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codeName="ThisWorkbook" hidePivotFieldList="1" defaultThemeVersion="166925"/>
  <mc:AlternateContent xmlns:mc="http://schemas.openxmlformats.org/markup-compatibility/2006">
    <mc:Choice Requires="x15">
      <x15ac:absPath xmlns:x15ac="http://schemas.microsoft.com/office/spreadsheetml/2010/11/ac" url="/Users/gregoiremaistre/Desktop/"/>
    </mc:Choice>
  </mc:AlternateContent>
  <xr:revisionPtr revIDLastSave="0" documentId="13_ncr:1_{8943BD64-11E9-C747-B820-7FD5B7A95A65}" xr6:coauthVersionLast="45" xr6:coauthVersionMax="45" xr10:uidLastSave="{00000000-0000-0000-0000-000000000000}"/>
  <bookViews>
    <workbookView xWindow="0" yWindow="460" windowWidth="25600" windowHeight="14400" activeTab="8" xr2:uid="{00000000-000D-0000-FFFF-FFFF00000000}"/>
  </bookViews>
  <sheets>
    <sheet name="Data Reg 1" sheetId="1" r:id="rId1"/>
    <sheet name="Data Reg 2" sheetId="84" r:id="rId2"/>
    <sheet name="Reg Hyp 2" sheetId="112" r:id="rId3"/>
    <sheet name="XLSTAT_20200603_175758_1_HID" sheetId="78" state="hidden" r:id="rId4"/>
    <sheet name="Feuil1_HID14" sheetId="58" state="hidden" r:id="rId5"/>
    <sheet name="Feuil1_HID15" sheetId="68" state="hidden" r:id="rId6"/>
    <sheet name="XLSTAT_20200603_173935_1_HID" sheetId="70" state="hidden" r:id="rId7"/>
    <sheet name="XLSTAT_20200603_171734_1_HID" sheetId="66" state="hidden" r:id="rId8"/>
    <sheet name="Reg Hyp 1" sheetId="63" r:id="rId9"/>
    <sheet name="XLSTAT_20200603_151232_1_HID" sheetId="64" state="hidden" r:id="rId10"/>
    <sheet name="Feuil1_HID13" sheetId="50" state="hidden" r:id="rId11"/>
    <sheet name="Feuil1_HID12" sheetId="48" state="hidden" r:id="rId12"/>
    <sheet name="Feuil1_HID11" sheetId="46" state="hidden" r:id="rId13"/>
    <sheet name="Feuil1_HID10" sheetId="44" state="hidden" r:id="rId14"/>
    <sheet name="Feuil1_HID9" sheetId="42" state="hidden" r:id="rId15"/>
    <sheet name="Feuil1_HID8" sheetId="40" state="hidden" r:id="rId16"/>
    <sheet name="Feuil1_HID7" sheetId="39" state="hidden" r:id="rId17"/>
    <sheet name="Feuil1_HID6" sheetId="37" state="hidden" r:id="rId18"/>
    <sheet name="Feuil1_HID5" sheetId="36" state="hidden" r:id="rId19"/>
    <sheet name="Feuil1_HID4" sheetId="34" state="hidden" r:id="rId20"/>
    <sheet name="Feuil1_HID3" sheetId="20" state="hidden" r:id="rId21"/>
    <sheet name="Feuil1_HID2" sheetId="18" state="hidden" r:id="rId22"/>
    <sheet name="Feuil1_HID1" sheetId="16" state="hidden" r:id="rId23"/>
    <sheet name="Feuil1_HID" sheetId="14" state="hidden" r:id="rId24"/>
  </sheets>
  <definedNames>
    <definedName name="_xlnm._FilterDatabase" localSheetId="0" hidden="1">'Data Reg 1'!$A$1:$Z$538</definedName>
    <definedName name="xdata1" localSheetId="2" hidden="1">-0.3903534645+(ROW(OFFSET('Reg Hyp 2'!#REF!,0,0,70,1))-1)*0.0411447394</definedName>
    <definedName name="xdata1" localSheetId="9" hidden="1">XLSTAT_20200603_151232_1_HID!$C$1:$C$70</definedName>
    <definedName name="xdata1" localSheetId="7" hidden="1">XLSTAT_20200603_171734_1_HID!$C$1:$C$70</definedName>
    <definedName name="xdata1" localSheetId="6" hidden="1">XLSTAT_20200603_173935_1_HID!$C$1:$C$70</definedName>
    <definedName name="xdata1" localSheetId="3" hidden="1">XLSTAT_20200603_175758_1_HID!$C$1:$C$70</definedName>
    <definedName name="xdata1" hidden="1">#REF!</definedName>
    <definedName name="xdata2" localSheetId="2" hidden="1">-0.3562296301+(ROW(OFFSET('Reg Hyp 2'!#REF!,0,0,70,1))-1)*0.0406501911</definedName>
    <definedName name="xdata2" localSheetId="9" hidden="1">XLSTAT_20200603_151232_1_HID!$G$1:$G$70</definedName>
    <definedName name="xdata2" localSheetId="7" hidden="1">XLSTAT_20200603_171734_1_HID!$G$1:$G$70</definedName>
    <definedName name="xdata2" localSheetId="6" hidden="1">XLSTAT_20200603_173935_1_HID!$G$1:$G$70</definedName>
    <definedName name="xdata2" localSheetId="3" hidden="1">XLSTAT_20200603_175758_1_HID!$G$1:$G$70</definedName>
    <definedName name="xdata2" hidden="1">#REF!</definedName>
    <definedName name="xdata3" hidden="1">#REF!</definedName>
    <definedName name="xdata4" hidden="1">#REF!</definedName>
    <definedName name="xdata5" hidden="1">#REF!</definedName>
    <definedName name="xdata6" hidden="1">#REF!</definedName>
    <definedName name="xdata7" hidden="1">#REF!</definedName>
    <definedName name="xdata8" hidden="1">#REF!</definedName>
    <definedName name="ydata1" localSheetId="2" hidden="1">0+1*'Reg Hyp 2'!xdata1-0.6246823965742*(1.00242130750605+('Reg Hyp 2'!xdata1-0.14126392251816)^2/12.7011868211634)^0.5</definedName>
    <definedName name="ydata1" localSheetId="9" hidden="1">XLSTAT_20200603_151232_1_HID!$D$1:$D$70</definedName>
    <definedName name="ydata1" localSheetId="7" hidden="1">XLSTAT_20200603_171734_1_HID!$D$1:$D$70</definedName>
    <definedName name="ydata1" localSheetId="6" hidden="1">XLSTAT_20200603_173935_1_HID!$D$1:$D$70</definedName>
    <definedName name="ydata1" localSheetId="3" hidden="1">XLSTAT_20200603_175758_1_HID!$D$1:$D$70</definedName>
    <definedName name="ydata1" hidden="1">#REF!</definedName>
    <definedName name="ydata2" localSheetId="2" hidden="1">0+1*'Reg Hyp 2'!xdata2+0.6246823965742*(1.00242130750605+('Reg Hyp 2'!xdata2-0.14126392251816)^2/12.7011868211634)^0.5</definedName>
    <definedName name="ydata2" localSheetId="9" hidden="1">XLSTAT_20200603_151232_1_HID!$H$1:$H$70</definedName>
    <definedName name="ydata2" localSheetId="7" hidden="1">XLSTAT_20200603_171734_1_HID!$H$1:$H$70</definedName>
    <definedName name="ydata2" localSheetId="6" hidden="1">XLSTAT_20200603_173935_1_HID!$H$1:$H$70</definedName>
    <definedName name="ydata2" localSheetId="3" hidden="1">XLSTAT_20200603_175758_1_HID!$H$1:$H$70</definedName>
    <definedName name="ydata2" hidden="1">#REF!</definedName>
    <definedName name="ydata3" hidden="1">#REF!</definedName>
    <definedName name="ydata4" hidden="1">#REF!</definedName>
    <definedName name="ydata5" hidden="1">#REF!</definedName>
    <definedName name="ydata6" hidden="1">#REF!</definedName>
    <definedName name="ydata7" hidden="1">#REF!</definedName>
    <definedName name="ydata8"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537" i="1" l="1"/>
  <c r="AH536" i="1"/>
  <c r="AH535" i="1"/>
  <c r="AH534" i="1"/>
  <c r="AH533" i="1"/>
  <c r="AH532" i="1"/>
  <c r="AH531" i="1"/>
  <c r="AH530" i="1"/>
  <c r="AH529" i="1"/>
  <c r="AH528" i="1"/>
  <c r="AH526" i="1"/>
  <c r="AH525" i="1"/>
  <c r="AH524" i="1"/>
  <c r="AH523" i="1"/>
  <c r="AH522" i="1"/>
  <c r="AH521" i="1"/>
  <c r="AH520" i="1"/>
  <c r="AH519" i="1"/>
  <c r="AH518" i="1"/>
  <c r="AH517" i="1"/>
  <c r="AH514" i="1"/>
  <c r="AH513" i="1"/>
  <c r="AH512" i="1"/>
  <c r="AH511" i="1"/>
  <c r="AH510" i="1"/>
  <c r="AH509" i="1"/>
  <c r="AH508" i="1"/>
  <c r="AH507" i="1"/>
  <c r="AH506" i="1"/>
  <c r="AH504" i="1"/>
  <c r="AH503" i="1"/>
  <c r="AH502" i="1"/>
  <c r="AH501" i="1"/>
  <c r="AH500" i="1"/>
  <c r="AH499" i="1"/>
  <c r="AH498" i="1"/>
  <c r="AH497" i="1"/>
  <c r="AH496" i="1"/>
  <c r="AH495" i="1"/>
  <c r="AH492" i="1"/>
  <c r="AH491" i="1"/>
  <c r="AH490" i="1"/>
  <c r="AH489" i="1"/>
  <c r="AH488" i="1"/>
  <c r="AH487" i="1"/>
  <c r="AH486" i="1"/>
  <c r="AH485" i="1"/>
  <c r="AH484" i="1"/>
  <c r="AH483" i="1"/>
  <c r="AH480" i="1"/>
  <c r="AH479" i="1"/>
  <c r="AH478" i="1"/>
  <c r="AH477" i="1"/>
  <c r="AH476" i="1"/>
  <c r="AH474" i="1"/>
  <c r="AH473" i="1"/>
  <c r="AH472" i="1"/>
  <c r="AH471" i="1"/>
  <c r="AH470" i="1"/>
  <c r="AH469" i="1"/>
  <c r="AH468" i="1"/>
  <c r="AH467" i="1"/>
  <c r="AH466" i="1"/>
  <c r="AH465" i="1"/>
  <c r="AH462" i="1"/>
  <c r="AH461" i="1"/>
  <c r="AH460" i="1"/>
  <c r="AH459" i="1"/>
  <c r="AH458" i="1"/>
  <c r="AH457" i="1"/>
  <c r="AH456" i="1"/>
  <c r="AH455" i="1"/>
  <c r="AH454" i="1"/>
  <c r="AH453" i="1"/>
  <c r="AH450" i="1"/>
  <c r="AH449" i="1"/>
  <c r="AH448" i="1"/>
  <c r="AH447" i="1"/>
  <c r="AH446" i="1"/>
  <c r="AH445" i="1"/>
  <c r="AH444" i="1"/>
  <c r="AH443" i="1"/>
  <c r="AH442" i="1"/>
  <c r="AH441" i="1"/>
  <c r="AH438" i="1"/>
  <c r="AH437" i="1"/>
  <c r="AH436" i="1"/>
  <c r="AH435" i="1"/>
  <c r="AH434" i="1"/>
  <c r="AH433" i="1"/>
  <c r="AH432" i="1"/>
  <c r="AH431" i="1"/>
  <c r="AH430" i="1"/>
  <c r="AH429" i="1"/>
  <c r="AH426" i="1"/>
  <c r="AH425" i="1"/>
  <c r="AH424" i="1"/>
  <c r="AH423" i="1"/>
  <c r="AH422" i="1"/>
  <c r="AH421" i="1"/>
  <c r="AH420" i="1"/>
  <c r="AH419" i="1"/>
  <c r="AH418" i="1"/>
  <c r="AH417" i="1"/>
  <c r="AH414" i="1"/>
  <c r="AH413" i="1"/>
  <c r="AH412" i="1"/>
  <c r="AH411" i="1"/>
  <c r="AH410" i="1"/>
  <c r="AH409" i="1"/>
  <c r="AH408" i="1"/>
  <c r="AH407" i="1"/>
  <c r="AH406" i="1"/>
  <c r="AH405" i="1"/>
  <c r="AH402" i="1"/>
  <c r="AH401" i="1"/>
  <c r="AH400" i="1"/>
  <c r="AH399" i="1"/>
  <c r="AH398" i="1"/>
  <c r="AH397" i="1"/>
  <c r="AH396" i="1"/>
  <c r="AH395" i="1"/>
  <c r="AH394" i="1"/>
  <c r="AH393" i="1"/>
  <c r="AH390" i="1"/>
  <c r="AH389" i="1"/>
  <c r="AH388" i="1"/>
  <c r="AH387" i="1"/>
  <c r="AH386" i="1"/>
  <c r="AH385" i="1"/>
  <c r="AH384" i="1"/>
  <c r="AH383" i="1"/>
  <c r="AH382" i="1"/>
  <c r="AH381" i="1"/>
  <c r="AH378" i="1"/>
  <c r="AH377" i="1"/>
  <c r="AH376" i="1"/>
  <c r="AH375" i="1"/>
  <c r="AH374" i="1"/>
  <c r="AH373" i="1"/>
  <c r="AH372" i="1"/>
  <c r="AH371" i="1"/>
  <c r="AH370" i="1"/>
  <c r="AH369" i="1"/>
  <c r="AH366" i="1"/>
  <c r="AH365" i="1"/>
  <c r="AH364" i="1"/>
  <c r="AH363" i="1"/>
  <c r="AH362" i="1"/>
  <c r="AH361" i="1"/>
  <c r="AH360" i="1"/>
  <c r="AH359" i="1"/>
  <c r="AH358" i="1"/>
  <c r="AH357" i="1"/>
  <c r="AH354" i="1"/>
  <c r="AH353" i="1"/>
  <c r="AH352" i="1"/>
  <c r="AH351" i="1"/>
  <c r="AH350" i="1"/>
  <c r="AH349" i="1"/>
  <c r="AH348" i="1"/>
  <c r="AH347" i="1"/>
  <c r="AH346" i="1"/>
  <c r="AH345" i="1"/>
  <c r="AH342" i="1"/>
  <c r="AH341" i="1"/>
  <c r="AH340" i="1"/>
  <c r="AH339" i="1"/>
  <c r="AH338" i="1"/>
  <c r="AH337" i="1"/>
  <c r="AH336" i="1"/>
  <c r="AH335" i="1"/>
  <c r="AH334" i="1"/>
  <c r="AH333" i="1"/>
  <c r="AH330" i="1"/>
  <c r="AH329" i="1"/>
  <c r="AH328" i="1"/>
  <c r="AH327" i="1"/>
  <c r="AH326" i="1"/>
  <c r="AH325" i="1"/>
  <c r="AH324" i="1"/>
  <c r="AH323" i="1"/>
  <c r="AH322" i="1"/>
  <c r="AH321" i="1"/>
  <c r="AH318" i="1"/>
  <c r="AH317" i="1"/>
  <c r="AH316" i="1"/>
  <c r="AH315" i="1"/>
  <c r="AH314" i="1"/>
  <c r="AH313" i="1"/>
  <c r="AH312" i="1"/>
  <c r="AH311" i="1"/>
  <c r="AH310" i="1"/>
  <c r="AH309" i="1"/>
  <c r="AH306" i="1"/>
  <c r="AH305" i="1"/>
  <c r="AH304" i="1"/>
  <c r="AH303" i="1"/>
  <c r="AH302" i="1"/>
  <c r="AH301" i="1"/>
  <c r="AH300" i="1"/>
  <c r="AH299" i="1"/>
  <c r="AH298" i="1"/>
  <c r="AH297" i="1"/>
  <c r="AH294" i="1"/>
  <c r="AH293" i="1"/>
  <c r="AH292" i="1"/>
  <c r="AH291" i="1"/>
  <c r="AH290" i="1"/>
  <c r="AH289" i="1"/>
  <c r="AH288" i="1"/>
  <c r="AH287" i="1"/>
  <c r="AH286" i="1"/>
  <c r="AH285" i="1"/>
  <c r="AH282" i="1"/>
  <c r="AH281" i="1"/>
  <c r="AH280" i="1"/>
  <c r="AH279" i="1"/>
  <c r="AH278" i="1"/>
  <c r="AH277" i="1"/>
  <c r="AH276" i="1"/>
  <c r="AH275" i="1"/>
  <c r="AH274" i="1"/>
  <c r="AH273" i="1"/>
  <c r="AH270" i="1"/>
  <c r="AH269" i="1"/>
  <c r="AH268" i="1"/>
  <c r="AH267" i="1"/>
  <c r="AH266" i="1"/>
  <c r="AH265" i="1"/>
  <c r="AH264" i="1"/>
  <c r="AH263" i="1"/>
  <c r="AH262" i="1"/>
  <c r="AH261" i="1"/>
  <c r="AH258" i="1"/>
  <c r="AH257" i="1"/>
  <c r="AH256" i="1"/>
  <c r="AH255" i="1"/>
  <c r="AH254" i="1"/>
  <c r="AH253" i="1"/>
  <c r="AH252" i="1"/>
  <c r="AH251" i="1"/>
  <c r="AH250" i="1"/>
  <c r="AH249" i="1"/>
  <c r="AH246" i="1"/>
  <c r="AH245" i="1"/>
  <c r="AH244" i="1"/>
  <c r="AH243" i="1"/>
  <c r="AH242" i="1"/>
  <c r="AH241" i="1"/>
  <c r="AH240" i="1"/>
  <c r="AH239" i="1"/>
  <c r="AH238" i="1"/>
  <c r="AH237" i="1"/>
  <c r="AH234" i="1"/>
  <c r="AH233" i="1"/>
  <c r="AH232" i="1"/>
  <c r="AH231" i="1"/>
  <c r="AH230" i="1"/>
  <c r="AH229" i="1"/>
  <c r="AH228" i="1"/>
  <c r="AH227" i="1"/>
  <c r="AH226" i="1"/>
  <c r="AH225" i="1"/>
  <c r="AH222" i="1"/>
  <c r="AH221" i="1"/>
  <c r="AH220" i="1"/>
  <c r="AH219" i="1"/>
  <c r="AH218" i="1"/>
  <c r="AH217" i="1"/>
  <c r="AH216" i="1"/>
  <c r="AH215" i="1"/>
  <c r="AH214" i="1"/>
  <c r="AH213" i="1"/>
  <c r="AH210" i="1"/>
  <c r="AH209" i="1"/>
  <c r="AH208" i="1"/>
  <c r="AH207" i="1"/>
  <c r="AH206" i="1"/>
  <c r="AH205" i="1"/>
  <c r="AH204" i="1"/>
  <c r="AH203" i="1"/>
  <c r="AH202" i="1"/>
  <c r="AH201" i="1"/>
  <c r="AH198" i="1"/>
  <c r="AH197" i="1"/>
  <c r="AH196" i="1"/>
  <c r="AH195" i="1"/>
  <c r="AH194" i="1"/>
  <c r="AH193" i="1"/>
  <c r="AH192" i="1"/>
  <c r="AH191" i="1"/>
  <c r="AH190" i="1"/>
  <c r="AH189" i="1"/>
  <c r="AH186" i="1"/>
  <c r="AH185" i="1"/>
  <c r="AH184" i="1"/>
  <c r="AH183" i="1"/>
  <c r="AH182" i="1"/>
  <c r="AH181" i="1"/>
  <c r="AH180" i="1"/>
  <c r="AH179" i="1"/>
  <c r="AH178" i="1"/>
  <c r="AH176" i="1"/>
  <c r="AH175" i="1"/>
  <c r="AH174" i="1"/>
  <c r="AH173" i="1"/>
  <c r="AH172" i="1"/>
  <c r="AH171" i="1"/>
  <c r="AH170" i="1"/>
  <c r="AH169" i="1"/>
  <c r="AH168" i="1"/>
  <c r="AH167" i="1"/>
  <c r="AH164" i="1"/>
  <c r="AH163" i="1"/>
  <c r="AH162" i="1"/>
  <c r="AH161" i="1"/>
  <c r="AH160" i="1"/>
  <c r="AH159" i="1"/>
  <c r="AH158" i="1"/>
  <c r="AH157" i="1"/>
  <c r="AH156" i="1"/>
  <c r="AH155" i="1"/>
  <c r="AH153" i="1"/>
  <c r="AH152" i="1"/>
  <c r="AH151" i="1"/>
  <c r="AH150" i="1"/>
  <c r="AH149" i="1"/>
  <c r="AH148" i="1"/>
  <c r="AH147" i="1"/>
  <c r="AH146" i="1"/>
  <c r="AH145" i="1"/>
  <c r="AH144" i="1"/>
  <c r="AH140" i="1"/>
  <c r="AH139" i="1"/>
  <c r="AH138" i="1"/>
  <c r="AH137" i="1"/>
  <c r="AH136" i="1"/>
  <c r="AH135" i="1"/>
  <c r="AH134" i="1"/>
  <c r="AH133" i="1"/>
  <c r="AH132" i="1"/>
  <c r="AH131" i="1"/>
  <c r="AH128" i="1"/>
  <c r="AH127" i="1"/>
  <c r="AH126" i="1"/>
  <c r="AH125" i="1"/>
  <c r="AH124" i="1"/>
  <c r="AH123" i="1"/>
  <c r="AH122" i="1"/>
  <c r="AH121" i="1"/>
  <c r="AH120" i="1"/>
  <c r="AH119" i="1"/>
  <c r="AH116" i="1"/>
  <c r="AH115" i="1"/>
  <c r="AH114" i="1"/>
  <c r="AH113" i="1"/>
  <c r="AH112" i="1"/>
  <c r="AH111" i="1"/>
  <c r="AH110" i="1"/>
  <c r="AH109" i="1"/>
  <c r="AH108" i="1"/>
  <c r="AH107" i="1"/>
  <c r="AH103" i="1"/>
  <c r="AH102" i="1"/>
  <c r="AH101" i="1"/>
  <c r="AH100" i="1"/>
  <c r="AH99" i="1"/>
  <c r="AH98" i="1"/>
  <c r="AH96" i="1"/>
  <c r="AH95" i="1"/>
  <c r="AH94" i="1"/>
  <c r="AH93" i="1"/>
  <c r="AH92" i="1"/>
  <c r="AH91" i="1"/>
  <c r="AH90" i="1"/>
  <c r="AH89" i="1"/>
  <c r="AH88" i="1"/>
  <c r="AH87" i="1"/>
  <c r="AH84" i="1"/>
  <c r="AH83" i="1"/>
  <c r="AH82" i="1"/>
  <c r="AH81" i="1"/>
  <c r="AH80" i="1"/>
  <c r="AH79" i="1"/>
  <c r="AH78" i="1"/>
  <c r="AH77" i="1"/>
  <c r="AH76" i="1"/>
  <c r="AH75" i="1"/>
  <c r="AH72" i="1"/>
  <c r="AH71" i="1"/>
  <c r="AH70" i="1"/>
  <c r="AH69" i="1"/>
  <c r="AH68" i="1"/>
  <c r="AH67" i="1"/>
  <c r="AH66" i="1"/>
  <c r="AH65" i="1"/>
  <c r="AH64" i="1"/>
  <c r="AH63" i="1"/>
  <c r="AH60" i="1"/>
  <c r="AH59" i="1"/>
  <c r="AH58" i="1"/>
  <c r="AH57" i="1"/>
  <c r="AH56" i="1"/>
  <c r="AH55" i="1"/>
  <c r="AH54" i="1"/>
  <c r="AH53" i="1"/>
  <c r="AH52" i="1"/>
  <c r="AH51" i="1"/>
  <c r="AH48" i="1"/>
  <c r="AH47" i="1"/>
  <c r="AH46" i="1"/>
  <c r="AH45" i="1"/>
  <c r="AH44" i="1"/>
  <c r="AH43" i="1"/>
  <c r="AH42" i="1"/>
  <c r="AH41" i="1"/>
  <c r="AH40" i="1"/>
  <c r="AH39" i="1"/>
  <c r="AH36" i="1"/>
  <c r="AH35" i="1"/>
  <c r="AH34" i="1"/>
  <c r="AH33" i="1"/>
  <c r="AH32" i="1"/>
  <c r="AH31" i="1"/>
  <c r="AH30" i="1"/>
  <c r="AH29" i="1"/>
  <c r="AH28" i="1"/>
  <c r="AH27" i="1"/>
  <c r="AH24" i="1"/>
  <c r="AH23" i="1"/>
  <c r="AH22" i="1"/>
  <c r="AH21" i="1"/>
  <c r="AH20" i="1"/>
  <c r="AH19" i="1"/>
  <c r="AH18" i="1"/>
  <c r="AH17" i="1"/>
  <c r="AH16" i="1"/>
  <c r="AH15" i="1"/>
  <c r="AH13" i="1"/>
  <c r="AH12" i="1"/>
  <c r="AH11" i="1"/>
  <c r="AH10" i="1"/>
  <c r="AH9" i="1"/>
  <c r="AH8" i="1"/>
  <c r="AH7" i="1"/>
  <c r="AH6" i="1"/>
  <c r="AH5" i="1"/>
  <c r="AH4" i="1"/>
  <c r="AC537" i="1"/>
  <c r="AC536" i="1"/>
  <c r="AC535" i="1"/>
  <c r="AC534" i="1"/>
  <c r="AC533" i="1"/>
  <c r="AC532" i="1"/>
  <c r="AC531" i="1"/>
  <c r="AC530" i="1"/>
  <c r="AC529" i="1"/>
  <c r="AC528" i="1"/>
  <c r="AC526" i="1"/>
  <c r="AC525" i="1"/>
  <c r="AC524" i="1"/>
  <c r="AC523" i="1"/>
  <c r="AC522" i="1"/>
  <c r="AC521" i="1"/>
  <c r="AC520" i="1"/>
  <c r="AC519" i="1"/>
  <c r="AC518" i="1"/>
  <c r="AC517" i="1"/>
  <c r="AC516" i="1"/>
  <c r="AC514" i="1"/>
  <c r="AC513" i="1"/>
  <c r="AC512" i="1"/>
  <c r="AC511" i="1"/>
  <c r="AC510" i="1"/>
  <c r="AC509" i="1"/>
  <c r="AC508" i="1"/>
  <c r="AC507" i="1"/>
  <c r="AC506" i="1"/>
  <c r="AC504" i="1"/>
  <c r="AC503" i="1"/>
  <c r="AC502" i="1"/>
  <c r="AC501" i="1"/>
  <c r="AC500" i="1"/>
  <c r="AC499" i="1"/>
  <c r="AC498" i="1"/>
  <c r="AC497" i="1"/>
  <c r="AC496" i="1"/>
  <c r="AC495" i="1"/>
  <c r="AC494" i="1"/>
  <c r="AC492" i="1"/>
  <c r="AC491" i="1"/>
  <c r="AC490" i="1"/>
  <c r="AC489" i="1"/>
  <c r="AC488" i="1"/>
  <c r="AC487" i="1"/>
  <c r="AC486" i="1"/>
  <c r="AC485" i="1"/>
  <c r="AC484" i="1"/>
  <c r="AC483" i="1"/>
  <c r="AC482" i="1"/>
  <c r="AC480" i="1"/>
  <c r="AC479" i="1"/>
  <c r="AC478" i="1"/>
  <c r="AC477" i="1"/>
  <c r="AC476" i="1"/>
  <c r="AC474" i="1"/>
  <c r="AC473" i="1"/>
  <c r="AC472" i="1"/>
  <c r="AC471" i="1"/>
  <c r="AC470" i="1"/>
  <c r="AC469" i="1"/>
  <c r="AC468" i="1"/>
  <c r="AC467" i="1"/>
  <c r="AC466" i="1"/>
  <c r="AC465" i="1"/>
  <c r="AC464" i="1"/>
  <c r="AC462" i="1"/>
  <c r="AC461" i="1"/>
  <c r="AC460" i="1"/>
  <c r="AC459" i="1"/>
  <c r="AC458" i="1"/>
  <c r="AC457" i="1"/>
  <c r="AC456" i="1"/>
  <c r="AC455" i="1"/>
  <c r="AC454" i="1"/>
  <c r="AC453" i="1"/>
  <c r="AC452" i="1"/>
  <c r="AC450" i="1"/>
  <c r="AC449" i="1"/>
  <c r="AC448" i="1"/>
  <c r="AC447" i="1"/>
  <c r="AC446" i="1"/>
  <c r="AC445" i="1"/>
  <c r="AC444" i="1"/>
  <c r="AC443" i="1"/>
  <c r="AC442" i="1"/>
  <c r="AC441" i="1"/>
  <c r="AC440" i="1"/>
  <c r="AC438" i="1"/>
  <c r="AC437" i="1"/>
  <c r="AC436" i="1"/>
  <c r="AC435" i="1"/>
  <c r="AC434" i="1"/>
  <c r="AC433" i="1"/>
  <c r="AC432" i="1"/>
  <c r="AC431" i="1"/>
  <c r="AC430" i="1"/>
  <c r="AC429" i="1"/>
  <c r="AC428" i="1"/>
  <c r="AC426" i="1"/>
  <c r="AC425" i="1"/>
  <c r="AC424" i="1"/>
  <c r="AC423" i="1"/>
  <c r="AC422" i="1"/>
  <c r="AC421" i="1"/>
  <c r="AC420" i="1"/>
  <c r="AC419" i="1"/>
  <c r="AC418" i="1"/>
  <c r="AC417" i="1"/>
  <c r="AC416" i="1"/>
  <c r="AC414" i="1"/>
  <c r="AC413" i="1"/>
  <c r="AC412" i="1"/>
  <c r="AC411" i="1"/>
  <c r="AC410" i="1"/>
  <c r="AC409" i="1"/>
  <c r="AC408" i="1"/>
  <c r="AC407" i="1"/>
  <c r="AC406" i="1"/>
  <c r="AC405" i="1"/>
  <c r="AC404" i="1"/>
  <c r="AC402" i="1"/>
  <c r="AC401" i="1"/>
  <c r="AC400" i="1"/>
  <c r="AC399" i="1"/>
  <c r="AC398" i="1"/>
  <c r="AC397" i="1"/>
  <c r="AC396" i="1"/>
  <c r="AC395" i="1"/>
  <c r="AC394" i="1"/>
  <c r="AC393" i="1"/>
  <c r="AC392" i="1"/>
  <c r="AC390" i="1"/>
  <c r="AC389" i="1"/>
  <c r="AC388" i="1"/>
  <c r="AC387" i="1"/>
  <c r="AC386" i="1"/>
  <c r="AC385" i="1"/>
  <c r="AC384" i="1"/>
  <c r="AC383" i="1"/>
  <c r="AC382" i="1"/>
  <c r="AC381" i="1"/>
  <c r="AC380" i="1"/>
  <c r="AC378" i="1"/>
  <c r="AC377" i="1"/>
  <c r="AC376" i="1"/>
  <c r="AC375" i="1"/>
  <c r="AC374" i="1"/>
  <c r="AC373" i="1"/>
  <c r="AC372" i="1"/>
  <c r="AC371" i="1"/>
  <c r="AC370" i="1"/>
  <c r="AC369" i="1"/>
  <c r="AC368" i="1"/>
  <c r="AC366" i="1"/>
  <c r="AC365" i="1"/>
  <c r="AC364" i="1"/>
  <c r="AC363" i="1"/>
  <c r="AC362" i="1"/>
  <c r="AC361" i="1"/>
  <c r="AC360" i="1"/>
  <c r="AC359" i="1"/>
  <c r="AC358" i="1"/>
  <c r="AC357" i="1"/>
  <c r="AC356" i="1"/>
  <c r="AC354" i="1"/>
  <c r="AC353" i="1"/>
  <c r="AC352" i="1"/>
  <c r="AC351" i="1"/>
  <c r="AC350" i="1"/>
  <c r="AC349" i="1"/>
  <c r="AC348" i="1"/>
  <c r="AC347" i="1"/>
  <c r="AC346" i="1"/>
  <c r="AC345" i="1"/>
  <c r="AC344" i="1"/>
  <c r="AC342" i="1"/>
  <c r="AC341" i="1"/>
  <c r="AC340" i="1"/>
  <c r="AC339" i="1"/>
  <c r="AC338" i="1"/>
  <c r="AC337" i="1"/>
  <c r="AC336" i="1"/>
  <c r="AC335" i="1"/>
  <c r="AC334" i="1"/>
  <c r="AC333" i="1"/>
  <c r="AC332" i="1"/>
  <c r="AC330" i="1"/>
  <c r="AC329" i="1"/>
  <c r="AC328" i="1"/>
  <c r="AC327" i="1"/>
  <c r="AC326" i="1"/>
  <c r="AC325" i="1"/>
  <c r="AC324" i="1"/>
  <c r="AC323" i="1"/>
  <c r="AC322" i="1"/>
  <c r="AC321" i="1"/>
  <c r="AC320" i="1"/>
  <c r="AC318" i="1"/>
  <c r="AC317" i="1"/>
  <c r="AC316" i="1"/>
  <c r="AC315" i="1"/>
  <c r="AC314" i="1"/>
  <c r="AC313" i="1"/>
  <c r="AC312" i="1"/>
  <c r="AC311" i="1"/>
  <c r="AC310" i="1"/>
  <c r="AC309" i="1"/>
  <c r="AC308" i="1"/>
  <c r="AC306" i="1"/>
  <c r="AC305" i="1"/>
  <c r="AC304" i="1"/>
  <c r="AC303" i="1"/>
  <c r="AC302" i="1"/>
  <c r="AC301" i="1"/>
  <c r="AC300" i="1"/>
  <c r="AC299" i="1"/>
  <c r="AC298" i="1"/>
  <c r="AC297" i="1"/>
  <c r="AC296" i="1"/>
  <c r="AC294" i="1"/>
  <c r="AC293" i="1"/>
  <c r="AC292" i="1"/>
  <c r="AC291" i="1"/>
  <c r="AC290" i="1"/>
  <c r="AC289" i="1"/>
  <c r="AC288" i="1"/>
  <c r="AC287" i="1"/>
  <c r="AC286" i="1"/>
  <c r="AC285" i="1"/>
  <c r="AC284" i="1"/>
  <c r="AC282" i="1"/>
  <c r="AC281" i="1"/>
  <c r="AC280" i="1"/>
  <c r="AC279" i="1"/>
  <c r="AC278" i="1"/>
  <c r="AC277" i="1"/>
  <c r="AC276" i="1"/>
  <c r="AC275" i="1"/>
  <c r="AC274" i="1"/>
  <c r="AC273" i="1"/>
  <c r="AC272" i="1"/>
  <c r="AC270" i="1"/>
  <c r="AC269" i="1"/>
  <c r="AC268" i="1"/>
  <c r="AC267" i="1"/>
  <c r="AC266" i="1"/>
  <c r="AC265" i="1"/>
  <c r="AC264" i="1"/>
  <c r="AC263" i="1"/>
  <c r="AC262" i="1"/>
  <c r="AC261" i="1"/>
  <c r="AC260" i="1"/>
  <c r="AC258" i="1"/>
  <c r="AC257" i="1"/>
  <c r="AC256" i="1"/>
  <c r="AC255" i="1"/>
  <c r="AC254" i="1"/>
  <c r="AC253" i="1"/>
  <c r="AC252" i="1"/>
  <c r="AC251" i="1"/>
  <c r="AC250" i="1"/>
  <c r="AC249" i="1"/>
  <c r="AC248" i="1"/>
  <c r="AC246" i="1"/>
  <c r="AC245" i="1"/>
  <c r="AC244" i="1"/>
  <c r="AC243" i="1"/>
  <c r="AC242" i="1"/>
  <c r="AC241" i="1"/>
  <c r="AC240" i="1"/>
  <c r="AC239" i="1"/>
  <c r="AC238" i="1"/>
  <c r="AC237" i="1"/>
  <c r="AC236" i="1"/>
  <c r="AC234" i="1"/>
  <c r="AC233" i="1"/>
  <c r="AC232" i="1"/>
  <c r="AC231" i="1"/>
  <c r="AC230" i="1"/>
  <c r="AC229" i="1"/>
  <c r="AC228" i="1"/>
  <c r="AC227" i="1"/>
  <c r="AC226" i="1"/>
  <c r="AC225" i="1"/>
  <c r="AC224" i="1"/>
  <c r="AC222" i="1"/>
  <c r="AC221" i="1"/>
  <c r="AC220" i="1"/>
  <c r="AC219" i="1"/>
  <c r="AC218" i="1"/>
  <c r="AC217" i="1"/>
  <c r="AC216" i="1"/>
  <c r="AC215" i="1"/>
  <c r="AC214" i="1"/>
  <c r="AC213" i="1"/>
  <c r="AC212" i="1"/>
  <c r="AC210" i="1"/>
  <c r="AC209" i="1"/>
  <c r="AC208" i="1"/>
  <c r="AC207" i="1"/>
  <c r="AC206" i="1"/>
  <c r="AC205" i="1"/>
  <c r="AC204" i="1"/>
  <c r="AC203" i="1"/>
  <c r="AC202" i="1"/>
  <c r="AC201" i="1"/>
  <c r="AC200" i="1"/>
  <c r="AC198" i="1"/>
  <c r="AC197" i="1"/>
  <c r="AC196" i="1"/>
  <c r="AC195" i="1"/>
  <c r="AC194" i="1"/>
  <c r="AC193" i="1"/>
  <c r="AC192" i="1"/>
  <c r="AC191" i="1"/>
  <c r="AC190" i="1"/>
  <c r="AC189" i="1"/>
  <c r="AC188" i="1"/>
  <c r="AC186" i="1"/>
  <c r="AC185" i="1"/>
  <c r="AC184" i="1"/>
  <c r="AC183" i="1"/>
  <c r="AC182" i="1"/>
  <c r="AC181" i="1"/>
  <c r="AC180" i="1"/>
  <c r="AC179" i="1"/>
  <c r="AC178" i="1"/>
  <c r="AC176" i="1"/>
  <c r="AC175" i="1"/>
  <c r="AC174" i="1"/>
  <c r="AC173" i="1"/>
  <c r="AC172" i="1"/>
  <c r="AC171" i="1"/>
  <c r="AC170" i="1"/>
  <c r="AC169" i="1"/>
  <c r="AC168" i="1"/>
  <c r="AC167" i="1"/>
  <c r="AC166" i="1"/>
  <c r="AC164" i="1"/>
  <c r="AC163" i="1"/>
  <c r="AC162" i="1"/>
  <c r="AC161" i="1"/>
  <c r="AC160" i="1"/>
  <c r="AC159" i="1"/>
  <c r="AC158" i="1"/>
  <c r="AC157" i="1"/>
  <c r="AC156" i="1"/>
  <c r="AC155" i="1"/>
  <c r="AC154" i="1"/>
  <c r="AC153" i="1"/>
  <c r="AC152" i="1"/>
  <c r="AC151" i="1"/>
  <c r="AC150" i="1"/>
  <c r="AC149" i="1"/>
  <c r="AC148" i="1"/>
  <c r="AC147" i="1"/>
  <c r="AC146" i="1"/>
  <c r="AC145" i="1"/>
  <c r="AC144" i="1"/>
  <c r="AC143" i="1"/>
  <c r="AC140" i="1"/>
  <c r="AC139" i="1"/>
  <c r="AC138" i="1"/>
  <c r="AC137" i="1"/>
  <c r="AC136" i="1"/>
  <c r="AC135" i="1"/>
  <c r="AC134" i="1"/>
  <c r="AC133" i="1"/>
  <c r="AC132" i="1"/>
  <c r="AC131" i="1"/>
  <c r="AC130" i="1"/>
  <c r="AC128" i="1"/>
  <c r="AC127" i="1"/>
  <c r="AC126" i="1"/>
  <c r="AC125" i="1"/>
  <c r="AC124" i="1"/>
  <c r="AC123" i="1"/>
  <c r="AC122" i="1"/>
  <c r="AC121" i="1"/>
  <c r="AC120" i="1"/>
  <c r="AC119" i="1"/>
  <c r="AC118" i="1"/>
  <c r="AC116" i="1"/>
  <c r="AC115" i="1"/>
  <c r="AC114" i="1"/>
  <c r="AC113" i="1"/>
  <c r="AC112" i="1"/>
  <c r="AC111" i="1"/>
  <c r="AC110" i="1"/>
  <c r="AC109" i="1"/>
  <c r="AC108" i="1"/>
  <c r="AC107" i="1"/>
  <c r="AC106" i="1"/>
  <c r="AC103" i="1"/>
  <c r="AC102" i="1"/>
  <c r="AC101" i="1"/>
  <c r="AC100" i="1"/>
  <c r="AC99" i="1"/>
  <c r="AC98" i="1"/>
  <c r="AC96" i="1"/>
  <c r="AC95" i="1"/>
  <c r="AC94" i="1"/>
  <c r="AC93" i="1"/>
  <c r="AC92" i="1"/>
  <c r="AC91" i="1"/>
  <c r="AC90" i="1"/>
  <c r="AC89" i="1"/>
  <c r="AC88" i="1"/>
  <c r="AC87" i="1"/>
  <c r="AC86" i="1"/>
  <c r="AC84" i="1"/>
  <c r="AC83" i="1"/>
  <c r="AC82" i="1"/>
  <c r="AC81" i="1"/>
  <c r="AC80" i="1"/>
  <c r="AC79" i="1"/>
  <c r="AC78" i="1"/>
  <c r="AC77" i="1"/>
  <c r="AC76" i="1"/>
  <c r="AC75" i="1"/>
  <c r="AC74" i="1"/>
  <c r="AC72" i="1"/>
  <c r="AC71" i="1"/>
  <c r="AC70" i="1"/>
  <c r="AC69" i="1"/>
  <c r="AC68" i="1"/>
  <c r="AC67" i="1"/>
  <c r="AC66" i="1"/>
  <c r="AC65" i="1"/>
  <c r="AC64" i="1"/>
  <c r="AC63" i="1"/>
  <c r="AC62" i="1"/>
  <c r="AC60" i="1"/>
  <c r="AC59" i="1"/>
  <c r="AC58" i="1"/>
  <c r="AC57" i="1"/>
  <c r="AC56" i="1"/>
  <c r="AC55" i="1"/>
  <c r="AC54" i="1"/>
  <c r="AC53" i="1"/>
  <c r="AC52" i="1"/>
  <c r="AC51" i="1"/>
  <c r="AC50" i="1"/>
  <c r="AC48" i="1"/>
  <c r="AC47" i="1"/>
  <c r="AC46" i="1"/>
  <c r="AC45" i="1"/>
  <c r="AC44" i="1"/>
  <c r="AC43" i="1"/>
  <c r="AC42" i="1"/>
  <c r="AC41" i="1"/>
  <c r="AC40" i="1"/>
  <c r="AC39" i="1"/>
  <c r="AC38" i="1"/>
  <c r="AC28" i="1"/>
  <c r="AC29" i="1"/>
  <c r="AC30" i="1"/>
  <c r="AC31" i="1"/>
  <c r="AC32" i="1"/>
  <c r="AC33" i="1"/>
  <c r="AC34" i="1"/>
  <c r="AC35" i="1"/>
  <c r="AC36" i="1"/>
  <c r="AC27" i="1"/>
  <c r="AC16" i="1"/>
  <c r="AC17" i="1"/>
  <c r="AC18" i="1"/>
  <c r="AC19" i="1"/>
  <c r="AC20" i="1"/>
  <c r="AC21" i="1"/>
  <c r="AC22" i="1"/>
  <c r="AC23" i="1"/>
  <c r="AC24" i="1"/>
  <c r="AC15" i="1"/>
  <c r="AC5" i="1"/>
  <c r="AC6" i="1"/>
  <c r="AC7" i="1"/>
  <c r="AC8" i="1"/>
  <c r="AC9" i="1"/>
  <c r="AC10" i="1"/>
  <c r="AC11" i="1"/>
  <c r="AC12" i="1"/>
  <c r="AC13" i="1"/>
  <c r="AC4" i="1"/>
  <c r="G1" i="78" l="1"/>
  <c r="H1" i="78" s="1"/>
  <c r="G2" i="78"/>
  <c r="H2" i="78" s="1"/>
  <c r="G3" i="78"/>
  <c r="H3" i="78" s="1"/>
  <c r="G4" i="78"/>
  <c r="H4" i="78" s="1"/>
  <c r="G5" i="78"/>
  <c r="H5" i="78" s="1"/>
  <c r="G6" i="78"/>
  <c r="H6" i="78" s="1"/>
  <c r="G7" i="78"/>
  <c r="H7" i="78" s="1"/>
  <c r="G8" i="78"/>
  <c r="H8" i="78" s="1"/>
  <c r="G9" i="78"/>
  <c r="H9" i="78" s="1"/>
  <c r="G10" i="78"/>
  <c r="H10" i="78" s="1"/>
  <c r="G11" i="78"/>
  <c r="H11" i="78" s="1"/>
  <c r="G12" i="78"/>
  <c r="H12" i="78" s="1"/>
  <c r="G13" i="78"/>
  <c r="H13" i="78" s="1"/>
  <c r="G14" i="78"/>
  <c r="H14" i="78" s="1"/>
  <c r="G15" i="78"/>
  <c r="H15" i="78" s="1"/>
  <c r="G16" i="78"/>
  <c r="H16" i="78" s="1"/>
  <c r="G17" i="78"/>
  <c r="H17" i="78" s="1"/>
  <c r="G18" i="78"/>
  <c r="H18" i="78" s="1"/>
  <c r="G19" i="78"/>
  <c r="H19" i="78" s="1"/>
  <c r="G20" i="78"/>
  <c r="H20" i="78" s="1"/>
  <c r="G21" i="78"/>
  <c r="H21" i="78" s="1"/>
  <c r="G22" i="78"/>
  <c r="H22" i="78" s="1"/>
  <c r="G23" i="78"/>
  <c r="H23" i="78" s="1"/>
  <c r="G24" i="78"/>
  <c r="H24" i="78" s="1"/>
  <c r="G25" i="78"/>
  <c r="H25" i="78" s="1"/>
  <c r="G26" i="78"/>
  <c r="H26" i="78" s="1"/>
  <c r="G27" i="78"/>
  <c r="H27" i="78" s="1"/>
  <c r="G28" i="78"/>
  <c r="H28" i="78" s="1"/>
  <c r="G29" i="78"/>
  <c r="H29" i="78" s="1"/>
  <c r="G30" i="78"/>
  <c r="H30" i="78" s="1"/>
  <c r="G31" i="78"/>
  <c r="H31" i="78" s="1"/>
  <c r="G32" i="78"/>
  <c r="H32" i="78" s="1"/>
  <c r="G33" i="78"/>
  <c r="H33" i="78" s="1"/>
  <c r="G34" i="78"/>
  <c r="H34" i="78" s="1"/>
  <c r="G35" i="78"/>
  <c r="H35" i="78" s="1"/>
  <c r="G36" i="78"/>
  <c r="H36" i="78" s="1"/>
  <c r="G37" i="78"/>
  <c r="H37" i="78" s="1"/>
  <c r="G38" i="78"/>
  <c r="H38" i="78" s="1"/>
  <c r="G39" i="78"/>
  <c r="H39" i="78" s="1"/>
  <c r="G40" i="78"/>
  <c r="H40" i="78" s="1"/>
  <c r="G41" i="78"/>
  <c r="H41" i="78" s="1"/>
  <c r="G42" i="78"/>
  <c r="H42" i="78" s="1"/>
  <c r="G43" i="78"/>
  <c r="H43" i="78" s="1"/>
  <c r="G44" i="78"/>
  <c r="H44" i="78" s="1"/>
  <c r="G45" i="78"/>
  <c r="H45" i="78" s="1"/>
  <c r="G46" i="78"/>
  <c r="H46" i="78" s="1"/>
  <c r="G47" i="78"/>
  <c r="H47" i="78" s="1"/>
  <c r="G48" i="78"/>
  <c r="H48" i="78" s="1"/>
  <c r="G49" i="78"/>
  <c r="H49" i="78" s="1"/>
  <c r="G50" i="78"/>
  <c r="H50" i="78" s="1"/>
  <c r="G51" i="78"/>
  <c r="H51" i="78" s="1"/>
  <c r="G52" i="78"/>
  <c r="H52" i="78" s="1"/>
  <c r="G53" i="78"/>
  <c r="H53" i="78" s="1"/>
  <c r="G54" i="78"/>
  <c r="H54" i="78" s="1"/>
  <c r="G55" i="78"/>
  <c r="H55" i="78" s="1"/>
  <c r="G56" i="78"/>
  <c r="H56" i="78" s="1"/>
  <c r="G57" i="78"/>
  <c r="H57" i="78" s="1"/>
  <c r="G58" i="78"/>
  <c r="H58" i="78" s="1"/>
  <c r="G59" i="78"/>
  <c r="H59" i="78" s="1"/>
  <c r="G60" i="78"/>
  <c r="H60" i="78" s="1"/>
  <c r="G61" i="78"/>
  <c r="H61" i="78" s="1"/>
  <c r="G62" i="78"/>
  <c r="H62" i="78" s="1"/>
  <c r="G63" i="78"/>
  <c r="H63" i="78" s="1"/>
  <c r="G64" i="78"/>
  <c r="H64" i="78" s="1"/>
  <c r="G65" i="78"/>
  <c r="H65" i="78" s="1"/>
  <c r="G66" i="78"/>
  <c r="H66" i="78" s="1"/>
  <c r="G67" i="78"/>
  <c r="H67" i="78" s="1"/>
  <c r="G68" i="78"/>
  <c r="H68" i="78" s="1"/>
  <c r="G69" i="78"/>
  <c r="H69" i="78" s="1"/>
  <c r="G70" i="78"/>
  <c r="H70" i="78" s="1"/>
  <c r="D1" i="78"/>
  <c r="D5" i="78"/>
  <c r="D9" i="78"/>
  <c r="D13" i="78"/>
  <c r="D17" i="78"/>
  <c r="D21" i="78"/>
  <c r="D25" i="78"/>
  <c r="D29" i="78"/>
  <c r="D33" i="78"/>
  <c r="D37" i="78"/>
  <c r="D41" i="78"/>
  <c r="D45" i="78"/>
  <c r="D49" i="78"/>
  <c r="D53" i="78"/>
  <c r="D57" i="78"/>
  <c r="D61" i="78"/>
  <c r="D65" i="78"/>
  <c r="D69" i="78"/>
  <c r="C1" i="78"/>
  <c r="C2" i="78"/>
  <c r="D2" i="78" s="1"/>
  <c r="C3" i="78"/>
  <c r="D3" i="78" s="1"/>
  <c r="C4" i="78"/>
  <c r="D4" i="78" s="1"/>
  <c r="C5" i="78"/>
  <c r="C6" i="78"/>
  <c r="D6" i="78" s="1"/>
  <c r="C7" i="78"/>
  <c r="D7" i="78" s="1"/>
  <c r="C8" i="78"/>
  <c r="D8" i="78" s="1"/>
  <c r="C9" i="78"/>
  <c r="C10" i="78"/>
  <c r="D10" i="78" s="1"/>
  <c r="C11" i="78"/>
  <c r="D11" i="78" s="1"/>
  <c r="C12" i="78"/>
  <c r="D12" i="78" s="1"/>
  <c r="C13" i="78"/>
  <c r="C14" i="78"/>
  <c r="D14" i="78" s="1"/>
  <c r="C15" i="78"/>
  <c r="D15" i="78" s="1"/>
  <c r="C16" i="78"/>
  <c r="D16" i="78" s="1"/>
  <c r="C17" i="78"/>
  <c r="C18" i="78"/>
  <c r="D18" i="78" s="1"/>
  <c r="C19" i="78"/>
  <c r="D19" i="78" s="1"/>
  <c r="C20" i="78"/>
  <c r="D20" i="78" s="1"/>
  <c r="C21" i="78"/>
  <c r="C22" i="78"/>
  <c r="D22" i="78" s="1"/>
  <c r="C23" i="78"/>
  <c r="D23" i="78" s="1"/>
  <c r="C24" i="78"/>
  <c r="D24" i="78" s="1"/>
  <c r="C25" i="78"/>
  <c r="C26" i="78"/>
  <c r="D26" i="78" s="1"/>
  <c r="C27" i="78"/>
  <c r="D27" i="78" s="1"/>
  <c r="C28" i="78"/>
  <c r="D28" i="78" s="1"/>
  <c r="C29" i="78"/>
  <c r="C30" i="78"/>
  <c r="D30" i="78" s="1"/>
  <c r="C31" i="78"/>
  <c r="D31" i="78" s="1"/>
  <c r="C32" i="78"/>
  <c r="D32" i="78" s="1"/>
  <c r="C33" i="78"/>
  <c r="C34" i="78"/>
  <c r="D34" i="78" s="1"/>
  <c r="C35" i="78"/>
  <c r="D35" i="78" s="1"/>
  <c r="C36" i="78"/>
  <c r="D36" i="78" s="1"/>
  <c r="C37" i="78"/>
  <c r="C38" i="78"/>
  <c r="D38" i="78" s="1"/>
  <c r="C39" i="78"/>
  <c r="D39" i="78" s="1"/>
  <c r="C40" i="78"/>
  <c r="D40" i="78" s="1"/>
  <c r="C41" i="78"/>
  <c r="C42" i="78"/>
  <c r="D42" i="78" s="1"/>
  <c r="C43" i="78"/>
  <c r="D43" i="78" s="1"/>
  <c r="C44" i="78"/>
  <c r="D44" i="78" s="1"/>
  <c r="C45" i="78"/>
  <c r="C46" i="78"/>
  <c r="D46" i="78" s="1"/>
  <c r="C47" i="78"/>
  <c r="D47" i="78" s="1"/>
  <c r="C48" i="78"/>
  <c r="D48" i="78" s="1"/>
  <c r="C49" i="78"/>
  <c r="C50" i="78"/>
  <c r="D50" i="78" s="1"/>
  <c r="C51" i="78"/>
  <c r="D51" i="78" s="1"/>
  <c r="C52" i="78"/>
  <c r="D52" i="78" s="1"/>
  <c r="C53" i="78"/>
  <c r="C54" i="78"/>
  <c r="D54" i="78" s="1"/>
  <c r="C55" i="78"/>
  <c r="D55" i="78" s="1"/>
  <c r="C56" i="78"/>
  <c r="D56" i="78" s="1"/>
  <c r="C57" i="78"/>
  <c r="C58" i="78"/>
  <c r="D58" i="78" s="1"/>
  <c r="C59" i="78"/>
  <c r="D59" i="78" s="1"/>
  <c r="C60" i="78"/>
  <c r="D60" i="78" s="1"/>
  <c r="C61" i="78"/>
  <c r="C62" i="78"/>
  <c r="D62" i="78" s="1"/>
  <c r="C63" i="78"/>
  <c r="D63" i="78" s="1"/>
  <c r="C64" i="78"/>
  <c r="D64" i="78" s="1"/>
  <c r="C65" i="78"/>
  <c r="C66" i="78"/>
  <c r="D66" i="78" s="1"/>
  <c r="C67" i="78"/>
  <c r="D67" i="78" s="1"/>
  <c r="C68" i="78"/>
  <c r="D68" i="78" s="1"/>
  <c r="C69" i="78"/>
  <c r="C70" i="78"/>
  <c r="D70" i="78" s="1"/>
  <c r="H1" i="70"/>
  <c r="H5" i="70"/>
  <c r="H9" i="70"/>
  <c r="H13" i="70"/>
  <c r="H17" i="70"/>
  <c r="H21" i="70"/>
  <c r="H25" i="70"/>
  <c r="H29" i="70"/>
  <c r="H30" i="70"/>
  <c r="H33" i="70"/>
  <c r="H34" i="70"/>
  <c r="H37" i="70"/>
  <c r="H38" i="70"/>
  <c r="H41" i="70"/>
  <c r="H42" i="70"/>
  <c r="H45" i="70"/>
  <c r="H46" i="70"/>
  <c r="H49" i="70"/>
  <c r="H50" i="70"/>
  <c r="H53" i="70"/>
  <c r="H54" i="70"/>
  <c r="H57" i="70"/>
  <c r="H58" i="70"/>
  <c r="H61" i="70"/>
  <c r="H62" i="70"/>
  <c r="H65" i="70"/>
  <c r="H66" i="70"/>
  <c r="H69" i="70"/>
  <c r="H70" i="70"/>
  <c r="G1" i="70"/>
  <c r="G2" i="70"/>
  <c r="H2" i="70" s="1"/>
  <c r="G3" i="70"/>
  <c r="H3" i="70" s="1"/>
  <c r="G4" i="70"/>
  <c r="H4" i="70" s="1"/>
  <c r="G5" i="70"/>
  <c r="G6" i="70"/>
  <c r="H6" i="70" s="1"/>
  <c r="G7" i="70"/>
  <c r="H7" i="70" s="1"/>
  <c r="G8" i="70"/>
  <c r="H8" i="70" s="1"/>
  <c r="G9" i="70"/>
  <c r="G10" i="70"/>
  <c r="H10" i="70" s="1"/>
  <c r="G11" i="70"/>
  <c r="H11" i="70" s="1"/>
  <c r="G12" i="70"/>
  <c r="H12" i="70" s="1"/>
  <c r="G13" i="70"/>
  <c r="G14" i="70"/>
  <c r="H14" i="70" s="1"/>
  <c r="G15" i="70"/>
  <c r="H15" i="70" s="1"/>
  <c r="G16" i="70"/>
  <c r="H16" i="70" s="1"/>
  <c r="G17" i="70"/>
  <c r="G18" i="70"/>
  <c r="H18" i="70" s="1"/>
  <c r="G19" i="70"/>
  <c r="H19" i="70" s="1"/>
  <c r="G20" i="70"/>
  <c r="H20" i="70" s="1"/>
  <c r="G21" i="70"/>
  <c r="G22" i="70"/>
  <c r="H22" i="70" s="1"/>
  <c r="G23" i="70"/>
  <c r="H23" i="70" s="1"/>
  <c r="G24" i="70"/>
  <c r="H24" i="70" s="1"/>
  <c r="G25" i="70"/>
  <c r="G26" i="70"/>
  <c r="H26" i="70" s="1"/>
  <c r="G27" i="70"/>
  <c r="H27" i="70" s="1"/>
  <c r="G28" i="70"/>
  <c r="H28" i="70" s="1"/>
  <c r="G29" i="70"/>
  <c r="G30" i="70"/>
  <c r="G31" i="70"/>
  <c r="H31" i="70" s="1"/>
  <c r="G32" i="70"/>
  <c r="H32" i="70" s="1"/>
  <c r="G33" i="70"/>
  <c r="G34" i="70"/>
  <c r="G35" i="70"/>
  <c r="H35" i="70" s="1"/>
  <c r="G36" i="70"/>
  <c r="H36" i="70" s="1"/>
  <c r="G37" i="70"/>
  <c r="G38" i="70"/>
  <c r="G39" i="70"/>
  <c r="H39" i="70" s="1"/>
  <c r="G40" i="70"/>
  <c r="H40" i="70" s="1"/>
  <c r="G41" i="70"/>
  <c r="G42" i="70"/>
  <c r="G43" i="70"/>
  <c r="H43" i="70" s="1"/>
  <c r="G44" i="70"/>
  <c r="H44" i="70" s="1"/>
  <c r="G45" i="70"/>
  <c r="G46" i="70"/>
  <c r="G47" i="70"/>
  <c r="H47" i="70" s="1"/>
  <c r="G48" i="70"/>
  <c r="H48" i="70" s="1"/>
  <c r="G49" i="70"/>
  <c r="G50" i="70"/>
  <c r="G51" i="70"/>
  <c r="H51" i="70" s="1"/>
  <c r="G52" i="70"/>
  <c r="H52" i="70" s="1"/>
  <c r="G53" i="70"/>
  <c r="G54" i="70"/>
  <c r="G55" i="70"/>
  <c r="H55" i="70" s="1"/>
  <c r="G56" i="70"/>
  <c r="H56" i="70" s="1"/>
  <c r="G57" i="70"/>
  <c r="G58" i="70"/>
  <c r="G59" i="70"/>
  <c r="H59" i="70" s="1"/>
  <c r="G60" i="70"/>
  <c r="H60" i="70" s="1"/>
  <c r="G61" i="70"/>
  <c r="G62" i="70"/>
  <c r="G63" i="70"/>
  <c r="H63" i="70" s="1"/>
  <c r="G64" i="70"/>
  <c r="H64" i="70" s="1"/>
  <c r="G65" i="70"/>
  <c r="G66" i="70"/>
  <c r="G67" i="70"/>
  <c r="H67" i="70" s="1"/>
  <c r="G68" i="70"/>
  <c r="H68" i="70" s="1"/>
  <c r="G69" i="70"/>
  <c r="G70" i="70"/>
  <c r="D1" i="70"/>
  <c r="D2" i="70"/>
  <c r="D5" i="70"/>
  <c r="D6" i="70"/>
  <c r="D9" i="70"/>
  <c r="D10" i="70"/>
  <c r="D13" i="70"/>
  <c r="D14" i="70"/>
  <c r="D17" i="70"/>
  <c r="D18" i="70"/>
  <c r="D21" i="70"/>
  <c r="D22" i="70"/>
  <c r="D25" i="70"/>
  <c r="D26" i="70"/>
  <c r="D29" i="70"/>
  <c r="D30" i="70"/>
  <c r="D33" i="70"/>
  <c r="D34" i="70"/>
  <c r="D37" i="70"/>
  <c r="D38" i="70"/>
  <c r="D41" i="70"/>
  <c r="D42" i="70"/>
  <c r="D45" i="70"/>
  <c r="D46" i="70"/>
  <c r="D49" i="70"/>
  <c r="D50" i="70"/>
  <c r="D53" i="70"/>
  <c r="D54" i="70"/>
  <c r="D57" i="70"/>
  <c r="D58" i="70"/>
  <c r="D61" i="70"/>
  <c r="D62" i="70"/>
  <c r="D65" i="70"/>
  <c r="D66" i="70"/>
  <c r="D69" i="70"/>
  <c r="D70" i="70"/>
  <c r="C1" i="70"/>
  <c r="C2" i="70"/>
  <c r="C3" i="70"/>
  <c r="D3" i="70" s="1"/>
  <c r="C4" i="70"/>
  <c r="D4" i="70" s="1"/>
  <c r="C5" i="70"/>
  <c r="C6" i="70"/>
  <c r="C7" i="70"/>
  <c r="D7" i="70" s="1"/>
  <c r="C8" i="70"/>
  <c r="D8" i="70" s="1"/>
  <c r="C9" i="70"/>
  <c r="C10" i="70"/>
  <c r="C11" i="70"/>
  <c r="D11" i="70" s="1"/>
  <c r="C12" i="70"/>
  <c r="D12" i="70" s="1"/>
  <c r="C13" i="70"/>
  <c r="C14" i="70"/>
  <c r="C15" i="70"/>
  <c r="D15" i="70" s="1"/>
  <c r="C16" i="70"/>
  <c r="D16" i="70" s="1"/>
  <c r="C17" i="70"/>
  <c r="C18" i="70"/>
  <c r="C19" i="70"/>
  <c r="D19" i="70" s="1"/>
  <c r="C20" i="70"/>
  <c r="D20" i="70" s="1"/>
  <c r="C21" i="70"/>
  <c r="C22" i="70"/>
  <c r="C23" i="70"/>
  <c r="D23" i="70" s="1"/>
  <c r="C24" i="70"/>
  <c r="D24" i="70" s="1"/>
  <c r="C25" i="70"/>
  <c r="C26" i="70"/>
  <c r="C27" i="70"/>
  <c r="D27" i="70" s="1"/>
  <c r="C28" i="70"/>
  <c r="D28" i="70" s="1"/>
  <c r="C29" i="70"/>
  <c r="C30" i="70"/>
  <c r="C31" i="70"/>
  <c r="D31" i="70" s="1"/>
  <c r="C32" i="70"/>
  <c r="D32" i="70" s="1"/>
  <c r="C33" i="70"/>
  <c r="C34" i="70"/>
  <c r="C35" i="70"/>
  <c r="D35" i="70" s="1"/>
  <c r="C36" i="70"/>
  <c r="D36" i="70" s="1"/>
  <c r="C37" i="70"/>
  <c r="C38" i="70"/>
  <c r="C39" i="70"/>
  <c r="D39" i="70" s="1"/>
  <c r="C40" i="70"/>
  <c r="D40" i="70" s="1"/>
  <c r="C41" i="70"/>
  <c r="C42" i="70"/>
  <c r="C43" i="70"/>
  <c r="D43" i="70" s="1"/>
  <c r="C44" i="70"/>
  <c r="D44" i="70" s="1"/>
  <c r="C45" i="70"/>
  <c r="C46" i="70"/>
  <c r="C47" i="70"/>
  <c r="D47" i="70" s="1"/>
  <c r="C48" i="70"/>
  <c r="D48" i="70" s="1"/>
  <c r="C49" i="70"/>
  <c r="C50" i="70"/>
  <c r="C51" i="70"/>
  <c r="D51" i="70" s="1"/>
  <c r="C52" i="70"/>
  <c r="D52" i="70" s="1"/>
  <c r="C53" i="70"/>
  <c r="C54" i="70"/>
  <c r="C55" i="70"/>
  <c r="D55" i="70" s="1"/>
  <c r="C56" i="70"/>
  <c r="D56" i="70" s="1"/>
  <c r="C57" i="70"/>
  <c r="C58" i="70"/>
  <c r="C59" i="70"/>
  <c r="D59" i="70" s="1"/>
  <c r="C60" i="70"/>
  <c r="D60" i="70" s="1"/>
  <c r="C61" i="70"/>
  <c r="C62" i="70"/>
  <c r="C63" i="70"/>
  <c r="D63" i="70" s="1"/>
  <c r="C64" i="70"/>
  <c r="D64" i="70" s="1"/>
  <c r="C65" i="70"/>
  <c r="C66" i="70"/>
  <c r="C67" i="70"/>
  <c r="D67" i="70" s="1"/>
  <c r="C68" i="70"/>
  <c r="D68" i="70" s="1"/>
  <c r="C69" i="70"/>
  <c r="C70" i="70"/>
  <c r="G1" i="66" l="1"/>
  <c r="H1" i="66" s="1"/>
  <c r="G2" i="66"/>
  <c r="H2" i="66" s="1"/>
  <c r="G3" i="66"/>
  <c r="H3" i="66" s="1"/>
  <c r="G4" i="66"/>
  <c r="H4" i="66" s="1"/>
  <c r="G5" i="66"/>
  <c r="H5" i="66" s="1"/>
  <c r="G6" i="66"/>
  <c r="H6" i="66" s="1"/>
  <c r="G7" i="66"/>
  <c r="H7" i="66" s="1"/>
  <c r="G8" i="66"/>
  <c r="H8" i="66" s="1"/>
  <c r="G9" i="66"/>
  <c r="H9" i="66" s="1"/>
  <c r="G10" i="66"/>
  <c r="H10" i="66" s="1"/>
  <c r="G11" i="66"/>
  <c r="H11" i="66" s="1"/>
  <c r="G12" i="66"/>
  <c r="H12" i="66" s="1"/>
  <c r="G13" i="66"/>
  <c r="H13" i="66" s="1"/>
  <c r="G14" i="66"/>
  <c r="H14" i="66" s="1"/>
  <c r="G15" i="66"/>
  <c r="H15" i="66" s="1"/>
  <c r="G16" i="66"/>
  <c r="H16" i="66" s="1"/>
  <c r="G17" i="66"/>
  <c r="H17" i="66" s="1"/>
  <c r="G18" i="66"/>
  <c r="H18" i="66" s="1"/>
  <c r="G19" i="66"/>
  <c r="H19" i="66" s="1"/>
  <c r="G20" i="66"/>
  <c r="H20" i="66" s="1"/>
  <c r="G21" i="66"/>
  <c r="H21" i="66" s="1"/>
  <c r="G22" i="66"/>
  <c r="H22" i="66" s="1"/>
  <c r="G23" i="66"/>
  <c r="H23" i="66" s="1"/>
  <c r="G24" i="66"/>
  <c r="H24" i="66" s="1"/>
  <c r="G25" i="66"/>
  <c r="H25" i="66" s="1"/>
  <c r="G26" i="66"/>
  <c r="H26" i="66" s="1"/>
  <c r="G27" i="66"/>
  <c r="H27" i="66" s="1"/>
  <c r="G28" i="66"/>
  <c r="H28" i="66" s="1"/>
  <c r="G29" i="66"/>
  <c r="H29" i="66" s="1"/>
  <c r="G30" i="66"/>
  <c r="H30" i="66" s="1"/>
  <c r="G31" i="66"/>
  <c r="H31" i="66" s="1"/>
  <c r="G32" i="66"/>
  <c r="H32" i="66" s="1"/>
  <c r="G33" i="66"/>
  <c r="H33" i="66" s="1"/>
  <c r="G34" i="66"/>
  <c r="H34" i="66" s="1"/>
  <c r="G35" i="66"/>
  <c r="H35" i="66" s="1"/>
  <c r="G36" i="66"/>
  <c r="H36" i="66" s="1"/>
  <c r="G37" i="66"/>
  <c r="H37" i="66" s="1"/>
  <c r="G38" i="66"/>
  <c r="H38" i="66" s="1"/>
  <c r="G39" i="66"/>
  <c r="H39" i="66" s="1"/>
  <c r="G40" i="66"/>
  <c r="H40" i="66" s="1"/>
  <c r="G41" i="66"/>
  <c r="H41" i="66" s="1"/>
  <c r="G42" i="66"/>
  <c r="H42" i="66" s="1"/>
  <c r="G43" i="66"/>
  <c r="H43" i="66" s="1"/>
  <c r="G44" i="66"/>
  <c r="H44" i="66" s="1"/>
  <c r="G45" i="66"/>
  <c r="H45" i="66" s="1"/>
  <c r="G46" i="66"/>
  <c r="H46" i="66" s="1"/>
  <c r="G47" i="66"/>
  <c r="H47" i="66" s="1"/>
  <c r="G48" i="66"/>
  <c r="H48" i="66" s="1"/>
  <c r="G49" i="66"/>
  <c r="H49" i="66" s="1"/>
  <c r="G50" i="66"/>
  <c r="H50" i="66" s="1"/>
  <c r="G51" i="66"/>
  <c r="H51" i="66" s="1"/>
  <c r="G52" i="66"/>
  <c r="H52" i="66" s="1"/>
  <c r="G53" i="66"/>
  <c r="H53" i="66" s="1"/>
  <c r="G54" i="66"/>
  <c r="H54" i="66" s="1"/>
  <c r="G55" i="66"/>
  <c r="H55" i="66" s="1"/>
  <c r="G56" i="66"/>
  <c r="H56" i="66" s="1"/>
  <c r="G57" i="66"/>
  <c r="H57" i="66" s="1"/>
  <c r="G58" i="66"/>
  <c r="H58" i="66" s="1"/>
  <c r="G59" i="66"/>
  <c r="H59" i="66" s="1"/>
  <c r="G60" i="66"/>
  <c r="H60" i="66" s="1"/>
  <c r="G61" i="66"/>
  <c r="H61" i="66" s="1"/>
  <c r="G62" i="66"/>
  <c r="H62" i="66" s="1"/>
  <c r="G63" i="66"/>
  <c r="H63" i="66" s="1"/>
  <c r="G64" i="66"/>
  <c r="H64" i="66" s="1"/>
  <c r="G65" i="66"/>
  <c r="H65" i="66" s="1"/>
  <c r="G66" i="66"/>
  <c r="H66" i="66" s="1"/>
  <c r="G67" i="66"/>
  <c r="H67" i="66" s="1"/>
  <c r="G68" i="66"/>
  <c r="H68" i="66" s="1"/>
  <c r="G69" i="66"/>
  <c r="H69" i="66" s="1"/>
  <c r="G70" i="66"/>
  <c r="H70" i="66" s="1"/>
  <c r="C1" i="66"/>
  <c r="D1" i="66" s="1"/>
  <c r="C2" i="66"/>
  <c r="D2" i="66" s="1"/>
  <c r="C3" i="66"/>
  <c r="D3" i="66" s="1"/>
  <c r="C4" i="66"/>
  <c r="D4" i="66" s="1"/>
  <c r="C5" i="66"/>
  <c r="D5" i="66" s="1"/>
  <c r="C6" i="66"/>
  <c r="D6" i="66" s="1"/>
  <c r="C7" i="66"/>
  <c r="D7" i="66" s="1"/>
  <c r="C8" i="66"/>
  <c r="D8" i="66" s="1"/>
  <c r="C9" i="66"/>
  <c r="D9" i="66" s="1"/>
  <c r="C10" i="66"/>
  <c r="D10" i="66" s="1"/>
  <c r="C11" i="66"/>
  <c r="D11" i="66" s="1"/>
  <c r="C12" i="66"/>
  <c r="D12" i="66" s="1"/>
  <c r="C13" i="66"/>
  <c r="D13" i="66" s="1"/>
  <c r="C14" i="66"/>
  <c r="D14" i="66" s="1"/>
  <c r="C15" i="66"/>
  <c r="D15" i="66" s="1"/>
  <c r="C16" i="66"/>
  <c r="D16" i="66" s="1"/>
  <c r="C17" i="66"/>
  <c r="D17" i="66" s="1"/>
  <c r="C18" i="66"/>
  <c r="D18" i="66" s="1"/>
  <c r="C19" i="66"/>
  <c r="D19" i="66" s="1"/>
  <c r="C20" i="66"/>
  <c r="D20" i="66" s="1"/>
  <c r="C21" i="66"/>
  <c r="D21" i="66" s="1"/>
  <c r="C22" i="66"/>
  <c r="D22" i="66" s="1"/>
  <c r="C23" i="66"/>
  <c r="D23" i="66" s="1"/>
  <c r="C24" i="66"/>
  <c r="D24" i="66" s="1"/>
  <c r="C25" i="66"/>
  <c r="D25" i="66" s="1"/>
  <c r="C26" i="66"/>
  <c r="D26" i="66" s="1"/>
  <c r="C27" i="66"/>
  <c r="D27" i="66" s="1"/>
  <c r="C28" i="66"/>
  <c r="D28" i="66" s="1"/>
  <c r="C29" i="66"/>
  <c r="D29" i="66" s="1"/>
  <c r="C30" i="66"/>
  <c r="D30" i="66" s="1"/>
  <c r="C31" i="66"/>
  <c r="D31" i="66" s="1"/>
  <c r="C32" i="66"/>
  <c r="D32" i="66" s="1"/>
  <c r="C33" i="66"/>
  <c r="D33" i="66" s="1"/>
  <c r="C34" i="66"/>
  <c r="D34" i="66" s="1"/>
  <c r="C35" i="66"/>
  <c r="D35" i="66" s="1"/>
  <c r="C36" i="66"/>
  <c r="D36" i="66" s="1"/>
  <c r="C37" i="66"/>
  <c r="D37" i="66" s="1"/>
  <c r="C38" i="66"/>
  <c r="D38" i="66" s="1"/>
  <c r="C39" i="66"/>
  <c r="D39" i="66" s="1"/>
  <c r="C40" i="66"/>
  <c r="D40" i="66" s="1"/>
  <c r="C41" i="66"/>
  <c r="D41" i="66" s="1"/>
  <c r="C42" i="66"/>
  <c r="D42" i="66" s="1"/>
  <c r="C43" i="66"/>
  <c r="D43" i="66" s="1"/>
  <c r="C44" i="66"/>
  <c r="D44" i="66" s="1"/>
  <c r="C45" i="66"/>
  <c r="D45" i="66" s="1"/>
  <c r="C46" i="66"/>
  <c r="D46" i="66" s="1"/>
  <c r="C47" i="66"/>
  <c r="D47" i="66" s="1"/>
  <c r="C48" i="66"/>
  <c r="D48" i="66" s="1"/>
  <c r="C49" i="66"/>
  <c r="D49" i="66" s="1"/>
  <c r="C50" i="66"/>
  <c r="D50" i="66" s="1"/>
  <c r="C51" i="66"/>
  <c r="D51" i="66" s="1"/>
  <c r="C52" i="66"/>
  <c r="D52" i="66" s="1"/>
  <c r="C53" i="66"/>
  <c r="D53" i="66" s="1"/>
  <c r="C54" i="66"/>
  <c r="D54" i="66" s="1"/>
  <c r="C55" i="66"/>
  <c r="D55" i="66" s="1"/>
  <c r="C56" i="66"/>
  <c r="D56" i="66" s="1"/>
  <c r="C57" i="66"/>
  <c r="D57" i="66" s="1"/>
  <c r="C58" i="66"/>
  <c r="D58" i="66" s="1"/>
  <c r="C59" i="66"/>
  <c r="D59" i="66" s="1"/>
  <c r="C60" i="66"/>
  <c r="D60" i="66" s="1"/>
  <c r="C61" i="66"/>
  <c r="D61" i="66" s="1"/>
  <c r="C62" i="66"/>
  <c r="D62" i="66" s="1"/>
  <c r="C63" i="66"/>
  <c r="D63" i="66" s="1"/>
  <c r="C64" i="66"/>
  <c r="D64" i="66" s="1"/>
  <c r="C65" i="66"/>
  <c r="D65" i="66" s="1"/>
  <c r="C66" i="66"/>
  <c r="D66" i="66" s="1"/>
  <c r="C67" i="66"/>
  <c r="D67" i="66" s="1"/>
  <c r="C68" i="66"/>
  <c r="D68" i="66" s="1"/>
  <c r="C69" i="66"/>
  <c r="D69" i="66" s="1"/>
  <c r="C70" i="66"/>
  <c r="D70" i="66" s="1"/>
  <c r="G1" i="64" l="1"/>
  <c r="H1" i="64" s="1"/>
  <c r="G2" i="64"/>
  <c r="H2" i="64" s="1"/>
  <c r="G3" i="64"/>
  <c r="H3" i="64" s="1"/>
  <c r="G4" i="64"/>
  <c r="H4" i="64" s="1"/>
  <c r="G5" i="64"/>
  <c r="H5" i="64" s="1"/>
  <c r="G6" i="64"/>
  <c r="H6" i="64" s="1"/>
  <c r="G7" i="64"/>
  <c r="H7" i="64" s="1"/>
  <c r="G8" i="64"/>
  <c r="H8" i="64" s="1"/>
  <c r="G9" i="64"/>
  <c r="H9" i="64" s="1"/>
  <c r="G10" i="64"/>
  <c r="H10" i="64" s="1"/>
  <c r="G11" i="64"/>
  <c r="H11" i="64" s="1"/>
  <c r="G12" i="64"/>
  <c r="H12" i="64" s="1"/>
  <c r="G13" i="64"/>
  <c r="H13" i="64" s="1"/>
  <c r="G14" i="64"/>
  <c r="H14" i="64" s="1"/>
  <c r="G15" i="64"/>
  <c r="H15" i="64" s="1"/>
  <c r="G16" i="64"/>
  <c r="H16" i="64" s="1"/>
  <c r="G17" i="64"/>
  <c r="H17" i="64" s="1"/>
  <c r="G18" i="64"/>
  <c r="H18" i="64" s="1"/>
  <c r="G19" i="64"/>
  <c r="H19" i="64" s="1"/>
  <c r="G20" i="64"/>
  <c r="H20" i="64" s="1"/>
  <c r="G21" i="64"/>
  <c r="H21" i="64" s="1"/>
  <c r="G22" i="64"/>
  <c r="H22" i="64" s="1"/>
  <c r="G23" i="64"/>
  <c r="H23" i="64" s="1"/>
  <c r="G24" i="64"/>
  <c r="H24" i="64" s="1"/>
  <c r="G25" i="64"/>
  <c r="H25" i="64" s="1"/>
  <c r="G26" i="64"/>
  <c r="H26" i="64" s="1"/>
  <c r="G27" i="64"/>
  <c r="H27" i="64" s="1"/>
  <c r="G28" i="64"/>
  <c r="H28" i="64" s="1"/>
  <c r="G29" i="64"/>
  <c r="H29" i="64" s="1"/>
  <c r="G30" i="64"/>
  <c r="H30" i="64" s="1"/>
  <c r="G31" i="64"/>
  <c r="H31" i="64" s="1"/>
  <c r="G32" i="64"/>
  <c r="H32" i="64" s="1"/>
  <c r="G33" i="64"/>
  <c r="H33" i="64" s="1"/>
  <c r="G34" i="64"/>
  <c r="H34" i="64" s="1"/>
  <c r="G35" i="64"/>
  <c r="H35" i="64" s="1"/>
  <c r="G36" i="64"/>
  <c r="H36" i="64" s="1"/>
  <c r="G37" i="64"/>
  <c r="H37" i="64" s="1"/>
  <c r="G38" i="64"/>
  <c r="H38" i="64" s="1"/>
  <c r="G39" i="64"/>
  <c r="H39" i="64" s="1"/>
  <c r="G40" i="64"/>
  <c r="H40" i="64" s="1"/>
  <c r="G41" i="64"/>
  <c r="H41" i="64" s="1"/>
  <c r="G42" i="64"/>
  <c r="H42" i="64" s="1"/>
  <c r="G43" i="64"/>
  <c r="H43" i="64" s="1"/>
  <c r="G44" i="64"/>
  <c r="H44" i="64" s="1"/>
  <c r="G45" i="64"/>
  <c r="H45" i="64" s="1"/>
  <c r="G46" i="64"/>
  <c r="H46" i="64" s="1"/>
  <c r="G47" i="64"/>
  <c r="H47" i="64" s="1"/>
  <c r="G48" i="64"/>
  <c r="H48" i="64" s="1"/>
  <c r="G49" i="64"/>
  <c r="H49" i="64" s="1"/>
  <c r="G50" i="64"/>
  <c r="H50" i="64" s="1"/>
  <c r="G51" i="64"/>
  <c r="H51" i="64" s="1"/>
  <c r="G52" i="64"/>
  <c r="H52" i="64" s="1"/>
  <c r="G53" i="64"/>
  <c r="H53" i="64" s="1"/>
  <c r="G54" i="64"/>
  <c r="H54" i="64" s="1"/>
  <c r="G55" i="64"/>
  <c r="H55" i="64" s="1"/>
  <c r="G56" i="64"/>
  <c r="H56" i="64" s="1"/>
  <c r="G57" i="64"/>
  <c r="H57" i="64" s="1"/>
  <c r="G58" i="64"/>
  <c r="H58" i="64" s="1"/>
  <c r="G59" i="64"/>
  <c r="H59" i="64" s="1"/>
  <c r="G60" i="64"/>
  <c r="H60" i="64" s="1"/>
  <c r="G61" i="64"/>
  <c r="H61" i="64" s="1"/>
  <c r="G62" i="64"/>
  <c r="H62" i="64" s="1"/>
  <c r="G63" i="64"/>
  <c r="H63" i="64" s="1"/>
  <c r="G64" i="64"/>
  <c r="H64" i="64" s="1"/>
  <c r="G65" i="64"/>
  <c r="H65" i="64" s="1"/>
  <c r="G66" i="64"/>
  <c r="H66" i="64" s="1"/>
  <c r="G67" i="64"/>
  <c r="H67" i="64" s="1"/>
  <c r="G68" i="64"/>
  <c r="H68" i="64" s="1"/>
  <c r="G69" i="64"/>
  <c r="H69" i="64" s="1"/>
  <c r="G70" i="64"/>
  <c r="H70" i="64" s="1"/>
  <c r="C1" i="64"/>
  <c r="D1" i="64" s="1"/>
  <c r="C2" i="64"/>
  <c r="D2" i="64" s="1"/>
  <c r="C3" i="64"/>
  <c r="D3" i="64" s="1"/>
  <c r="C4" i="64"/>
  <c r="D4" i="64" s="1"/>
  <c r="C5" i="64"/>
  <c r="D5" i="64" s="1"/>
  <c r="C6" i="64"/>
  <c r="D6" i="64" s="1"/>
  <c r="C7" i="64"/>
  <c r="D7" i="64" s="1"/>
  <c r="C8" i="64"/>
  <c r="D8" i="64" s="1"/>
  <c r="C9" i="64"/>
  <c r="D9" i="64" s="1"/>
  <c r="C10" i="64"/>
  <c r="D10" i="64" s="1"/>
  <c r="C11" i="64"/>
  <c r="D11" i="64" s="1"/>
  <c r="C12" i="64"/>
  <c r="D12" i="64" s="1"/>
  <c r="C13" i="64"/>
  <c r="D13" i="64" s="1"/>
  <c r="C14" i="64"/>
  <c r="D14" i="64" s="1"/>
  <c r="C15" i="64"/>
  <c r="D15" i="64" s="1"/>
  <c r="C16" i="64"/>
  <c r="D16" i="64" s="1"/>
  <c r="C17" i="64"/>
  <c r="D17" i="64" s="1"/>
  <c r="C18" i="64"/>
  <c r="D18" i="64" s="1"/>
  <c r="C19" i="64"/>
  <c r="D19" i="64" s="1"/>
  <c r="C20" i="64"/>
  <c r="D20" i="64" s="1"/>
  <c r="C21" i="64"/>
  <c r="D21" i="64" s="1"/>
  <c r="C22" i="64"/>
  <c r="D22" i="64" s="1"/>
  <c r="C23" i="64"/>
  <c r="D23" i="64" s="1"/>
  <c r="C24" i="64"/>
  <c r="D24" i="64" s="1"/>
  <c r="C25" i="64"/>
  <c r="D25" i="64" s="1"/>
  <c r="C26" i="64"/>
  <c r="D26" i="64" s="1"/>
  <c r="C27" i="64"/>
  <c r="D27" i="64" s="1"/>
  <c r="C28" i="64"/>
  <c r="D28" i="64" s="1"/>
  <c r="C29" i="64"/>
  <c r="D29" i="64" s="1"/>
  <c r="C30" i="64"/>
  <c r="D30" i="64" s="1"/>
  <c r="C31" i="64"/>
  <c r="D31" i="64" s="1"/>
  <c r="C32" i="64"/>
  <c r="D32" i="64" s="1"/>
  <c r="C33" i="64"/>
  <c r="D33" i="64" s="1"/>
  <c r="C34" i="64"/>
  <c r="D34" i="64" s="1"/>
  <c r="C35" i="64"/>
  <c r="D35" i="64" s="1"/>
  <c r="C36" i="64"/>
  <c r="D36" i="64" s="1"/>
  <c r="C37" i="64"/>
  <c r="D37" i="64" s="1"/>
  <c r="C38" i="64"/>
  <c r="D38" i="64" s="1"/>
  <c r="C39" i="64"/>
  <c r="D39" i="64" s="1"/>
  <c r="C40" i="64"/>
  <c r="D40" i="64" s="1"/>
  <c r="C41" i="64"/>
  <c r="D41" i="64" s="1"/>
  <c r="C42" i="64"/>
  <c r="D42" i="64" s="1"/>
  <c r="C43" i="64"/>
  <c r="D43" i="64" s="1"/>
  <c r="C44" i="64"/>
  <c r="D44" i="64" s="1"/>
  <c r="C45" i="64"/>
  <c r="D45" i="64" s="1"/>
  <c r="C46" i="64"/>
  <c r="D46" i="64" s="1"/>
  <c r="C47" i="64"/>
  <c r="D47" i="64" s="1"/>
  <c r="C48" i="64"/>
  <c r="D48" i="64" s="1"/>
  <c r="C49" i="64"/>
  <c r="D49" i="64" s="1"/>
  <c r="C50" i="64"/>
  <c r="D50" i="64" s="1"/>
  <c r="C51" i="64"/>
  <c r="D51" i="64" s="1"/>
  <c r="C52" i="64"/>
  <c r="D52" i="64" s="1"/>
  <c r="C53" i="64"/>
  <c r="D53" i="64" s="1"/>
  <c r="C54" i="64"/>
  <c r="D54" i="64" s="1"/>
  <c r="C55" i="64"/>
  <c r="D55" i="64" s="1"/>
  <c r="C56" i="64"/>
  <c r="D56" i="64" s="1"/>
  <c r="C57" i="64"/>
  <c r="D57" i="64" s="1"/>
  <c r="C58" i="64"/>
  <c r="D58" i="64" s="1"/>
  <c r="C59" i="64"/>
  <c r="D59" i="64" s="1"/>
  <c r="C60" i="64"/>
  <c r="D60" i="64" s="1"/>
  <c r="C61" i="64"/>
  <c r="D61" i="64" s="1"/>
  <c r="C62" i="64"/>
  <c r="D62" i="64" s="1"/>
  <c r="C63" i="64"/>
  <c r="D63" i="64" s="1"/>
  <c r="C64" i="64"/>
  <c r="D64" i="64" s="1"/>
  <c r="C65" i="64"/>
  <c r="D65" i="64" s="1"/>
  <c r="C66" i="64"/>
  <c r="D66" i="64" s="1"/>
  <c r="C67" i="64"/>
  <c r="D67" i="64" s="1"/>
  <c r="C68" i="64"/>
  <c r="D68" i="64" s="1"/>
  <c r="C69" i="64"/>
  <c r="D69" i="64" s="1"/>
  <c r="C70" i="64"/>
  <c r="D70" i="64" s="1"/>
  <c r="AD126" i="1" l="1"/>
  <c r="AE126" i="1"/>
  <c r="AG126" i="1"/>
  <c r="AE3" i="1" l="1"/>
  <c r="AE4" i="1"/>
  <c r="AE5" i="1"/>
  <c r="AE6" i="1"/>
  <c r="AE7" i="1"/>
  <c r="AE8" i="1"/>
  <c r="AE9" i="1"/>
  <c r="AE10" i="1"/>
  <c r="AE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1" i="1"/>
  <c r="AE112" i="1"/>
  <c r="AE113" i="1"/>
  <c r="AE114" i="1"/>
  <c r="AE115" i="1"/>
  <c r="AE116" i="1"/>
  <c r="AE117" i="1"/>
  <c r="AE118" i="1"/>
  <c r="AE119" i="1"/>
  <c r="AE120" i="1"/>
  <c r="AE121" i="1"/>
  <c r="AE122" i="1"/>
  <c r="AE123" i="1"/>
  <c r="AE124" i="1"/>
  <c r="AE125" i="1"/>
  <c r="AE127" i="1"/>
  <c r="AE128" i="1"/>
  <c r="AE129" i="1"/>
  <c r="AE130" i="1"/>
  <c r="AE131" i="1"/>
  <c r="AE132" i="1"/>
  <c r="AE133" i="1"/>
  <c r="AE134" i="1"/>
  <c r="AE135" i="1"/>
  <c r="AE136" i="1"/>
  <c r="AE137" i="1"/>
  <c r="AE138" i="1"/>
  <c r="AE139" i="1"/>
  <c r="AE140" i="1"/>
  <c r="AE141" i="1"/>
  <c r="AE142" i="1"/>
  <c r="AE143" i="1"/>
  <c r="AE144" i="1"/>
  <c r="AE145" i="1"/>
  <c r="AE146" i="1"/>
  <c r="AE147" i="1"/>
  <c r="AE148" i="1"/>
  <c r="AE149" i="1"/>
  <c r="AE150" i="1"/>
  <c r="AE151" i="1"/>
  <c r="AE152" i="1"/>
  <c r="AE153" i="1"/>
  <c r="AE154" i="1"/>
  <c r="AE155" i="1"/>
  <c r="AE156" i="1"/>
  <c r="AE157" i="1"/>
  <c r="AE158" i="1"/>
  <c r="AE159" i="1"/>
  <c r="AE160" i="1"/>
  <c r="AE161" i="1"/>
  <c r="AE162" i="1"/>
  <c r="AE163" i="1"/>
  <c r="AE164" i="1"/>
  <c r="AE165" i="1"/>
  <c r="AE166" i="1"/>
  <c r="AE167" i="1"/>
  <c r="AE168" i="1"/>
  <c r="AE169" i="1"/>
  <c r="AE170" i="1"/>
  <c r="AE171" i="1"/>
  <c r="AE172" i="1"/>
  <c r="AE173" i="1"/>
  <c r="AE174" i="1"/>
  <c r="AE175" i="1"/>
  <c r="AE176" i="1"/>
  <c r="AE177" i="1"/>
  <c r="AE178" i="1"/>
  <c r="AE179" i="1"/>
  <c r="AE180" i="1"/>
  <c r="AE181" i="1"/>
  <c r="AE182" i="1"/>
  <c r="AE183" i="1"/>
  <c r="AE184" i="1"/>
  <c r="AE185" i="1"/>
  <c r="AE186" i="1"/>
  <c r="AE187" i="1"/>
  <c r="AE188" i="1"/>
  <c r="AE189" i="1"/>
  <c r="AE190" i="1"/>
  <c r="AE191" i="1"/>
  <c r="AE192" i="1"/>
  <c r="AE193" i="1"/>
  <c r="AE194" i="1"/>
  <c r="AE195" i="1"/>
  <c r="AE196" i="1"/>
  <c r="AE197" i="1"/>
  <c r="AE198" i="1"/>
  <c r="AE199" i="1"/>
  <c r="AE200" i="1"/>
  <c r="AE201" i="1"/>
  <c r="AE202" i="1"/>
  <c r="AE203" i="1"/>
  <c r="AE204" i="1"/>
  <c r="AE205" i="1"/>
  <c r="AE206" i="1"/>
  <c r="AE207" i="1"/>
  <c r="AE208" i="1"/>
  <c r="AE209" i="1"/>
  <c r="AE210" i="1"/>
  <c r="AE211" i="1"/>
  <c r="AE212" i="1"/>
  <c r="AE213" i="1"/>
  <c r="AE214" i="1"/>
  <c r="AE215" i="1"/>
  <c r="AE216" i="1"/>
  <c r="AE217" i="1"/>
  <c r="AE218" i="1"/>
  <c r="AE219" i="1"/>
  <c r="AE220" i="1"/>
  <c r="AE221" i="1"/>
  <c r="AE222" i="1"/>
  <c r="AE223" i="1"/>
  <c r="AE224" i="1"/>
  <c r="AE225" i="1"/>
  <c r="AE226" i="1"/>
  <c r="AE227" i="1"/>
  <c r="AE228" i="1"/>
  <c r="AE229" i="1"/>
  <c r="AE230" i="1"/>
  <c r="AE231" i="1"/>
  <c r="AE232" i="1"/>
  <c r="AE233" i="1"/>
  <c r="AE234" i="1"/>
  <c r="AE235" i="1"/>
  <c r="AE236" i="1"/>
  <c r="AE237" i="1"/>
  <c r="AE238" i="1"/>
  <c r="AE239" i="1"/>
  <c r="AE240" i="1"/>
  <c r="AE241" i="1"/>
  <c r="AE242" i="1"/>
  <c r="AE243" i="1"/>
  <c r="AE244" i="1"/>
  <c r="AE245" i="1"/>
  <c r="AE246" i="1"/>
  <c r="AE247" i="1"/>
  <c r="AE248" i="1"/>
  <c r="AE249" i="1"/>
  <c r="AE250" i="1"/>
  <c r="AE251" i="1"/>
  <c r="AE252" i="1"/>
  <c r="AE253" i="1"/>
  <c r="AE254" i="1"/>
  <c r="AE255" i="1"/>
  <c r="AE256" i="1"/>
  <c r="AE257" i="1"/>
  <c r="AE258" i="1"/>
  <c r="AE259" i="1"/>
  <c r="AE260" i="1"/>
  <c r="AE261" i="1"/>
  <c r="AE262" i="1"/>
  <c r="AE263" i="1"/>
  <c r="AE264" i="1"/>
  <c r="AE265" i="1"/>
  <c r="AE266" i="1"/>
  <c r="AE267" i="1"/>
  <c r="AE268" i="1"/>
  <c r="AE269" i="1"/>
  <c r="AE270" i="1"/>
  <c r="AE271" i="1"/>
  <c r="AE272" i="1"/>
  <c r="AE273" i="1"/>
  <c r="AE274" i="1"/>
  <c r="AE275" i="1"/>
  <c r="AE276" i="1"/>
  <c r="AE277" i="1"/>
  <c r="AE278" i="1"/>
  <c r="AE279" i="1"/>
  <c r="AE280" i="1"/>
  <c r="AE281" i="1"/>
  <c r="AE282" i="1"/>
  <c r="AE283" i="1"/>
  <c r="AE284" i="1"/>
  <c r="AE285" i="1"/>
  <c r="AE286" i="1"/>
  <c r="AE287" i="1"/>
  <c r="AE288" i="1"/>
  <c r="AE289" i="1"/>
  <c r="AE290" i="1"/>
  <c r="AE291" i="1"/>
  <c r="AE292" i="1"/>
  <c r="AE293" i="1"/>
  <c r="AE294" i="1"/>
  <c r="AE295" i="1"/>
  <c r="AE296" i="1"/>
  <c r="AE297" i="1"/>
  <c r="AE298" i="1"/>
  <c r="AE299" i="1"/>
  <c r="AE300" i="1"/>
  <c r="AE301" i="1"/>
  <c r="AE302" i="1"/>
  <c r="AE303" i="1"/>
  <c r="AE304" i="1"/>
  <c r="AE305" i="1"/>
  <c r="AE306" i="1"/>
  <c r="AE307" i="1"/>
  <c r="AE308" i="1"/>
  <c r="AE309" i="1"/>
  <c r="AE310" i="1"/>
  <c r="AE311" i="1"/>
  <c r="AE312" i="1"/>
  <c r="AE313" i="1"/>
  <c r="AE314" i="1"/>
  <c r="AE315" i="1"/>
  <c r="AE316" i="1"/>
  <c r="AE317" i="1"/>
  <c r="AE318" i="1"/>
  <c r="AE319" i="1"/>
  <c r="AE320" i="1"/>
  <c r="AE321" i="1"/>
  <c r="AE322" i="1"/>
  <c r="AE323" i="1"/>
  <c r="AE324" i="1"/>
  <c r="AE325" i="1"/>
  <c r="AE326" i="1"/>
  <c r="AE327" i="1"/>
  <c r="AE328" i="1"/>
  <c r="AE329" i="1"/>
  <c r="AE330" i="1"/>
  <c r="AE331" i="1"/>
  <c r="AE332" i="1"/>
  <c r="AE333" i="1"/>
  <c r="AE334" i="1"/>
  <c r="AE335" i="1"/>
  <c r="AE336" i="1"/>
  <c r="AE337" i="1"/>
  <c r="AE338" i="1"/>
  <c r="AE339" i="1"/>
  <c r="AE340" i="1"/>
  <c r="AE341" i="1"/>
  <c r="AE342" i="1"/>
  <c r="AE343" i="1"/>
  <c r="AE344" i="1"/>
  <c r="AE345" i="1"/>
  <c r="AE346" i="1"/>
  <c r="AE347" i="1"/>
  <c r="AE348" i="1"/>
  <c r="AE349" i="1"/>
  <c r="AE350" i="1"/>
  <c r="AE351" i="1"/>
  <c r="AE352" i="1"/>
  <c r="AE353" i="1"/>
  <c r="AE354" i="1"/>
  <c r="AE355" i="1"/>
  <c r="AE356" i="1"/>
  <c r="AE357" i="1"/>
  <c r="AE358" i="1"/>
  <c r="AE359" i="1"/>
  <c r="AE360" i="1"/>
  <c r="AE361" i="1"/>
  <c r="AE362" i="1"/>
  <c r="AE363" i="1"/>
  <c r="AE364" i="1"/>
  <c r="AE365" i="1"/>
  <c r="AE366" i="1"/>
  <c r="AE367" i="1"/>
  <c r="AE368" i="1"/>
  <c r="AE369" i="1"/>
  <c r="AE370" i="1"/>
  <c r="AE371" i="1"/>
  <c r="AE372" i="1"/>
  <c r="AE373" i="1"/>
  <c r="AE374" i="1"/>
  <c r="AE375" i="1"/>
  <c r="AE376" i="1"/>
  <c r="AE377" i="1"/>
  <c r="AE378" i="1"/>
  <c r="AE379" i="1"/>
  <c r="AE380" i="1"/>
  <c r="AE381" i="1"/>
  <c r="AE382" i="1"/>
  <c r="AE383" i="1"/>
  <c r="AE384" i="1"/>
  <c r="AE385" i="1"/>
  <c r="AE386" i="1"/>
  <c r="AE387" i="1"/>
  <c r="AE388" i="1"/>
  <c r="AE389" i="1"/>
  <c r="AE390" i="1"/>
  <c r="AE391" i="1"/>
  <c r="AE392" i="1"/>
  <c r="AE393" i="1"/>
  <c r="AE394" i="1"/>
  <c r="AE395" i="1"/>
  <c r="AE396" i="1"/>
  <c r="AE397" i="1"/>
  <c r="AE398" i="1"/>
  <c r="AE399" i="1"/>
  <c r="AE400" i="1"/>
  <c r="AE401" i="1"/>
  <c r="AE402" i="1"/>
  <c r="AE403" i="1"/>
  <c r="AE404" i="1"/>
  <c r="AE405" i="1"/>
  <c r="AE406" i="1"/>
  <c r="AE407" i="1"/>
  <c r="AE408" i="1"/>
  <c r="AE409" i="1"/>
  <c r="AE410" i="1"/>
  <c r="AE411" i="1"/>
  <c r="AE412" i="1"/>
  <c r="AE413" i="1"/>
  <c r="AE414" i="1"/>
  <c r="AE415" i="1"/>
  <c r="AE416" i="1"/>
  <c r="AE417" i="1"/>
  <c r="AE418" i="1"/>
  <c r="AE419" i="1"/>
  <c r="AE420" i="1"/>
  <c r="AE421" i="1"/>
  <c r="AE422" i="1"/>
  <c r="AE423" i="1"/>
  <c r="AE424" i="1"/>
  <c r="AE425" i="1"/>
  <c r="AE426" i="1"/>
  <c r="AE427" i="1"/>
  <c r="AE428" i="1"/>
  <c r="AE429" i="1"/>
  <c r="AE430" i="1"/>
  <c r="AE431" i="1"/>
  <c r="AE432" i="1"/>
  <c r="AE433" i="1"/>
  <c r="AE434" i="1"/>
  <c r="AE435" i="1"/>
  <c r="AE436" i="1"/>
  <c r="AE437" i="1"/>
  <c r="AE438" i="1"/>
  <c r="AE439" i="1"/>
  <c r="AE440" i="1"/>
  <c r="AE441" i="1"/>
  <c r="AE442" i="1"/>
  <c r="AE443" i="1"/>
  <c r="AE444" i="1"/>
  <c r="AE445" i="1"/>
  <c r="AE446" i="1"/>
  <c r="AE447" i="1"/>
  <c r="AE448" i="1"/>
  <c r="AE449" i="1"/>
  <c r="AE450" i="1"/>
  <c r="AE451" i="1"/>
  <c r="AE452" i="1"/>
  <c r="AE453" i="1"/>
  <c r="AE454" i="1"/>
  <c r="AE455" i="1"/>
  <c r="AE456" i="1"/>
  <c r="AE457" i="1"/>
  <c r="AE458" i="1"/>
  <c r="AE459" i="1"/>
  <c r="AE460" i="1"/>
  <c r="AE461" i="1"/>
  <c r="AE462" i="1"/>
  <c r="AE463" i="1"/>
  <c r="AE464" i="1"/>
  <c r="AE465" i="1"/>
  <c r="AE466" i="1"/>
  <c r="AE467" i="1"/>
  <c r="AE468" i="1"/>
  <c r="AE469" i="1"/>
  <c r="AE470" i="1"/>
  <c r="AE471" i="1"/>
  <c r="AE472" i="1"/>
  <c r="AE473" i="1"/>
  <c r="AE474" i="1"/>
  <c r="AE475" i="1"/>
  <c r="AE476" i="1"/>
  <c r="AE477" i="1"/>
  <c r="AE478" i="1"/>
  <c r="AE479" i="1"/>
  <c r="AE480" i="1"/>
  <c r="AE481" i="1"/>
  <c r="AE482" i="1"/>
  <c r="AE483" i="1"/>
  <c r="AE484" i="1"/>
  <c r="AE485" i="1"/>
  <c r="AE486" i="1"/>
  <c r="AE487" i="1"/>
  <c r="AE488" i="1"/>
  <c r="AE489" i="1"/>
  <c r="AE490" i="1"/>
  <c r="AE491" i="1"/>
  <c r="AE492" i="1"/>
  <c r="AE493" i="1"/>
  <c r="AE494" i="1"/>
  <c r="AE495" i="1"/>
  <c r="AE496" i="1"/>
  <c r="AE497" i="1"/>
  <c r="AE498" i="1"/>
  <c r="AE499" i="1"/>
  <c r="AE500" i="1"/>
  <c r="AE501" i="1"/>
  <c r="AE502" i="1"/>
  <c r="AE503" i="1"/>
  <c r="AE504" i="1"/>
  <c r="AE505" i="1"/>
  <c r="AE506" i="1"/>
  <c r="AE507" i="1"/>
  <c r="AE508" i="1"/>
  <c r="AE509" i="1"/>
  <c r="AE510" i="1"/>
  <c r="AE511" i="1"/>
  <c r="AE512" i="1"/>
  <c r="AE513" i="1"/>
  <c r="AE514" i="1"/>
  <c r="AE515" i="1"/>
  <c r="AE516" i="1"/>
  <c r="AE517" i="1"/>
  <c r="AE518" i="1"/>
  <c r="AE519" i="1"/>
  <c r="AE520" i="1"/>
  <c r="AE521" i="1"/>
  <c r="AE522" i="1"/>
  <c r="AE523" i="1"/>
  <c r="AE524" i="1"/>
  <c r="AE525" i="1"/>
  <c r="AE526" i="1"/>
  <c r="AE527" i="1"/>
  <c r="AE528" i="1"/>
  <c r="AE529" i="1"/>
  <c r="AE530" i="1"/>
  <c r="AE531" i="1"/>
  <c r="AE532" i="1"/>
  <c r="AE533" i="1"/>
  <c r="AE534" i="1"/>
  <c r="AE535" i="1"/>
  <c r="AE536" i="1"/>
  <c r="AE537" i="1"/>
  <c r="AE538" i="1"/>
  <c r="AE2" i="1"/>
  <c r="AD161" i="1"/>
  <c r="AD538" i="1"/>
  <c r="AD537" i="1"/>
  <c r="AD536" i="1"/>
  <c r="AD535" i="1"/>
  <c r="AD534" i="1"/>
  <c r="AD533" i="1"/>
  <c r="AD532" i="1"/>
  <c r="AD531" i="1"/>
  <c r="AD530" i="1"/>
  <c r="AD529" i="1"/>
  <c r="AD526" i="1"/>
  <c r="AD525" i="1"/>
  <c r="AD524" i="1"/>
  <c r="AD523" i="1"/>
  <c r="AD522" i="1"/>
  <c r="AD521" i="1"/>
  <c r="AD520" i="1"/>
  <c r="AD519" i="1"/>
  <c r="AD518" i="1"/>
  <c r="AD517" i="1"/>
  <c r="AD514" i="1"/>
  <c r="AD513" i="1"/>
  <c r="AD512" i="1"/>
  <c r="AD511" i="1"/>
  <c r="AD510" i="1"/>
  <c r="AD509" i="1"/>
  <c r="AD508" i="1"/>
  <c r="AD507" i="1"/>
  <c r="AD504" i="1"/>
  <c r="AD503" i="1"/>
  <c r="AD502" i="1"/>
  <c r="AD501" i="1"/>
  <c r="AD500" i="1"/>
  <c r="AD499" i="1"/>
  <c r="AD498" i="1"/>
  <c r="AD497" i="1"/>
  <c r="AD496" i="1"/>
  <c r="AD495" i="1"/>
  <c r="AD492" i="1"/>
  <c r="AD491" i="1"/>
  <c r="AD490" i="1"/>
  <c r="AD489" i="1"/>
  <c r="AD488" i="1"/>
  <c r="AD487" i="1"/>
  <c r="AD486" i="1"/>
  <c r="AD485" i="1"/>
  <c r="AD484" i="1"/>
  <c r="AD483" i="1"/>
  <c r="AD480" i="1"/>
  <c r="AD479" i="1"/>
  <c r="AD478" i="1"/>
  <c r="AD477" i="1"/>
  <c r="AD474" i="1"/>
  <c r="AD473" i="1"/>
  <c r="AD472" i="1"/>
  <c r="AD471" i="1"/>
  <c r="AD470" i="1"/>
  <c r="AD469" i="1"/>
  <c r="AD468" i="1"/>
  <c r="AD467" i="1"/>
  <c r="AD466" i="1"/>
  <c r="AD465" i="1"/>
  <c r="AD462" i="1"/>
  <c r="AD461" i="1"/>
  <c r="AD460" i="1"/>
  <c r="AD459" i="1"/>
  <c r="AD458" i="1"/>
  <c r="AD457" i="1"/>
  <c r="AD456" i="1"/>
  <c r="AD455" i="1"/>
  <c r="AD454" i="1"/>
  <c r="AD453" i="1"/>
  <c r="AD450" i="1"/>
  <c r="AD449" i="1"/>
  <c r="AD448" i="1"/>
  <c r="AD447" i="1"/>
  <c r="AD446" i="1"/>
  <c r="AD445" i="1"/>
  <c r="AD444" i="1"/>
  <c r="AD443" i="1"/>
  <c r="AD442" i="1"/>
  <c r="AD441" i="1"/>
  <c r="AD438" i="1"/>
  <c r="AD437" i="1"/>
  <c r="AD436" i="1"/>
  <c r="AD435" i="1"/>
  <c r="AD434" i="1"/>
  <c r="AD433" i="1"/>
  <c r="AD432" i="1"/>
  <c r="AD431" i="1"/>
  <c r="AD430" i="1"/>
  <c r="AD429" i="1"/>
  <c r="AD426" i="1"/>
  <c r="AD425" i="1"/>
  <c r="AD424" i="1"/>
  <c r="AD423" i="1"/>
  <c r="AD422" i="1"/>
  <c r="AD421" i="1"/>
  <c r="AD420" i="1"/>
  <c r="AD419" i="1"/>
  <c r="AD418" i="1"/>
  <c r="AD417" i="1"/>
  <c r="AD414" i="1"/>
  <c r="AD413" i="1"/>
  <c r="AD412" i="1"/>
  <c r="AD411" i="1"/>
  <c r="AD410" i="1"/>
  <c r="AD409" i="1"/>
  <c r="AD408" i="1"/>
  <c r="AD407" i="1"/>
  <c r="AD406" i="1"/>
  <c r="AD405" i="1"/>
  <c r="AD402" i="1"/>
  <c r="AD401" i="1"/>
  <c r="AD400" i="1"/>
  <c r="AD399" i="1"/>
  <c r="AD398" i="1"/>
  <c r="AD397" i="1"/>
  <c r="AD396" i="1"/>
  <c r="AD395" i="1"/>
  <c r="AD394" i="1"/>
  <c r="AD393" i="1"/>
  <c r="AD390" i="1"/>
  <c r="AD389" i="1"/>
  <c r="AD388" i="1"/>
  <c r="AD387" i="1"/>
  <c r="AD386" i="1"/>
  <c r="AD385" i="1"/>
  <c r="AD384" i="1"/>
  <c r="AD383" i="1"/>
  <c r="AD382" i="1"/>
  <c r="AD381" i="1"/>
  <c r="AD378" i="1"/>
  <c r="AD377" i="1"/>
  <c r="AD376" i="1"/>
  <c r="AD375" i="1"/>
  <c r="AD374" i="1"/>
  <c r="AD373" i="1"/>
  <c r="AD372" i="1"/>
  <c r="AD371" i="1"/>
  <c r="AD370" i="1"/>
  <c r="AD369" i="1"/>
  <c r="AD366" i="1"/>
  <c r="AD365" i="1"/>
  <c r="AD364" i="1"/>
  <c r="AD363" i="1"/>
  <c r="AD362" i="1"/>
  <c r="AD361" i="1"/>
  <c r="AD360" i="1"/>
  <c r="AD359" i="1"/>
  <c r="AD358" i="1"/>
  <c r="AD357" i="1"/>
  <c r="AD354" i="1"/>
  <c r="AD353" i="1"/>
  <c r="AD352" i="1"/>
  <c r="AD351" i="1"/>
  <c r="AD350" i="1"/>
  <c r="AD349" i="1"/>
  <c r="AD348" i="1"/>
  <c r="AD347" i="1"/>
  <c r="AD346" i="1"/>
  <c r="AD345" i="1"/>
  <c r="AD342" i="1"/>
  <c r="AD341" i="1"/>
  <c r="AD340" i="1"/>
  <c r="AD339" i="1"/>
  <c r="AD338" i="1"/>
  <c r="AD337" i="1"/>
  <c r="AD336" i="1"/>
  <c r="AD335" i="1"/>
  <c r="AD334" i="1"/>
  <c r="AD333" i="1"/>
  <c r="AD330" i="1"/>
  <c r="AD329" i="1"/>
  <c r="AD328" i="1"/>
  <c r="AD327" i="1"/>
  <c r="AD326" i="1"/>
  <c r="AD325" i="1"/>
  <c r="AD324" i="1"/>
  <c r="AD323" i="1"/>
  <c r="AD322" i="1"/>
  <c r="AD321" i="1"/>
  <c r="AD318" i="1"/>
  <c r="AD317" i="1"/>
  <c r="AD316" i="1"/>
  <c r="AD315" i="1"/>
  <c r="AD314" i="1"/>
  <c r="AD313" i="1"/>
  <c r="AD312" i="1"/>
  <c r="AD311" i="1"/>
  <c r="AD310" i="1"/>
  <c r="AD309" i="1"/>
  <c r="AD306" i="1"/>
  <c r="AD305" i="1"/>
  <c r="AD304" i="1"/>
  <c r="AD303" i="1"/>
  <c r="AD302" i="1"/>
  <c r="AD301" i="1"/>
  <c r="AD300" i="1"/>
  <c r="AD299" i="1"/>
  <c r="AD298" i="1"/>
  <c r="AD297" i="1"/>
  <c r="AD294" i="1"/>
  <c r="AD293" i="1"/>
  <c r="AD292" i="1"/>
  <c r="AD291" i="1"/>
  <c r="AD290" i="1"/>
  <c r="AD289" i="1"/>
  <c r="AD288" i="1"/>
  <c r="AD287" i="1"/>
  <c r="AD286" i="1"/>
  <c r="AD285" i="1"/>
  <c r="AD282" i="1"/>
  <c r="AD281" i="1"/>
  <c r="AD280" i="1"/>
  <c r="AD279" i="1"/>
  <c r="AD278" i="1"/>
  <c r="AD277" i="1"/>
  <c r="AD276" i="1"/>
  <c r="AD275" i="1"/>
  <c r="AD274" i="1"/>
  <c r="AD273" i="1"/>
  <c r="AD270" i="1"/>
  <c r="AD269" i="1"/>
  <c r="AD268" i="1"/>
  <c r="AD267" i="1"/>
  <c r="AD266" i="1"/>
  <c r="AD265" i="1"/>
  <c r="AD264" i="1"/>
  <c r="AD263" i="1"/>
  <c r="AD262" i="1"/>
  <c r="AD261" i="1"/>
  <c r="AD258" i="1"/>
  <c r="AD257" i="1"/>
  <c r="AD256" i="1"/>
  <c r="AD255" i="1"/>
  <c r="AD254" i="1"/>
  <c r="AD253" i="1"/>
  <c r="AD252" i="1"/>
  <c r="AD251" i="1"/>
  <c r="AD250" i="1"/>
  <c r="AD249" i="1"/>
  <c r="AD246" i="1"/>
  <c r="AD245" i="1"/>
  <c r="AD244" i="1"/>
  <c r="AD243" i="1"/>
  <c r="AD242" i="1"/>
  <c r="AD241" i="1"/>
  <c r="AD240" i="1"/>
  <c r="AD239" i="1"/>
  <c r="AD238" i="1"/>
  <c r="AD237" i="1"/>
  <c r="AD234" i="1"/>
  <c r="AD233" i="1"/>
  <c r="AD232" i="1"/>
  <c r="AD231" i="1"/>
  <c r="AD230" i="1"/>
  <c r="AD229" i="1"/>
  <c r="AD228" i="1"/>
  <c r="AD227" i="1"/>
  <c r="AD226" i="1"/>
  <c r="AD225" i="1"/>
  <c r="AD222" i="1"/>
  <c r="AD221" i="1"/>
  <c r="AD220" i="1"/>
  <c r="AD219" i="1"/>
  <c r="AD218" i="1"/>
  <c r="AD217" i="1"/>
  <c r="AD216" i="1"/>
  <c r="AD215" i="1"/>
  <c r="AD214" i="1"/>
  <c r="AD213" i="1"/>
  <c r="AD210" i="1"/>
  <c r="AD209" i="1"/>
  <c r="AD208" i="1"/>
  <c r="AD207" i="1"/>
  <c r="AD206" i="1"/>
  <c r="AD205" i="1"/>
  <c r="AD204" i="1"/>
  <c r="AD203" i="1"/>
  <c r="AD202" i="1"/>
  <c r="AD201" i="1"/>
  <c r="AD198" i="1"/>
  <c r="AD197" i="1"/>
  <c r="AD196" i="1"/>
  <c r="AD195" i="1"/>
  <c r="AD194" i="1"/>
  <c r="AD193" i="1"/>
  <c r="AD192" i="1"/>
  <c r="AD191" i="1"/>
  <c r="AD190" i="1"/>
  <c r="AD189" i="1"/>
  <c r="AD186" i="1"/>
  <c r="AD185" i="1"/>
  <c r="AD184" i="1"/>
  <c r="AD183" i="1"/>
  <c r="AD182" i="1"/>
  <c r="AD181" i="1"/>
  <c r="AD180" i="1"/>
  <c r="AD179" i="1"/>
  <c r="AD176" i="1"/>
  <c r="AD175" i="1"/>
  <c r="AD174" i="1"/>
  <c r="AD173" i="1"/>
  <c r="AD172" i="1"/>
  <c r="AD171" i="1"/>
  <c r="AD170" i="1"/>
  <c r="AD169" i="1"/>
  <c r="AD168" i="1"/>
  <c r="AD167" i="1"/>
  <c r="AD164" i="1"/>
  <c r="AD163" i="1"/>
  <c r="AD162" i="1"/>
  <c r="AD160" i="1"/>
  <c r="AD159" i="1"/>
  <c r="AD158" i="1"/>
  <c r="AD157" i="1"/>
  <c r="AD156" i="1"/>
  <c r="AD155" i="1"/>
  <c r="AD152" i="1"/>
  <c r="AD151" i="1"/>
  <c r="AD150" i="1"/>
  <c r="AD149" i="1"/>
  <c r="AD148" i="1"/>
  <c r="AD147" i="1"/>
  <c r="AD146" i="1"/>
  <c r="AD145" i="1"/>
  <c r="AD144" i="1"/>
  <c r="AD140" i="1"/>
  <c r="AD139" i="1"/>
  <c r="AD138" i="1"/>
  <c r="AD137" i="1"/>
  <c r="AD136" i="1"/>
  <c r="AD135" i="1"/>
  <c r="AD134" i="1"/>
  <c r="AD133" i="1"/>
  <c r="AD132" i="1"/>
  <c r="AD131" i="1"/>
  <c r="AD128" i="1"/>
  <c r="AD127" i="1"/>
  <c r="AD125" i="1"/>
  <c r="AD124" i="1"/>
  <c r="AD123" i="1"/>
  <c r="AD122" i="1"/>
  <c r="AD121" i="1"/>
  <c r="AD120" i="1"/>
  <c r="AD119" i="1"/>
  <c r="AD116" i="1"/>
  <c r="AD115" i="1"/>
  <c r="AD114" i="1"/>
  <c r="AD113" i="1"/>
  <c r="AD112" i="1"/>
  <c r="AD111" i="1"/>
  <c r="AD110" i="1"/>
  <c r="AD109" i="1"/>
  <c r="AD108" i="1"/>
  <c r="AD107" i="1"/>
  <c r="AD103" i="1"/>
  <c r="AD102" i="1"/>
  <c r="AD101" i="1"/>
  <c r="AD100" i="1"/>
  <c r="AD99" i="1"/>
  <c r="AD96" i="1"/>
  <c r="AD95" i="1"/>
  <c r="AD94" i="1"/>
  <c r="AD93" i="1"/>
  <c r="AD92" i="1"/>
  <c r="AD91" i="1"/>
  <c r="AD90" i="1"/>
  <c r="AD89" i="1"/>
  <c r="AD88" i="1"/>
  <c r="AD87" i="1"/>
  <c r="AD84" i="1"/>
  <c r="AD83" i="1"/>
  <c r="AD82" i="1"/>
  <c r="AD81" i="1"/>
  <c r="AD80" i="1"/>
  <c r="AD79" i="1"/>
  <c r="AD78" i="1"/>
  <c r="AD77" i="1"/>
  <c r="AD76" i="1"/>
  <c r="AD75" i="1"/>
  <c r="AD72" i="1"/>
  <c r="AD71" i="1"/>
  <c r="AD70" i="1"/>
  <c r="AD69" i="1"/>
  <c r="AD68" i="1"/>
  <c r="AD67" i="1"/>
  <c r="AD66" i="1"/>
  <c r="AD65" i="1"/>
  <c r="AD64" i="1"/>
  <c r="AD63" i="1"/>
  <c r="AD60" i="1"/>
  <c r="AD59" i="1"/>
  <c r="AD58" i="1"/>
  <c r="AD57" i="1"/>
  <c r="AD56" i="1"/>
  <c r="AD55" i="1"/>
  <c r="AD54" i="1"/>
  <c r="AD53" i="1"/>
  <c r="AD52" i="1"/>
  <c r="AD51" i="1"/>
  <c r="AD48" i="1"/>
  <c r="AD47" i="1"/>
  <c r="AD46" i="1"/>
  <c r="AD45" i="1"/>
  <c r="AD44" i="1"/>
  <c r="AD43" i="1"/>
  <c r="AD42" i="1"/>
  <c r="AD41" i="1"/>
  <c r="AD40" i="1"/>
  <c r="AD39" i="1"/>
  <c r="AD36" i="1"/>
  <c r="AD35" i="1"/>
  <c r="AD34" i="1"/>
  <c r="AD33" i="1"/>
  <c r="AD32" i="1"/>
  <c r="AD31" i="1"/>
  <c r="AD30" i="1"/>
  <c r="AD29" i="1"/>
  <c r="AD28" i="1"/>
  <c r="AD27" i="1"/>
  <c r="AD24" i="1"/>
  <c r="AD23" i="1"/>
  <c r="AD22" i="1"/>
  <c r="AD21" i="1"/>
  <c r="AD20" i="1"/>
  <c r="AD19" i="1"/>
  <c r="AD18" i="1"/>
  <c r="AD17" i="1"/>
  <c r="AD16" i="1"/>
  <c r="AD15" i="1"/>
  <c r="AD13" i="1"/>
  <c r="AD12" i="1"/>
  <c r="AD11" i="1"/>
  <c r="AD10" i="1"/>
  <c r="AD9" i="1"/>
  <c r="AD8" i="1"/>
  <c r="AD7" i="1"/>
  <c r="AD6" i="1"/>
  <c r="AD5" i="1"/>
  <c r="AD4" i="1"/>
  <c r="AG538" i="1"/>
  <c r="AG537" i="1"/>
  <c r="AG536" i="1"/>
  <c r="AG535" i="1"/>
  <c r="AG534" i="1"/>
  <c r="AG533" i="1"/>
  <c r="AG532" i="1"/>
  <c r="AG531" i="1"/>
  <c r="AG530" i="1"/>
  <c r="AG529" i="1"/>
  <c r="AG528" i="1"/>
  <c r="AG527" i="1"/>
  <c r="AG526" i="1"/>
  <c r="AG525" i="1"/>
  <c r="AG524" i="1"/>
  <c r="AG523" i="1"/>
  <c r="AG522" i="1"/>
  <c r="AG521" i="1"/>
  <c r="AG520" i="1"/>
  <c r="AG519" i="1"/>
  <c r="AG518" i="1"/>
  <c r="AG517" i="1"/>
  <c r="AG516" i="1"/>
  <c r="AG515" i="1"/>
  <c r="AG514" i="1"/>
  <c r="AG513" i="1"/>
  <c r="AG512" i="1"/>
  <c r="AG511" i="1"/>
  <c r="AG510" i="1"/>
  <c r="AG509" i="1"/>
  <c r="AG508" i="1"/>
  <c r="AG507" i="1"/>
  <c r="AG506" i="1"/>
  <c r="AG505" i="1"/>
  <c r="AG504" i="1"/>
  <c r="AG503" i="1"/>
  <c r="AG502" i="1"/>
  <c r="AG501" i="1"/>
  <c r="AG500" i="1"/>
  <c r="AG499" i="1"/>
  <c r="AG498" i="1"/>
  <c r="AG497" i="1"/>
  <c r="AG496" i="1"/>
  <c r="AG495" i="1"/>
  <c r="AG494" i="1"/>
  <c r="AG493" i="1"/>
  <c r="AG492" i="1"/>
  <c r="AG491" i="1"/>
  <c r="AG490" i="1"/>
  <c r="AG489" i="1"/>
  <c r="AG488" i="1"/>
  <c r="AG487" i="1"/>
  <c r="AG486" i="1"/>
  <c r="AG485" i="1"/>
  <c r="AG484" i="1"/>
  <c r="AG483" i="1"/>
  <c r="AG482" i="1"/>
  <c r="AG481" i="1"/>
  <c r="AG480" i="1"/>
  <c r="AG479" i="1"/>
  <c r="AG478" i="1"/>
  <c r="AG477" i="1"/>
  <c r="AG476" i="1"/>
  <c r="AG475" i="1"/>
  <c r="AG474" i="1"/>
  <c r="AG473" i="1"/>
  <c r="AG472" i="1"/>
  <c r="AG471" i="1"/>
  <c r="AG470" i="1"/>
  <c r="AG469" i="1"/>
  <c r="AG468" i="1"/>
  <c r="AG467" i="1"/>
  <c r="AG466" i="1"/>
  <c r="AG465" i="1"/>
  <c r="AG464" i="1"/>
  <c r="AG463" i="1"/>
  <c r="AG462" i="1"/>
  <c r="AG461" i="1"/>
  <c r="AG460" i="1"/>
  <c r="AG459" i="1"/>
  <c r="AG458" i="1"/>
  <c r="AG457" i="1"/>
  <c r="AG456" i="1"/>
  <c r="AG455" i="1"/>
  <c r="AG454" i="1"/>
  <c r="AG453" i="1"/>
  <c r="AG452" i="1"/>
  <c r="AG451" i="1"/>
  <c r="AG450" i="1"/>
  <c r="AG449" i="1"/>
  <c r="AG448" i="1"/>
  <c r="AG447" i="1"/>
  <c r="AG446" i="1"/>
  <c r="AG445" i="1"/>
  <c r="AG444" i="1"/>
  <c r="AG443" i="1"/>
  <c r="AG442" i="1"/>
  <c r="AG441" i="1"/>
  <c r="AG440" i="1"/>
  <c r="AG439" i="1"/>
  <c r="AG438" i="1"/>
  <c r="AG437" i="1"/>
  <c r="AG436" i="1"/>
  <c r="AG435" i="1"/>
  <c r="AG434" i="1"/>
  <c r="AG433" i="1"/>
  <c r="AG432" i="1"/>
  <c r="AG431" i="1"/>
  <c r="AG430" i="1"/>
  <c r="AG429" i="1"/>
  <c r="AG428" i="1"/>
  <c r="AG427" i="1"/>
  <c r="AG426" i="1"/>
  <c r="AG425" i="1"/>
  <c r="AG424" i="1"/>
  <c r="AG423" i="1"/>
  <c r="AG422" i="1"/>
  <c r="AG421" i="1"/>
  <c r="AG420" i="1"/>
  <c r="AG419" i="1"/>
  <c r="AG418" i="1"/>
  <c r="AG417" i="1"/>
  <c r="AG416" i="1"/>
  <c r="AG415" i="1"/>
  <c r="AG414" i="1"/>
  <c r="AG413" i="1"/>
  <c r="AG412" i="1"/>
  <c r="AG411" i="1"/>
  <c r="AG410" i="1"/>
  <c r="AG409" i="1"/>
  <c r="AG408" i="1"/>
  <c r="AG407" i="1"/>
  <c r="AG406" i="1"/>
  <c r="AG405" i="1"/>
  <c r="AG404" i="1"/>
  <c r="AG403" i="1"/>
  <c r="AG402" i="1"/>
  <c r="AG401" i="1"/>
  <c r="AG400" i="1"/>
  <c r="AG399" i="1"/>
  <c r="AG398" i="1"/>
  <c r="AG397" i="1"/>
  <c r="AG396" i="1"/>
  <c r="AG395" i="1"/>
  <c r="AG394" i="1"/>
  <c r="AG393" i="1"/>
  <c r="AG392" i="1"/>
  <c r="AG391" i="1"/>
  <c r="AG390" i="1"/>
  <c r="AG389" i="1"/>
  <c r="AG388" i="1"/>
  <c r="AG387" i="1"/>
  <c r="AG386" i="1"/>
  <c r="AG385" i="1"/>
  <c r="AG384" i="1"/>
  <c r="AG383" i="1"/>
  <c r="AG382" i="1"/>
  <c r="AG381" i="1"/>
  <c r="AG380" i="1"/>
  <c r="AG379" i="1"/>
  <c r="AG378" i="1"/>
  <c r="AG377" i="1"/>
  <c r="AG376" i="1"/>
  <c r="AG375" i="1"/>
  <c r="AG374" i="1"/>
  <c r="AG373" i="1"/>
  <c r="AG372" i="1"/>
  <c r="AG371" i="1"/>
  <c r="AG370" i="1"/>
  <c r="AG369" i="1"/>
  <c r="AG368" i="1"/>
  <c r="AG367" i="1"/>
  <c r="AG366" i="1"/>
  <c r="AG365" i="1"/>
  <c r="AG364" i="1"/>
  <c r="AG363" i="1"/>
  <c r="AG362" i="1"/>
  <c r="AG361" i="1"/>
  <c r="AG360" i="1"/>
  <c r="AG359" i="1"/>
  <c r="AG358" i="1"/>
  <c r="AG357" i="1"/>
  <c r="AG356" i="1"/>
  <c r="AG355" i="1"/>
  <c r="AG354" i="1"/>
  <c r="AG353" i="1"/>
  <c r="AG352" i="1"/>
  <c r="AG351" i="1"/>
  <c r="AG350" i="1"/>
  <c r="AG349" i="1"/>
  <c r="AG348" i="1"/>
  <c r="AG347" i="1"/>
  <c r="AG346" i="1"/>
  <c r="AG345" i="1"/>
  <c r="AG344" i="1"/>
  <c r="AG343" i="1"/>
  <c r="AG342" i="1"/>
  <c r="AG341" i="1"/>
  <c r="AG340" i="1"/>
  <c r="AG339" i="1"/>
  <c r="AG338" i="1"/>
  <c r="AG337" i="1"/>
  <c r="AG336" i="1"/>
  <c r="AG335" i="1"/>
  <c r="AG334" i="1"/>
  <c r="AG333" i="1"/>
  <c r="AG332" i="1"/>
  <c r="AG331" i="1"/>
  <c r="AG330" i="1"/>
  <c r="AG329" i="1"/>
  <c r="AG328" i="1"/>
  <c r="AG327" i="1"/>
  <c r="AG326" i="1"/>
  <c r="AG325" i="1"/>
  <c r="AG324" i="1"/>
  <c r="AG323" i="1"/>
  <c r="AG322" i="1"/>
  <c r="AG321" i="1"/>
  <c r="AG320" i="1"/>
  <c r="AG319" i="1"/>
  <c r="AG318" i="1"/>
  <c r="AG317" i="1"/>
  <c r="AG316" i="1"/>
  <c r="AG315" i="1"/>
  <c r="AG314" i="1"/>
  <c r="AG313" i="1"/>
  <c r="AG312" i="1"/>
  <c r="AG311" i="1"/>
  <c r="AG310" i="1"/>
  <c r="AG309" i="1"/>
  <c r="AG308" i="1"/>
  <c r="AG307" i="1"/>
  <c r="AG306" i="1"/>
  <c r="AG305" i="1"/>
  <c r="AG304" i="1"/>
  <c r="AG303" i="1"/>
  <c r="AG302" i="1"/>
  <c r="AG301" i="1"/>
  <c r="AG300" i="1"/>
  <c r="AG299" i="1"/>
  <c r="AG298" i="1"/>
  <c r="AG297" i="1"/>
  <c r="AG296" i="1"/>
  <c r="AG295" i="1"/>
  <c r="AG294" i="1"/>
  <c r="AG293" i="1"/>
  <c r="AG292" i="1"/>
  <c r="AG291" i="1"/>
  <c r="AG290" i="1"/>
  <c r="AG289" i="1"/>
  <c r="AG288" i="1"/>
  <c r="AG287" i="1"/>
  <c r="AG286" i="1"/>
  <c r="AG285" i="1"/>
  <c r="AG284" i="1"/>
  <c r="AG283" i="1"/>
  <c r="AG282" i="1"/>
  <c r="AG281" i="1"/>
  <c r="AG280" i="1"/>
  <c r="AG279" i="1"/>
  <c r="AG278" i="1"/>
  <c r="AG277" i="1"/>
  <c r="AG276" i="1"/>
  <c r="AG275" i="1"/>
  <c r="AG274" i="1"/>
  <c r="AG273" i="1"/>
  <c r="AG272" i="1"/>
  <c r="AG271" i="1"/>
  <c r="AG270" i="1"/>
  <c r="AG269" i="1"/>
  <c r="AG268" i="1"/>
  <c r="AG267" i="1"/>
  <c r="AG266" i="1"/>
  <c r="AG265" i="1"/>
  <c r="AG264" i="1"/>
  <c r="AG263" i="1"/>
  <c r="AG262" i="1"/>
  <c r="AG261" i="1"/>
  <c r="AG260" i="1"/>
  <c r="AG259" i="1"/>
  <c r="AG258" i="1"/>
  <c r="AG257" i="1"/>
  <c r="AG256" i="1"/>
  <c r="AG255" i="1"/>
  <c r="AG254" i="1"/>
  <c r="AG253" i="1"/>
  <c r="AG252" i="1"/>
  <c r="AG251" i="1"/>
  <c r="AG250" i="1"/>
  <c r="AG249" i="1"/>
  <c r="AG248" i="1"/>
  <c r="AG247" i="1"/>
  <c r="AG246" i="1"/>
  <c r="AG245" i="1"/>
  <c r="AG244" i="1"/>
  <c r="AG243" i="1"/>
  <c r="AG242" i="1"/>
  <c r="AG241" i="1"/>
  <c r="AG240" i="1"/>
  <c r="AG239" i="1"/>
  <c r="AG238" i="1"/>
  <c r="AG237" i="1"/>
  <c r="AG236" i="1"/>
  <c r="AG235" i="1"/>
  <c r="AG234" i="1"/>
  <c r="AG233" i="1"/>
  <c r="AG232" i="1"/>
  <c r="AG231" i="1"/>
  <c r="AG230" i="1"/>
  <c r="AG229" i="1"/>
  <c r="AG228" i="1"/>
  <c r="AG227" i="1"/>
  <c r="AG226" i="1"/>
  <c r="AG225" i="1"/>
  <c r="AG224" i="1"/>
  <c r="AG223" i="1"/>
  <c r="AG222" i="1"/>
  <c r="AG221" i="1"/>
  <c r="AG220" i="1"/>
  <c r="AG219" i="1"/>
  <c r="AG218" i="1"/>
  <c r="AG217" i="1"/>
  <c r="AG216" i="1"/>
  <c r="AG215" i="1"/>
  <c r="AG214" i="1"/>
  <c r="AG213" i="1"/>
  <c r="AG212" i="1"/>
  <c r="AG211" i="1"/>
  <c r="AG210" i="1"/>
  <c r="AG209" i="1"/>
  <c r="AG208" i="1"/>
  <c r="AG207" i="1"/>
  <c r="AG206" i="1"/>
  <c r="AG205" i="1"/>
  <c r="AG204" i="1"/>
  <c r="AG203" i="1"/>
  <c r="AG202" i="1"/>
  <c r="AG201" i="1"/>
  <c r="AG200" i="1"/>
  <c r="AG199" i="1"/>
  <c r="AG198" i="1"/>
  <c r="AG197" i="1"/>
  <c r="AG196" i="1"/>
  <c r="AG195" i="1"/>
  <c r="AG194" i="1"/>
  <c r="AG193" i="1"/>
  <c r="AG192" i="1"/>
  <c r="AG191" i="1"/>
  <c r="AG190" i="1"/>
  <c r="AG189" i="1"/>
  <c r="AG188" i="1"/>
  <c r="AG187" i="1"/>
  <c r="AG186" i="1"/>
  <c r="AG185" i="1"/>
  <c r="AG184" i="1"/>
  <c r="AG183" i="1"/>
  <c r="AG182" i="1"/>
  <c r="AG181" i="1"/>
  <c r="AG180" i="1"/>
  <c r="AG179" i="1"/>
  <c r="AG178" i="1"/>
  <c r="AG177" i="1"/>
  <c r="AG176" i="1"/>
  <c r="AG175" i="1"/>
  <c r="AG174" i="1"/>
  <c r="AG173" i="1"/>
  <c r="AG172" i="1"/>
  <c r="AG171" i="1"/>
  <c r="AG170" i="1"/>
  <c r="AG169" i="1"/>
  <c r="AG168" i="1"/>
  <c r="AG167" i="1"/>
  <c r="AG166" i="1"/>
  <c r="AG165" i="1"/>
  <c r="AG164" i="1"/>
  <c r="AG163" i="1"/>
  <c r="AG162" i="1"/>
  <c r="AG161" i="1"/>
  <c r="AG160" i="1"/>
  <c r="AG159" i="1"/>
  <c r="AG158" i="1"/>
  <c r="AG157" i="1"/>
  <c r="AG156" i="1"/>
  <c r="AG155" i="1"/>
  <c r="AG154" i="1"/>
  <c r="AG153" i="1"/>
  <c r="AG152" i="1"/>
  <c r="AG151" i="1"/>
  <c r="AG150" i="1"/>
  <c r="AG149" i="1"/>
  <c r="AG148" i="1"/>
  <c r="AG147" i="1"/>
  <c r="AG146" i="1"/>
  <c r="AG145" i="1"/>
  <c r="AG144" i="1"/>
  <c r="AG143" i="1"/>
  <c r="AG141" i="1"/>
  <c r="AG140" i="1"/>
  <c r="AG139" i="1"/>
  <c r="AG138" i="1"/>
  <c r="AG137" i="1"/>
  <c r="AG136" i="1"/>
  <c r="AG135" i="1"/>
  <c r="AG134" i="1"/>
  <c r="AG133" i="1"/>
  <c r="AG132" i="1"/>
  <c r="AG131" i="1"/>
  <c r="AG130" i="1"/>
  <c r="AG129" i="1"/>
  <c r="AG128" i="1"/>
  <c r="AG127" i="1"/>
  <c r="AG125" i="1"/>
  <c r="AG124" i="1"/>
  <c r="AG123" i="1"/>
  <c r="AG122" i="1"/>
  <c r="AG121" i="1"/>
  <c r="AG120" i="1"/>
  <c r="AG119" i="1"/>
  <c r="AG118" i="1"/>
  <c r="AG117" i="1"/>
  <c r="AG116" i="1"/>
  <c r="AG115" i="1"/>
  <c r="AG114" i="1"/>
  <c r="AG113" i="1"/>
  <c r="AG112" i="1"/>
  <c r="AG111" i="1"/>
  <c r="AG110" i="1"/>
  <c r="AG109" i="1"/>
  <c r="AG108" i="1"/>
  <c r="AG107" i="1"/>
  <c r="AG106" i="1"/>
  <c r="AG104" i="1"/>
  <c r="AG103" i="1"/>
  <c r="AG102" i="1"/>
  <c r="AG101" i="1"/>
  <c r="AG100" i="1"/>
  <c r="AG99" i="1"/>
  <c r="AG98" i="1"/>
  <c r="AG97" i="1"/>
  <c r="AG96" i="1"/>
  <c r="AG95" i="1"/>
  <c r="AG94" i="1"/>
  <c r="AG93" i="1"/>
  <c r="AG92" i="1"/>
  <c r="AG91" i="1"/>
  <c r="AG90" i="1"/>
  <c r="AG89" i="1"/>
  <c r="AG88" i="1"/>
  <c r="AG87" i="1"/>
  <c r="AG86" i="1"/>
  <c r="AG85" i="1"/>
  <c r="AG84" i="1"/>
  <c r="AG83" i="1"/>
  <c r="AG82" i="1"/>
  <c r="AG81" i="1"/>
  <c r="AG80" i="1"/>
  <c r="AG79" i="1"/>
  <c r="AG78" i="1"/>
  <c r="AG77" i="1"/>
  <c r="AG76" i="1"/>
  <c r="AG75" i="1"/>
  <c r="AG74" i="1"/>
  <c r="AG73" i="1"/>
  <c r="AG72" i="1"/>
  <c r="AG71" i="1"/>
  <c r="AG70" i="1"/>
  <c r="AG69" i="1"/>
  <c r="AG68" i="1"/>
  <c r="AG67" i="1"/>
  <c r="AG66" i="1"/>
  <c r="AG65" i="1"/>
  <c r="AG64" i="1"/>
  <c r="AG63"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G10" i="1"/>
  <c r="AG9" i="1"/>
  <c r="AG8" i="1"/>
  <c r="AG7" i="1"/>
  <c r="AG6" i="1"/>
  <c r="AG5" i="1"/>
  <c r="AG4" i="1"/>
  <c r="AG3" i="1"/>
</calcChain>
</file>

<file path=xl/sharedStrings.xml><?xml version="1.0" encoding="utf-8"?>
<sst xmlns="http://schemas.openxmlformats.org/spreadsheetml/2006/main" count="7174" uniqueCount="1186">
  <si>
    <t>Global Company Key</t>
  </si>
  <si>
    <t>Data Date</t>
  </si>
  <si>
    <t>Data Year - Fiscal</t>
  </si>
  <si>
    <t>Industry Format</t>
  </si>
  <si>
    <t>Level of Consolidation - Company Annual Descriptor</t>
  </si>
  <si>
    <t>Population Source</t>
  </si>
  <si>
    <t>Data Format</t>
  </si>
  <si>
    <t>Ticker Symbol</t>
  </si>
  <si>
    <t>CUSIP</t>
  </si>
  <si>
    <t>Company Name</t>
  </si>
  <si>
    <t>ISO Currency Code</t>
  </si>
  <si>
    <t>Fiscal Year-end Month</t>
  </si>
  <si>
    <t>Final Date</t>
  </si>
  <si>
    <t>Assets - Total</t>
  </si>
  <si>
    <t>Liabilities - Total</t>
  </si>
  <si>
    <t>Sales/Turnover (Net)</t>
  </si>
  <si>
    <t>Stockholders Equity - Total</t>
  </si>
  <si>
    <t>Total Fair Value Assets</t>
  </si>
  <si>
    <t>CIK Number</t>
  </si>
  <si>
    <t>Active/Inactive Status Marker</t>
  </si>
  <si>
    <t>Standard Industrial Classification - Historical</t>
  </si>
  <si>
    <t>Market Value - Total - Fiscal</t>
  </si>
  <si>
    <t>S&amp;P Business Description</t>
  </si>
  <si>
    <t>GIC Industries</t>
  </si>
  <si>
    <t>GIC Sectors</t>
  </si>
  <si>
    <t>S&amp;P Economic Sector Code</t>
  </si>
  <si>
    <t>31/12/2008</t>
  </si>
  <si>
    <t>INDL</t>
  </si>
  <si>
    <t>C</t>
  </si>
  <si>
    <t>D</t>
  </si>
  <si>
    <t>STD</t>
  </si>
  <si>
    <t>HES</t>
  </si>
  <si>
    <t>42809H107</t>
  </si>
  <si>
    <t>HESS CORP</t>
  </si>
  <si>
    <t>USD</t>
  </si>
  <si>
    <t>04/03/2009</t>
  </si>
  <si>
    <t>A</t>
  </si>
  <si>
    <t>Hess Corporation, an exploration and production company, explores, develops, produces, purchases, transports, and sells crude oil, natural gas liquids (NGLs), and natural gas. It operates through two segments, Exploration and Production, and Midstream.</t>
  </si>
  <si>
    <t>31/12/2009</t>
  </si>
  <si>
    <t>05/03/2010</t>
  </si>
  <si>
    <t>31/12/2010</t>
  </si>
  <si>
    <t>26/02/2011</t>
  </si>
  <si>
    <t>31/12/2011</t>
  </si>
  <si>
    <t>28/02/2012</t>
  </si>
  <si>
    <t>31/12/2012</t>
  </si>
  <si>
    <t>03/03/2013</t>
  </si>
  <si>
    <t>31/12/2013</t>
  </si>
  <si>
    <t>04/03/2014</t>
  </si>
  <si>
    <t>31/12/2014</t>
  </si>
  <si>
    <t>02/03/2015</t>
  </si>
  <si>
    <t>31/12/2015</t>
  </si>
  <si>
    <t>27/02/2016</t>
  </si>
  <si>
    <t>31/12/2016</t>
  </si>
  <si>
    <t>27/02/2017</t>
  </si>
  <si>
    <t>31/12/2017</t>
  </si>
  <si>
    <t>24/02/2018</t>
  </si>
  <si>
    <t>31/12/2018</t>
  </si>
  <si>
    <t>25/02/2019</t>
  </si>
  <si>
    <t>31/12/2019</t>
  </si>
  <si>
    <t>25/02/2020</t>
  </si>
  <si>
    <t>APA</t>
  </si>
  <si>
    <t>APACHE CORP</t>
  </si>
  <si>
    <t>06/03/2009</t>
  </si>
  <si>
    <t>Apache Corporation, an independent energy company, explores for, develops, and produces natural gas, crude oil, and natural gas liquids (NGLs).</t>
  </si>
  <si>
    <t>28/02/2010</t>
  </si>
  <si>
    <t>03/03/2011</t>
  </si>
  <si>
    <t>02/03/2012</t>
  </si>
  <si>
    <t>01/03/2014</t>
  </si>
  <si>
    <t>03/03/2015</t>
  </si>
  <si>
    <t>26/02/2018</t>
  </si>
  <si>
    <t>10/03/2019</t>
  </si>
  <si>
    <t>04/03/2020</t>
  </si>
  <si>
    <t>CVX</t>
  </si>
  <si>
    <t>CHEVRON CORP</t>
  </si>
  <si>
    <t>Chevron Corporation, through its subsidiaries, engages in integrated energy, chemicals, and petroleum operations worldwide. The company operates in two segments, Upstream and Downstream.</t>
  </si>
  <si>
    <t>03/03/2010</t>
  </si>
  <si>
    <t>24/02/2011</t>
  </si>
  <si>
    <t>24/02/2012</t>
  </si>
  <si>
    <t>23/02/2013</t>
  </si>
  <si>
    <t>21/02/2014</t>
  </si>
  <si>
    <t>20/02/2015</t>
  </si>
  <si>
    <t>28/02/2016</t>
  </si>
  <si>
    <t>24/02/2017</t>
  </si>
  <si>
    <t>27/02/2018</t>
  </si>
  <si>
    <t>26/02/2020</t>
  </si>
  <si>
    <t>31/03/2008</t>
  </si>
  <si>
    <t>DXC</t>
  </si>
  <si>
    <t>23355L106</t>
  </si>
  <si>
    <t>DXC TECHNOLOGY CO</t>
  </si>
  <si>
    <t>29/05/2008</t>
  </si>
  <si>
    <t>DXC Technology Company, together with its subsidiaries, provides information technology services and solutions primarily in North America, Europe, Asia, and Australia. It operates in two segments, Global Business Services (GBS) and Global Infrastructure Services (GIS).</t>
  </si>
  <si>
    <t>31/03/2009</t>
  </si>
  <si>
    <t>01/06/2009</t>
  </si>
  <si>
    <t>31/03/2010</t>
  </si>
  <si>
    <t>26/05/2010</t>
  </si>
  <si>
    <t>31/03/2011</t>
  </si>
  <si>
    <t>15/06/2011</t>
  </si>
  <si>
    <t>31/03/2012</t>
  </si>
  <si>
    <t>31/05/2012</t>
  </si>
  <si>
    <t>31/03/2013</t>
  </si>
  <si>
    <t>16/05/2013</t>
  </si>
  <si>
    <t>31/03/2014</t>
  </si>
  <si>
    <t>27/05/2014</t>
  </si>
  <si>
    <t>31/03/2015</t>
  </si>
  <si>
    <t>08/06/2015</t>
  </si>
  <si>
    <t>31/03/2016</t>
  </si>
  <si>
    <t>21/06/2016</t>
  </si>
  <si>
    <t>31/03/2017</t>
  </si>
  <si>
    <t>16/08/2017</t>
  </si>
  <si>
    <t>31/03/2018</t>
  </si>
  <si>
    <t>31/05/2018</t>
  </si>
  <si>
    <t>31/03/2019</t>
  </si>
  <si>
    <t>17/06/2019</t>
  </si>
  <si>
    <t>GLW</t>
  </si>
  <si>
    <t>CORNING INC</t>
  </si>
  <si>
    <t>27/02/2009</t>
  </si>
  <si>
    <t>Corning Incorporated engages in display technologies, optical communications, environmental technologies, specialty materials, and life sciences businesses worldwide.</t>
  </si>
  <si>
    <t>16/02/2010</t>
  </si>
  <si>
    <t>11/02/2011</t>
  </si>
  <si>
    <t>15/02/2012</t>
  </si>
  <si>
    <t>18/02/2013</t>
  </si>
  <si>
    <t>11/02/2014</t>
  </si>
  <si>
    <t>17/02/2015</t>
  </si>
  <si>
    <t>13/02/2016</t>
  </si>
  <si>
    <t>09/02/2017</t>
  </si>
  <si>
    <t>18/02/2018</t>
  </si>
  <si>
    <t>12/02/2019</t>
  </si>
  <si>
    <t>18/02/2020</t>
  </si>
  <si>
    <t>XOM</t>
  </si>
  <si>
    <t>30231G102</t>
  </si>
  <si>
    <t>EXXON MOBIL CORP</t>
  </si>
  <si>
    <t>05/03/2009</t>
  </si>
  <si>
    <t>Exxon Mobil Corporation explores for and produces crude oil and natural gas in the United States, Canada/other Americas, Europe, Africa, Asia, and Australia/Oceania. It operates through Upstream, Downstream, and Chemical segments.</t>
  </si>
  <si>
    <t>27/02/2011</t>
  </si>
  <si>
    <t>26/02/2012</t>
  </si>
  <si>
    <t>28/02/2013</t>
  </si>
  <si>
    <t>28/02/2014</t>
  </si>
  <si>
    <t>27/02/2015</t>
  </si>
  <si>
    <t>26/02/2016</t>
  </si>
  <si>
    <t>23/02/2017</t>
  </si>
  <si>
    <t>02/03/2018</t>
  </si>
  <si>
    <t>05/03/2019</t>
  </si>
  <si>
    <t>02/03/2020</t>
  </si>
  <si>
    <t>HAL</t>
  </si>
  <si>
    <t>HALLIBURTON CO</t>
  </si>
  <si>
    <t>26/02/2009</t>
  </si>
  <si>
    <t>Halliburton Company provides a range of services and products to oil and natural gas companies worldwide.</t>
  </si>
  <si>
    <t>22/02/2010</t>
  </si>
  <si>
    <t>17/02/2011</t>
  </si>
  <si>
    <t>17/02/2012</t>
  </si>
  <si>
    <t>11/02/2013</t>
  </si>
  <si>
    <t>10/02/2014</t>
  </si>
  <si>
    <t>24/02/2015</t>
  </si>
  <si>
    <t>07/02/2016</t>
  </si>
  <si>
    <t>10/02/2017</t>
  </si>
  <si>
    <t>12/02/2018</t>
  </si>
  <si>
    <t>14/02/2019</t>
  </si>
  <si>
    <t>13/02/2020</t>
  </si>
  <si>
    <t>30/09/2008</t>
  </si>
  <si>
    <t>HP</t>
  </si>
  <si>
    <t>HELMERICH &amp; PAYNE</t>
  </si>
  <si>
    <t>02/12/2008</t>
  </si>
  <si>
    <t>Helmerich &amp; Payne, Inc. primarily engages in drilling oil and gas wells for exploration and production companies. The company operates through U.S. Land, Offshore, International Land, and H&amp;P Technologies segments. The U.S.</t>
  </si>
  <si>
    <t>30/09/2009</t>
  </si>
  <si>
    <t>02/12/2009</t>
  </si>
  <si>
    <t>30/09/2010</t>
  </si>
  <si>
    <t>29/11/2010</t>
  </si>
  <si>
    <t>30/09/2011</t>
  </si>
  <si>
    <t>24/11/2011</t>
  </si>
  <si>
    <t>30/09/2012</t>
  </si>
  <si>
    <t>26/11/2012</t>
  </si>
  <si>
    <t>30/09/2013</t>
  </si>
  <si>
    <t>03/12/2013</t>
  </si>
  <si>
    <t>30/09/2014</t>
  </si>
  <si>
    <t>27/11/2014</t>
  </si>
  <si>
    <t>30/09/2015</t>
  </si>
  <si>
    <t>25/11/2015</t>
  </si>
  <si>
    <t>30/09/2016</t>
  </si>
  <si>
    <t>27/11/2016</t>
  </si>
  <si>
    <t>30/09/2017</t>
  </si>
  <si>
    <t>22/11/2017</t>
  </si>
  <si>
    <t>30/09/2018</t>
  </si>
  <si>
    <t>18/11/2018</t>
  </si>
  <si>
    <t>30/09/2019</t>
  </si>
  <si>
    <t>20/11/2019</t>
  </si>
  <si>
    <t>31/10/2008</t>
  </si>
  <si>
    <t>HPQ</t>
  </si>
  <si>
    <t>40434L105</t>
  </si>
  <si>
    <t>HP INC</t>
  </si>
  <si>
    <t>18/12/2008</t>
  </si>
  <si>
    <t>HP Inc., together with its subsidiaries, provides personal computing and other access devices, imaging and printing products, and related technologies, solutions, and services in the United States and internationally.</t>
  </si>
  <si>
    <t>31/10/2009</t>
  </si>
  <si>
    <t>23/12/2009</t>
  </si>
  <si>
    <t>31/10/2010</t>
  </si>
  <si>
    <t>16/12/2010</t>
  </si>
  <si>
    <t>31/10/2011</t>
  </si>
  <si>
    <t>16/12/2011</t>
  </si>
  <si>
    <t>31/10/2012</t>
  </si>
  <si>
    <t>31/10/2013</t>
  </si>
  <si>
    <t>03/01/2014</t>
  </si>
  <si>
    <t>31/10/2014</t>
  </si>
  <si>
    <t>18/12/2014</t>
  </si>
  <si>
    <t>31/10/2015</t>
  </si>
  <si>
    <t>17/12/2015</t>
  </si>
  <si>
    <t>31/10/2016</t>
  </si>
  <si>
    <t>16/12/2016</t>
  </si>
  <si>
    <t>31/10/2017</t>
  </si>
  <si>
    <t>15/12/2017</t>
  </si>
  <si>
    <t>31/10/2018</t>
  </si>
  <si>
    <t>17/12/2018</t>
  </si>
  <si>
    <t>31/10/2019</t>
  </si>
  <si>
    <t>16/12/2019</t>
  </si>
  <si>
    <t>HFC</t>
  </si>
  <si>
    <t>HOLLYFRONTIER CORP</t>
  </si>
  <si>
    <t>18/03/2009</t>
  </si>
  <si>
    <t>HollyFrontier Corporation operates as an independent petroleum refiner and marketer in the United States. The company operates through three segments: Refining, Lubricants and Specialty Products, and HEP.</t>
  </si>
  <si>
    <t>22/03/2010</t>
  </si>
  <si>
    <t>15/03/2011</t>
  </si>
  <si>
    <t>16/03/2012</t>
  </si>
  <si>
    <t>12/03/2013</t>
  </si>
  <si>
    <t>11/03/2014</t>
  </si>
  <si>
    <t>06/03/2015</t>
  </si>
  <si>
    <t>04/03/2016</t>
  </si>
  <si>
    <t>08/03/2017</t>
  </si>
  <si>
    <t>08/03/2018</t>
  </si>
  <si>
    <t>22/02/2019</t>
  </si>
  <si>
    <t>24/02/2020</t>
  </si>
  <si>
    <t>IBM</t>
  </si>
  <si>
    <t>INTL BUSINESS MACHINES CORP</t>
  </si>
  <si>
    <t>28/02/2009</t>
  </si>
  <si>
    <t>International Business Machines Corporation operates as an integrated solutions and services company worldwide.</t>
  </si>
  <si>
    <t>26/02/2010</t>
  </si>
  <si>
    <t>23/02/2011</t>
  </si>
  <si>
    <t>29/02/2012</t>
  </si>
  <si>
    <t>27/02/2013</t>
  </si>
  <si>
    <t>26/02/2014</t>
  </si>
  <si>
    <t>25/02/2015</t>
  </si>
  <si>
    <t>24/02/2016</t>
  </si>
  <si>
    <t>03/03/2017</t>
  </si>
  <si>
    <t>07/03/2018</t>
  </si>
  <si>
    <t>11/03/2019</t>
  </si>
  <si>
    <t>29/02/2020</t>
  </si>
  <si>
    <t>KMI</t>
  </si>
  <si>
    <t>49456B101</t>
  </si>
  <si>
    <t>KINDER MORGAN INC</t>
  </si>
  <si>
    <t>20/08/2009</t>
  </si>
  <si>
    <t>Kinder Morgan, Inc. operates as an energy infrastructure company in North America. The company operates through Natural Gas Pipelines, Products Pipelines, Terminals, and CO2 segments.</t>
  </si>
  <si>
    <t>13/04/2010</t>
  </si>
  <si>
    <t>11/04/2011</t>
  </si>
  <si>
    <t>07/03/2012</t>
  </si>
  <si>
    <t>05/03/2013</t>
  </si>
  <si>
    <t>24/02/2014</t>
  </si>
  <si>
    <t>18/02/2016</t>
  </si>
  <si>
    <t>13/02/2017</t>
  </si>
  <si>
    <t>11/02/2019</t>
  </si>
  <si>
    <t>12/02/2020</t>
  </si>
  <si>
    <t>MRO</t>
  </si>
  <si>
    <t>MARATHON OIL CORP</t>
  </si>
  <si>
    <t>Marathon Oil Corporation operates as an independent exploration and production company in the United States and Equatorial Guinea.</t>
  </si>
  <si>
    <t>04/03/2010</t>
  </si>
  <si>
    <t>01/03/2011</t>
  </si>
  <si>
    <t>03/03/2012</t>
  </si>
  <si>
    <t>22/02/2013</t>
  </si>
  <si>
    <t>25/02/2017</t>
  </si>
  <si>
    <t>27/02/2019</t>
  </si>
  <si>
    <t>MSI</t>
  </si>
  <si>
    <t>MOTOROLA SOLUTIONS INC</t>
  </si>
  <si>
    <t>Motorola Solutions, Inc. provides mission-critical communication solutions the United States, the United Kingdom, Canada, and internationally. The company operates in two segments, Products and Systems Integration, and Services and Software.</t>
  </si>
  <si>
    <t>23/02/2010</t>
  </si>
  <si>
    <t>19/02/2012</t>
  </si>
  <si>
    <t>12/02/2013</t>
  </si>
  <si>
    <t>18/02/2014</t>
  </si>
  <si>
    <t>23/02/2016</t>
  </si>
  <si>
    <t>22/02/2017</t>
  </si>
  <si>
    <t>22/02/2018</t>
  </si>
  <si>
    <t>19/02/2019</t>
  </si>
  <si>
    <t>OXY</t>
  </si>
  <si>
    <t>OCCIDENTAL PETROLEUM CORP</t>
  </si>
  <si>
    <t>03/03/2009</t>
  </si>
  <si>
    <t>Occidental Petroleum Corporation, together with its subsidiaries, engages in the acquisition, exploration, and development of oil and gas properties in the United States, the Middle East, and Latin America.</t>
  </si>
  <si>
    <t>02/03/2010</t>
  </si>
  <si>
    <t>26/02/2013</t>
  </si>
  <si>
    <t>29/02/2016</t>
  </si>
  <si>
    <t>26/02/2017</t>
  </si>
  <si>
    <t>04/03/2018</t>
  </si>
  <si>
    <t>01/03/2019</t>
  </si>
  <si>
    <t>06/03/2020</t>
  </si>
  <si>
    <t>OKE</t>
  </si>
  <si>
    <t>ONEOK INC</t>
  </si>
  <si>
    <t>ONEOK, Inc., together with its subsidiaries, engages in gathering, processing, storage, and transportation of natural gas in the United States. It operates through Natural Gas Gathering and Processing, Natural Gas Liquids, and Natural Gas Pipelines segments.</t>
  </si>
  <si>
    <t>22/02/2012</t>
  </si>
  <si>
    <t>27/02/2014</t>
  </si>
  <si>
    <t>01/03/2017</t>
  </si>
  <si>
    <t>01/03/2018</t>
  </si>
  <si>
    <t>03/03/2019</t>
  </si>
  <si>
    <t>COP</t>
  </si>
  <si>
    <t>20825C104</t>
  </si>
  <si>
    <t>CONOCOPHILLIPS</t>
  </si>
  <si>
    <t>ConocoPhillips explores for, produces, transports, and markets crude oil, bitumen, natural gas, liquefied natural gas (LNG), and natural gas liquids worldwide.</t>
  </si>
  <si>
    <t>20/02/2013</t>
  </si>
  <si>
    <t>21/02/2018</t>
  </si>
  <si>
    <t>21/02/2019</t>
  </si>
  <si>
    <t>20/02/2020</t>
  </si>
  <si>
    <t>SLB</t>
  </si>
  <si>
    <t>SCHLUMBERGER LTD</t>
  </si>
  <si>
    <t>18/02/2009</t>
  </si>
  <si>
    <t>Schlumberger Limited supplies technology for reservoir characterization, drilling, production, and processing to the oil and gas industry worldwide.</t>
  </si>
  <si>
    <t>10/02/2010</t>
  </si>
  <si>
    <t>06/02/2011</t>
  </si>
  <si>
    <t>06/02/2012</t>
  </si>
  <si>
    <t>04/02/2013</t>
  </si>
  <si>
    <t>01/02/2014</t>
  </si>
  <si>
    <t>30/01/2015</t>
  </si>
  <si>
    <t>27/01/2016</t>
  </si>
  <si>
    <t>27/01/2017</t>
  </si>
  <si>
    <t>24/01/2018</t>
  </si>
  <si>
    <t>23/01/2019</t>
  </si>
  <si>
    <t>28/01/2020</t>
  </si>
  <si>
    <t>WMB</t>
  </si>
  <si>
    <t>WILLIAMS COS INC</t>
  </si>
  <si>
    <t>The Williams Companies, Inc., together with its subsidiaries, operates as an energy infrastructure company primarily in the United States. It operates through Atlantic-Gulf, Northeast G&amp;P, and West segments.</t>
  </si>
  <si>
    <t>01/03/2010</t>
  </si>
  <si>
    <t>01/03/2012</t>
  </si>
  <si>
    <t>01/03/2013</t>
  </si>
  <si>
    <t>01/03/2016</t>
  </si>
  <si>
    <t>28/02/2020</t>
  </si>
  <si>
    <t>XRX</t>
  </si>
  <si>
    <t>98421M106</t>
  </si>
  <si>
    <t>XEROX HOLDINGS CORP</t>
  </si>
  <si>
    <t>20/02/2009</t>
  </si>
  <si>
    <t>Xerox Holdings Corporation designs, develops, and sells document management systems and solutions worldwide.</t>
  </si>
  <si>
    <t>27/02/2012</t>
  </si>
  <si>
    <t>24/02/2013</t>
  </si>
  <si>
    <t>23/02/2014</t>
  </si>
  <si>
    <t>26/02/2015</t>
  </si>
  <si>
    <t>22/02/2016</t>
  </si>
  <si>
    <t>02/03/2017</t>
  </si>
  <si>
    <t>03/03/2018</t>
  </si>
  <si>
    <t>06/03/2019</t>
  </si>
  <si>
    <t>05/03/2020</t>
  </si>
  <si>
    <t>IT</t>
  </si>
  <si>
    <t>GARTNER INC</t>
  </si>
  <si>
    <t>10/03/2009</t>
  </si>
  <si>
    <t>Gartner, Inc. operates as a research and advisory company. It operates through three segments: Research, Conferences, and Consulting.</t>
  </si>
  <si>
    <t>18/02/2011</t>
  </si>
  <si>
    <t>05/03/2012</t>
  </si>
  <si>
    <t>12/03/2015</t>
  </si>
  <si>
    <t>07/03/2017</t>
  </si>
  <si>
    <t>21/02/2020</t>
  </si>
  <si>
    <t>APH</t>
  </si>
  <si>
    <t>AMPHENOL CORP</t>
  </si>
  <si>
    <t>25/02/2009</t>
  </si>
  <si>
    <t>Amphenol Corporation, together with its subsidiaries, primarily designs, manufactures, and markets electrical, electronic, and fiber optic connectors in the United States, China, and internationally.</t>
  </si>
  <si>
    <t>25/02/2010</t>
  </si>
  <si>
    <t>28/02/2011</t>
  </si>
  <si>
    <t>19/02/2016</t>
  </si>
  <si>
    <t>17/02/2017</t>
  </si>
  <si>
    <t>14/02/2020</t>
  </si>
  <si>
    <t>DVN</t>
  </si>
  <si>
    <t>25179M103</t>
  </si>
  <si>
    <t>DEVON ENERGY CORP</t>
  </si>
  <si>
    <t>Devon Energy Corporation, an independent energy company, primarily engages in the exploration, development, and production of oil, natural gas, and natural gas liquids in the United States. It operates approximately 3,955 gross wells.</t>
  </si>
  <si>
    <t>21/02/2013</t>
  </si>
  <si>
    <t>02/03/2014</t>
  </si>
  <si>
    <t>21/02/2015</t>
  </si>
  <si>
    <t>VLO</t>
  </si>
  <si>
    <t>91913Y100</t>
  </si>
  <si>
    <t>VALERO ENERGY CORP</t>
  </si>
  <si>
    <t>Valero Energy Corporation manufactures and sells transportation fuels and petrochemical products in the United States, Canada, the United Kingdom, Ireland, and internationally. It operates through three segments: Refining, Ethanol, and Renewable Diesel.</t>
  </si>
  <si>
    <t>25/02/2012</t>
  </si>
  <si>
    <t>04/03/2013</t>
  </si>
  <si>
    <t>03/03/2014</t>
  </si>
  <si>
    <t>07/03/2019</t>
  </si>
  <si>
    <t>EOG</t>
  </si>
  <si>
    <t>26875P101</t>
  </si>
  <si>
    <t>EOG RESOURCES INC</t>
  </si>
  <si>
    <t>EOG Resources, Inc., together with its subsidiaries, explores for, develops, produces, and markets crude oil, and natural gas and natural gas liquids.</t>
  </si>
  <si>
    <t>25/02/2014</t>
  </si>
  <si>
    <t>19/02/2015</t>
  </si>
  <si>
    <t>COG</t>
  </si>
  <si>
    <t>CABOT OIL &amp; GAS CORP</t>
  </si>
  <si>
    <t>Cabot Oil &amp; Gas Corporation, an independent oil and gas company, explores for, exploits, develops, produces, and markets oil and gas properties in the United States.</t>
  </si>
  <si>
    <t>28/02/2015</t>
  </si>
  <si>
    <t>04/03/2019</t>
  </si>
  <si>
    <t>HPE</t>
  </si>
  <si>
    <t>42824C109</t>
  </si>
  <si>
    <t>HEWLETT PACKARD ENTERPRISE</t>
  </si>
  <si>
    <t>20/10/2015</t>
  </si>
  <si>
    <t>Hewlett Packard Enterprise Company provides solutions that allow customers to capture, analyze, and act upon data from edge to cloud.</t>
  </si>
  <si>
    <t>18/12/2015</t>
  </si>
  <si>
    <t>19/12/2017</t>
  </si>
  <si>
    <t>13/12/2018</t>
  </si>
  <si>
    <t>17/12/2019</t>
  </si>
  <si>
    <t>FTI</t>
  </si>
  <si>
    <t>G87110105</t>
  </si>
  <si>
    <t>TECHNIPFMC PLC</t>
  </si>
  <si>
    <t>28/04/2009</t>
  </si>
  <si>
    <t>TechnipFMC plc engages in the oil and gas projects, technologies, and systems and services businesses. It operates through three segments: Subsea, Onshore/Offshore, and Surface Technologies.</t>
  </si>
  <si>
    <t>23/09/2010</t>
  </si>
  <si>
    <t>12/04/2011</t>
  </si>
  <si>
    <t>13/04/2012</t>
  </si>
  <si>
    <t>12/04/2013</t>
  </si>
  <si>
    <t>25/09/2014</t>
  </si>
  <si>
    <t>08/07/2015</t>
  </si>
  <si>
    <t>13/06/2017</t>
  </si>
  <si>
    <t>04/04/2018</t>
  </si>
  <si>
    <t>13/03/2019</t>
  </si>
  <si>
    <t>09/03/2020</t>
  </si>
  <si>
    <t>BKR</t>
  </si>
  <si>
    <t>05722G100</t>
  </si>
  <si>
    <t>BAKER HUGHES CO</t>
  </si>
  <si>
    <t>Baker Hughes Company provides a portfolio of technologies and services worldwide. The company operates through four segments: Oilfield Services (OFS), Oilfield Equipment (OFE), Turbomachinery &amp; Process Solutions (TPS), and Digital Solutions (DS).</t>
  </si>
  <si>
    <t>06/07/2017</t>
  </si>
  <si>
    <t>20/02/2019</t>
  </si>
  <si>
    <t>16/02/2020</t>
  </si>
  <si>
    <t>NOV</t>
  </si>
  <si>
    <t>NATIONAL OILWELL VARCO INC</t>
  </si>
  <si>
    <t>07/03/2009</t>
  </si>
  <si>
    <t>National Oilwell Varco, Inc. designs, constructs, manufactures, and sells systems, components, and products for oil and gas drilling and production worldwide. It operates through three segments: Wellbore Technologies, Completion &amp; Production Solutions, and Rig Technologies.</t>
  </si>
  <si>
    <t>18/02/2015</t>
  </si>
  <si>
    <t>21/02/2017</t>
  </si>
  <si>
    <t>17/02/2019</t>
  </si>
  <si>
    <t>31/05/2008</t>
  </si>
  <si>
    <t>GPN</t>
  </si>
  <si>
    <t>37940X102</t>
  </si>
  <si>
    <t>GLOBAL PAYMENTS INC</t>
  </si>
  <si>
    <t>06/08/2008</t>
  </si>
  <si>
    <t>Global Payments Inc. provides payment technology and software solutions for card, electronic, check, and digital-based payments in North America, Europe, the Asia-Pacific, and Latin America.</t>
  </si>
  <si>
    <t>31/05/2009</t>
  </si>
  <si>
    <t>05/08/2009</t>
  </si>
  <si>
    <t>31/05/2010</t>
  </si>
  <si>
    <t>10/08/2010</t>
  </si>
  <si>
    <t>31/05/2011</t>
  </si>
  <si>
    <t>31/07/2011</t>
  </si>
  <si>
    <t>31/07/2012</t>
  </si>
  <si>
    <t>31/05/2013</t>
  </si>
  <si>
    <t>30/07/2013</t>
  </si>
  <si>
    <t>31/05/2014</t>
  </si>
  <si>
    <t>30/07/2014</t>
  </si>
  <si>
    <t>31/05/2015</t>
  </si>
  <si>
    <t>04/08/2015</t>
  </si>
  <si>
    <t>31/05/2016</t>
  </si>
  <si>
    <t>31/07/2016</t>
  </si>
  <si>
    <t>27/03/2017</t>
  </si>
  <si>
    <t>05/03/2018</t>
  </si>
  <si>
    <t>26/02/2019</t>
  </si>
  <si>
    <t>31/08/2008</t>
  </si>
  <si>
    <t>ACN</t>
  </si>
  <si>
    <t>G1151C101</t>
  </si>
  <si>
    <t>ACCENTURE PLC</t>
  </si>
  <si>
    <t>25/10/2008</t>
  </si>
  <si>
    <t>Accenture plc provides consulting, technology, and outsourcing services worldwide.</t>
  </si>
  <si>
    <t>31/08/2009</t>
  </si>
  <si>
    <t>22/10/2009</t>
  </si>
  <si>
    <t>31/08/2010</t>
  </si>
  <si>
    <t>26/10/2010</t>
  </si>
  <si>
    <t>31/08/2011</t>
  </si>
  <si>
    <t>24/10/2011</t>
  </si>
  <si>
    <t>31/08/2012</t>
  </si>
  <si>
    <t>01/11/2012</t>
  </si>
  <si>
    <t>31/08/2013</t>
  </si>
  <si>
    <t>31/08/2014</t>
  </si>
  <si>
    <t>28/10/2014</t>
  </si>
  <si>
    <t>31/08/2015</t>
  </si>
  <si>
    <t>30/10/2015</t>
  </si>
  <si>
    <t>31/08/2016</t>
  </si>
  <si>
    <t>31/08/2017</t>
  </si>
  <si>
    <t>27/10/2017</t>
  </si>
  <si>
    <t>31/08/2018</t>
  </si>
  <si>
    <t>26/10/2018</t>
  </si>
  <si>
    <t>31/08/2019</t>
  </si>
  <si>
    <t>01/11/2019</t>
  </si>
  <si>
    <t>ADS</t>
  </si>
  <si>
    <t>ALLIANCE DATA SYSTEMS CORP</t>
  </si>
  <si>
    <t>11/03/2009</t>
  </si>
  <si>
    <t>Alliance Data Systems Corporation provides data-driven marketing and loyalty solutions in the United States, Canada, Europe, the Middle East, Africa, the Asia Pacific, and others. It operates through two segments, LoyaltyOne and Card Services.</t>
  </si>
  <si>
    <t>19/03/2010</t>
  </si>
  <si>
    <t>09/03/2011</t>
  </si>
  <si>
    <t>12/03/2012</t>
  </si>
  <si>
    <t>13/03/2013</t>
  </si>
  <si>
    <t>XEC</t>
  </si>
  <si>
    <t>CIMAREX ENERGY CO</t>
  </si>
  <si>
    <t>19/03/2009</t>
  </si>
  <si>
    <t>Cimarex Energy Co. operates as an independent oil and gas exploration and production company primarily in Texas, Oklahoma, and New Mexico.</t>
  </si>
  <si>
    <t>16/03/2010</t>
  </si>
  <si>
    <t>10/03/2013</t>
  </si>
  <si>
    <t>24/02/2019</t>
  </si>
  <si>
    <t>31/01/2008</t>
  </si>
  <si>
    <t>CRM</t>
  </si>
  <si>
    <t>79466L302</t>
  </si>
  <si>
    <t>SALESFORCE.COM INC</t>
  </si>
  <si>
    <t>19/03/2008</t>
  </si>
  <si>
    <t>salesforce.com, inc. develops enterprise cloud computing solutions with a focus on customer relationship management worldwide.</t>
  </si>
  <si>
    <t>31/01/2009</t>
  </si>
  <si>
    <t>31/01/2010</t>
  </si>
  <si>
    <t>12/03/2010</t>
  </si>
  <si>
    <t>31/01/2011</t>
  </si>
  <si>
    <t>23/03/2011</t>
  </si>
  <si>
    <t>31/01/2012</t>
  </si>
  <si>
    <t>31/01/2013</t>
  </si>
  <si>
    <t>08/03/2013</t>
  </si>
  <si>
    <t>31/01/2014</t>
  </si>
  <si>
    <t>07/03/2014</t>
  </si>
  <si>
    <t>31/01/2015</t>
  </si>
  <si>
    <t>31/01/2016</t>
  </si>
  <si>
    <t>07/03/2016</t>
  </si>
  <si>
    <t>31/01/2017</t>
  </si>
  <si>
    <t>31/01/2018</t>
  </si>
  <si>
    <t>11/03/2018</t>
  </si>
  <si>
    <t>31/01/2019</t>
  </si>
  <si>
    <t>FS</t>
  </si>
  <si>
    <t>MA</t>
  </si>
  <si>
    <t>57636Q104</t>
  </si>
  <si>
    <t>MASTERCARD INC</t>
  </si>
  <si>
    <t>Mastercard Incorporated, a technology company, provides transaction processing and other payment-related products and services in the United States and internationally.</t>
  </si>
  <si>
    <t>19/02/2013</t>
  </si>
  <si>
    <t>20/02/2014</t>
  </si>
  <si>
    <t>16/02/2017</t>
  </si>
  <si>
    <t>15/02/2018</t>
  </si>
  <si>
    <t>17/02/2020</t>
  </si>
  <si>
    <t>FIS</t>
  </si>
  <si>
    <t>31620M106</t>
  </si>
  <si>
    <t>FIDELITY NATIONAL INFO SVCS</t>
  </si>
  <si>
    <t>Fidelity National Information Services, Inc. operates as a financial services technology company in the United States and internationally. It operates through three segments: Merchant Solutions, Banking Solutions, and Capital Market Solutions.</t>
  </si>
  <si>
    <t>07/03/2010</t>
  </si>
  <si>
    <t>28/02/2017</t>
  </si>
  <si>
    <t>25/02/2018</t>
  </si>
  <si>
    <t>PSX</t>
  </si>
  <si>
    <t>PHILLIPS 66</t>
  </si>
  <si>
    <t>01/05/2012</t>
  </si>
  <si>
    <t>Phillips 66 operates as an energy manufacturing and logistics company. It operates through four segments: Midstream, Chemicals, Refining, and Marketing and Specialties (M&amp;S).</t>
  </si>
  <si>
    <t>25/02/2013</t>
  </si>
  <si>
    <t>22/02/2014</t>
  </si>
  <si>
    <t>20/02/2016</t>
  </si>
  <si>
    <t>18/02/2017</t>
  </si>
  <si>
    <t>30/06/2010</t>
  </si>
  <si>
    <t>NOW</t>
  </si>
  <si>
    <t>81762P102</t>
  </si>
  <si>
    <t>SERVICENOW INC</t>
  </si>
  <si>
    <t>02/07/2012</t>
  </si>
  <si>
    <t>ServiceNow, Inc. provides enterprise cloud computing solutions that defines, structures, consolidates, manages, and automates services for enterprises worldwide.</t>
  </si>
  <si>
    <t>30/06/2011</t>
  </si>
  <si>
    <t>25/03/2013</t>
  </si>
  <si>
    <t>21/03/2014</t>
  </si>
  <si>
    <t>18/03/2015</t>
  </si>
  <si>
    <t>11/03/2016</t>
  </si>
  <si>
    <t>24/03/2017</t>
  </si>
  <si>
    <t>02/04/2018</t>
  </si>
  <si>
    <t>01/04/2019</t>
  </si>
  <si>
    <t>WU</t>
  </si>
  <si>
    <t>WESTERN UNION CO</t>
  </si>
  <si>
    <t>The Western Union Company provides money movement and payment services worldwide. The company operates in two segments, Consumer-to-Consumer and Business Solutions.</t>
  </si>
  <si>
    <t>24/02/2009</t>
  </si>
  <si>
    <t>11/03/2010</t>
  </si>
  <si>
    <t>23/02/2015</t>
  </si>
  <si>
    <t>30/06/2008</t>
  </si>
  <si>
    <t>BR</t>
  </si>
  <si>
    <t>11133T103</t>
  </si>
  <si>
    <t>BROADRIDGE FINANCIAL SOLUTNS</t>
  </si>
  <si>
    <t>29/08/2008</t>
  </si>
  <si>
    <t>Broadridge Financial Solutions, Inc. provides investor communications and technology-driven solutions for the financial services industry worldwide.</t>
  </si>
  <si>
    <t>30/06/2009</t>
  </si>
  <si>
    <t>12/08/2009</t>
  </si>
  <si>
    <t>26/08/2010</t>
  </si>
  <si>
    <t>16/08/2011</t>
  </si>
  <si>
    <t>30/06/2012</t>
  </si>
  <si>
    <t>11/08/2012</t>
  </si>
  <si>
    <t>30/06/2013</t>
  </si>
  <si>
    <t>14/08/2013</t>
  </si>
  <si>
    <t>30/06/2014</t>
  </si>
  <si>
    <t>13/08/2014</t>
  </si>
  <si>
    <t>30/06/2015</t>
  </si>
  <si>
    <t>20/08/2015</t>
  </si>
  <si>
    <t>30/06/2016</t>
  </si>
  <si>
    <t>19/08/2016</t>
  </si>
  <si>
    <t>30/06/2017</t>
  </si>
  <si>
    <t>22/08/2017</t>
  </si>
  <si>
    <t>30/06/2018</t>
  </si>
  <si>
    <t>10/08/2018</t>
  </si>
  <si>
    <t>30/06/2019</t>
  </si>
  <si>
    <t>12/08/2019</t>
  </si>
  <si>
    <t>TEL</t>
  </si>
  <si>
    <t>H84989104</t>
  </si>
  <si>
    <t>TE CONNECTIVITY LTD</t>
  </si>
  <si>
    <t>TE Connectivity Ltd., together with its subsidiaries, manufactures and sells connectivity and sensors solutions in Europe, the Middle East, Africa, the Asia-Pacific, and the Americas.</t>
  </si>
  <si>
    <t>03/12/2009</t>
  </si>
  <si>
    <t>23/11/2010</t>
  </si>
  <si>
    <t>22/11/2011</t>
  </si>
  <si>
    <t>15/11/2012</t>
  </si>
  <si>
    <t>18/11/2013</t>
  </si>
  <si>
    <t>13/11/2014</t>
  </si>
  <si>
    <t>11/11/2015</t>
  </si>
  <si>
    <t>18/11/2016</t>
  </si>
  <si>
    <t>15/11/2017</t>
  </si>
  <si>
    <t>14/11/2018</t>
  </si>
  <si>
    <t>14/11/2019</t>
  </si>
  <si>
    <t>CXO</t>
  </si>
  <si>
    <t>20605P101</t>
  </si>
  <si>
    <t>CONCHO RESOURCES INC</t>
  </si>
  <si>
    <t>13/03/2009</t>
  </si>
  <si>
    <t>Concho Resources Inc., an independent oil and natural gas company, engages in the acquisition, development, and exploration of oil and natural gas properties in the United States. The company's principal operating areas are located in the Permian Basin of West Texas and southeast New Mexico.</t>
  </si>
  <si>
    <t>13/03/2011</t>
  </si>
  <si>
    <t>07/03/2013</t>
  </si>
  <si>
    <t>05/03/2014</t>
  </si>
  <si>
    <t>13/03/2015</t>
  </si>
  <si>
    <t>V</t>
  </si>
  <si>
    <t>92826C839</t>
  </si>
  <si>
    <t>VISA INC</t>
  </si>
  <si>
    <t>Visa Inc. operates as a payments technology company worldwide. The company facilitates commerce through the transfer of value and information among consumers, merchants, financial institutions, businesses, strategic partners, and government entities.</t>
  </si>
  <si>
    <t>26/11/2008</t>
  </si>
  <si>
    <t>05/01/2010</t>
  </si>
  <si>
    <t>20/11/2011</t>
  </si>
  <si>
    <t>19/11/2012</t>
  </si>
  <si>
    <t>26/11/2013</t>
  </si>
  <si>
    <t>21/11/2014</t>
  </si>
  <si>
    <t>20/11/2015</t>
  </si>
  <si>
    <t>17/11/2016</t>
  </si>
  <si>
    <t>17/11/2017</t>
  </si>
  <si>
    <t>19/11/2018</t>
  </si>
  <si>
    <t>18/11/2019</t>
  </si>
  <si>
    <t>FLT</t>
  </si>
  <si>
    <t>FLEETCOR TECHNOLOGIES INC</t>
  </si>
  <si>
    <t>FLEETCOR Technologies, Inc. operates as a business payments company that simplifies the way businesses manage and pay expenses. The company's portfolio of brands help companies automate, secure, digitize, and control payments on behalf of employees and suppliers.</t>
  </si>
  <si>
    <t>01/04/2011</t>
  </si>
  <si>
    <t>20/03/2012</t>
  </si>
  <si>
    <t>19/03/2013</t>
  </si>
  <si>
    <t>19/03/2015</t>
  </si>
  <si>
    <t>21/03/2016</t>
  </si>
  <si>
    <t>MPC</t>
  </si>
  <si>
    <t>56585A102</t>
  </si>
  <si>
    <t>MARATHON PETROLEUM CORP</t>
  </si>
  <si>
    <t>05/07/2011</t>
  </si>
  <si>
    <t>Marathon Petroleum Corporation, together with its subsidiaries, engages in refining, marketing, retailing, and transporting petroleum products primarily in the United States. It operates through three segments: Refining &amp; Marketing, Retail, and Midstream.</t>
  </si>
  <si>
    <t>01/03/2015</t>
  </si>
  <si>
    <t>Growth</t>
  </si>
  <si>
    <t>Firm Size</t>
  </si>
  <si>
    <t>Capital Intensity</t>
  </si>
  <si>
    <t>Leverage</t>
  </si>
  <si>
    <t>Total GHG Emissions</t>
  </si>
  <si>
    <t xml:space="preserve">Environmental Score </t>
  </si>
  <si>
    <t>CO2 Equivalent Emissions Total</t>
  </si>
  <si>
    <t>ESG Score</t>
  </si>
  <si>
    <t>Environmental Score</t>
  </si>
  <si>
    <t>ROE</t>
  </si>
  <si>
    <t>Debt-to-Equity</t>
  </si>
  <si>
    <t>Variable</t>
  </si>
  <si>
    <t>Observations</t>
  </si>
  <si>
    <t>Minimum</t>
  </si>
  <si>
    <t>Maximum</t>
  </si>
  <si>
    <t>VIF</t>
  </si>
  <si>
    <t>R²</t>
  </si>
  <si>
    <t>MAPE</t>
  </si>
  <si>
    <t>DW</t>
  </si>
  <si>
    <t>Cp</t>
  </si>
  <si>
    <t>AIC</t>
  </si>
  <si>
    <t>SBC</t>
  </si>
  <si>
    <t>PC</t>
  </si>
  <si>
    <t>Source</t>
  </si>
  <si>
    <t>F</t>
  </si>
  <si>
    <t>Pr &gt; F</t>
  </si>
  <si>
    <t>t</t>
  </si>
  <si>
    <t>Pr &gt; |t|</t>
  </si>
  <si>
    <t xml:space="preserve"> </t>
  </si>
  <si>
    <t>Observation</t>
  </si>
  <si>
    <t>Obs5</t>
  </si>
  <si>
    <t>Obs6</t>
  </si>
  <si>
    <t>Obs7</t>
  </si>
  <si>
    <t>Obs8</t>
  </si>
  <si>
    <t>Obs9</t>
  </si>
  <si>
    <t>Obs10</t>
  </si>
  <si>
    <t>Obs11</t>
  </si>
  <si>
    <t>Obs12</t>
  </si>
  <si>
    <t>Obs26</t>
  </si>
  <si>
    <t>Obs27</t>
  </si>
  <si>
    <t>Obs29</t>
  </si>
  <si>
    <t>Obs31</t>
  </si>
  <si>
    <t>Obs32</t>
  </si>
  <si>
    <t>Obs39</t>
  </si>
  <si>
    <t>Obs41</t>
  </si>
  <si>
    <t>Obs42</t>
  </si>
  <si>
    <t>Obs43</t>
  </si>
  <si>
    <t>Obs44</t>
  </si>
  <si>
    <t>Obs45</t>
  </si>
  <si>
    <t>Obs46</t>
  </si>
  <si>
    <t>Obs50</t>
  </si>
  <si>
    <t>Obs52</t>
  </si>
  <si>
    <t>Obs53</t>
  </si>
  <si>
    <t>Obs54</t>
  </si>
  <si>
    <t>Obs55</t>
  </si>
  <si>
    <t>Obs56</t>
  </si>
  <si>
    <t>Obs62</t>
  </si>
  <si>
    <t>Obs63</t>
  </si>
  <si>
    <t>Obs64</t>
  </si>
  <si>
    <t>Obs65</t>
  </si>
  <si>
    <t>Obs66</t>
  </si>
  <si>
    <t>Obs67</t>
  </si>
  <si>
    <t>Obs68</t>
  </si>
  <si>
    <t>Obs69</t>
  </si>
  <si>
    <t>Obs71</t>
  </si>
  <si>
    <t>Obs94</t>
  </si>
  <si>
    <t>Obs95</t>
  </si>
  <si>
    <t>Obs100</t>
  </si>
  <si>
    <t>Obs101</t>
  </si>
  <si>
    <t>Obs102</t>
  </si>
  <si>
    <t>Obs118</t>
  </si>
  <si>
    <t>Obs119</t>
  </si>
  <si>
    <t>Obs121</t>
  </si>
  <si>
    <t>Obs123</t>
  </si>
  <si>
    <t>Obs124</t>
  </si>
  <si>
    <t>Obs126</t>
  </si>
  <si>
    <t>Obs127</t>
  </si>
  <si>
    <t>Obs133</t>
  </si>
  <si>
    <t>Obs134</t>
  </si>
  <si>
    <t>Obs135</t>
  </si>
  <si>
    <t>Obs136</t>
  </si>
  <si>
    <t>Obs138</t>
  </si>
  <si>
    <t>Obs139</t>
  </si>
  <si>
    <t>Obs144</t>
  </si>
  <si>
    <t>Obs146</t>
  </si>
  <si>
    <t>Obs147</t>
  </si>
  <si>
    <t>Obs148</t>
  </si>
  <si>
    <t>Obs149</t>
  </si>
  <si>
    <t>Obs151</t>
  </si>
  <si>
    <t>Obs161</t>
  </si>
  <si>
    <t>Obs162</t>
  </si>
  <si>
    <t>Obs212</t>
  </si>
  <si>
    <t>Obs214</t>
  </si>
  <si>
    <t>Obs215</t>
  </si>
  <si>
    <t>Obs217</t>
  </si>
  <si>
    <t>Obs218</t>
  </si>
  <si>
    <t>Obs220</t>
  </si>
  <si>
    <t>Obs224</t>
  </si>
  <si>
    <t>Obs225</t>
  </si>
  <si>
    <t>Obs227</t>
  </si>
  <si>
    <t>Obs228</t>
  </si>
  <si>
    <t>Obs229</t>
  </si>
  <si>
    <t>Obs231</t>
  </si>
  <si>
    <t>Obs233</t>
  </si>
  <si>
    <t>Obs248</t>
  </si>
  <si>
    <t>Obs250</t>
  </si>
  <si>
    <t>Obs251</t>
  </si>
  <si>
    <t>Obs252</t>
  </si>
  <si>
    <t>Obs254</t>
  </si>
  <si>
    <t>Obs255</t>
  </si>
  <si>
    <t>Obs257</t>
  </si>
  <si>
    <t>Obs261</t>
  </si>
  <si>
    <t>Obs262</t>
  </si>
  <si>
    <t>Obs263</t>
  </si>
  <si>
    <t>Obs264</t>
  </si>
  <si>
    <t>Obs266</t>
  </si>
  <si>
    <t>Obs267</t>
  </si>
  <si>
    <t>Obs268</t>
  </si>
  <si>
    <t>Obs273</t>
  </si>
  <si>
    <t>Obs274</t>
  </si>
  <si>
    <t>Obs275</t>
  </si>
  <si>
    <t>Obs276</t>
  </si>
  <si>
    <t>Obs277</t>
  </si>
  <si>
    <t>Obs279</t>
  </si>
  <si>
    <t>Obs280</t>
  </si>
  <si>
    <t>Obs285</t>
  </si>
  <si>
    <t>Obs286</t>
  </si>
  <si>
    <t>Obs287</t>
  </si>
  <si>
    <t>Obs289</t>
  </si>
  <si>
    <t>Obs291</t>
  </si>
  <si>
    <t>Obs293</t>
  </si>
  <si>
    <t>Obs296</t>
  </si>
  <si>
    <t>Obs297</t>
  </si>
  <si>
    <t>Obs298</t>
  </si>
  <si>
    <t>Obs299</t>
  </si>
  <si>
    <t>Obs300</t>
  </si>
  <si>
    <t>Obs301</t>
  </si>
  <si>
    <t>Obs302</t>
  </si>
  <si>
    <t>Obs303</t>
  </si>
  <si>
    <t>Obs304</t>
  </si>
  <si>
    <t>Obs305</t>
  </si>
  <si>
    <t>Obs324</t>
  </si>
  <si>
    <t>Obs326</t>
  </si>
  <si>
    <t>Obs327</t>
  </si>
  <si>
    <t>Obs328</t>
  </si>
  <si>
    <t>Obs344</t>
  </si>
  <si>
    <t>Obs345</t>
  </si>
  <si>
    <t>Obs346</t>
  </si>
  <si>
    <t>Obs347</t>
  </si>
  <si>
    <t>Obs348</t>
  </si>
  <si>
    <t>Obs350</t>
  </si>
  <si>
    <t>Obs351</t>
  </si>
  <si>
    <t>Obs353</t>
  </si>
  <si>
    <t>Obs357</t>
  </si>
  <si>
    <t>Obs358</t>
  </si>
  <si>
    <t>Obs359</t>
  </si>
  <si>
    <t>Obs361</t>
  </si>
  <si>
    <t>Obs362</t>
  </si>
  <si>
    <t>Obs363</t>
  </si>
  <si>
    <t>Obs364</t>
  </si>
  <si>
    <t>Obs369</t>
  </si>
  <si>
    <t>Obs371</t>
  </si>
  <si>
    <t>Obs372</t>
  </si>
  <si>
    <t>Obs374</t>
  </si>
  <si>
    <t>Obs375</t>
  </si>
  <si>
    <t>Obs377</t>
  </si>
  <si>
    <t>Obs380</t>
  </si>
  <si>
    <t>Obs381</t>
  </si>
  <si>
    <t>Obs382</t>
  </si>
  <si>
    <t>Obs383</t>
  </si>
  <si>
    <t>Obs384</t>
  </si>
  <si>
    <t>Obs386</t>
  </si>
  <si>
    <t>Obs387</t>
  </si>
  <si>
    <t>Obs389</t>
  </si>
  <si>
    <t>Obs392</t>
  </si>
  <si>
    <t>Obs394</t>
  </si>
  <si>
    <t>Obs395</t>
  </si>
  <si>
    <t>Obs396</t>
  </si>
  <si>
    <t>Obs397</t>
  </si>
  <si>
    <t>Obs398</t>
  </si>
  <si>
    <t>Obs399</t>
  </si>
  <si>
    <t>Obs400</t>
  </si>
  <si>
    <t>Obs401</t>
  </si>
  <si>
    <t>Obs404</t>
  </si>
  <si>
    <t>Obs413</t>
  </si>
  <si>
    <t>Obs418</t>
  </si>
  <si>
    <t>Obs420</t>
  </si>
  <si>
    <t>Obs421</t>
  </si>
  <si>
    <t>Obs422</t>
  </si>
  <si>
    <t>Obs423</t>
  </si>
  <si>
    <t>Obs424</t>
  </si>
  <si>
    <t>Obs431</t>
  </si>
  <si>
    <t>Obs436</t>
  </si>
  <si>
    <t>Obs440</t>
  </si>
  <si>
    <t>Obs443</t>
  </si>
  <si>
    <t>Obs445</t>
  </si>
  <si>
    <t>Obs446</t>
  </si>
  <si>
    <t>Obs447</t>
  </si>
  <si>
    <t>Obs448</t>
  </si>
  <si>
    <t>Obs473</t>
  </si>
  <si>
    <t>Obs482</t>
  </si>
  <si>
    <t>Obs483</t>
  </si>
  <si>
    <t>Obs484</t>
  </si>
  <si>
    <t>Obs485</t>
  </si>
  <si>
    <t>Obs487</t>
  </si>
  <si>
    <t>Obs496</t>
  </si>
  <si>
    <t>Obs497</t>
  </si>
  <si>
    <t>Obs500</t>
  </si>
  <si>
    <t>Obs502</t>
  </si>
  <si>
    <t>Obs503</t>
  </si>
  <si>
    <t>Obs508</t>
  </si>
  <si>
    <t>Obs509</t>
  </si>
  <si>
    <t>Obs511</t>
  </si>
  <si>
    <t>Obs512</t>
  </si>
  <si>
    <t>Obs529</t>
  </si>
  <si>
    <t>Obs530</t>
  </si>
  <si>
    <t>Obs532</t>
  </si>
  <si>
    <t>Obs533</t>
  </si>
  <si>
    <t>Obs534</t>
  </si>
  <si>
    <t>Obs535</t>
  </si>
  <si>
    <t>W</t>
  </si>
  <si>
    <t>alpha</t>
  </si>
  <si>
    <t>&lt; 0,0001</t>
  </si>
  <si>
    <t>Confidence interval (%): 95</t>
  </si>
  <si>
    <t>Tolerance: 0,0001</t>
  </si>
  <si>
    <t>Summary statistics:</t>
  </si>
  <si>
    <t>Obs. with missing data</t>
  </si>
  <si>
    <t>Obs. without missing data</t>
  </si>
  <si>
    <t>Mean</t>
  </si>
  <si>
    <t>Std. deviation</t>
  </si>
  <si>
    <t>Correlation matrix:</t>
  </si>
  <si>
    <t>Sum of weights</t>
  </si>
  <si>
    <t>DF</t>
  </si>
  <si>
    <t>Adjusted R²</t>
  </si>
  <si>
    <t>MSE</t>
  </si>
  <si>
    <t>RMSE</t>
  </si>
  <si>
    <t>Sum of squares</t>
  </si>
  <si>
    <t>Mean squares</t>
  </si>
  <si>
    <t>Model</t>
  </si>
  <si>
    <t>Error</t>
  </si>
  <si>
    <t>Corrected Total</t>
  </si>
  <si>
    <t>Computed against model Y=Mean(Y)</t>
  </si>
  <si>
    <t>Value</t>
  </si>
  <si>
    <t>Standard error</t>
  </si>
  <si>
    <t>Lower bound (95%)</t>
  </si>
  <si>
    <t>Upper bound (95%)</t>
  </si>
  <si>
    <t>Intercept</t>
  </si>
  <si>
    <t>Weight</t>
  </si>
  <si>
    <t>Residual</t>
  </si>
  <si>
    <t>Std. residual</t>
  </si>
  <si>
    <t>Std. dev. on pred. (Mean)</t>
  </si>
  <si>
    <t>Lower bound 95% (Mean)</t>
  </si>
  <si>
    <t>Upper bound 95% (Mean)</t>
  </si>
  <si>
    <t>Std. dev. on pred. (Observation)</t>
  </si>
  <si>
    <t>Lower bound 95% (Observation)</t>
  </si>
  <si>
    <t>Upper bound 95% (Observation)</t>
  </si>
  <si>
    <t>Test assumptions:</t>
  </si>
  <si>
    <t>p-value (Two-tailed)</t>
  </si>
  <si>
    <t>Regression of variable ROE:</t>
  </si>
  <si>
    <t>Goodness of fit statistics (ROE):</t>
  </si>
  <si>
    <t>Analysis of variance  (ROE):</t>
  </si>
  <si>
    <t>Type I Sum of Squares analysis (ROE):</t>
  </si>
  <si>
    <t>Type III Sum of Squares analysis (ROE):</t>
  </si>
  <si>
    <t>Model parameters (ROE):</t>
  </si>
  <si>
    <t>Equation of the model (ROE):</t>
  </si>
  <si>
    <t>Standardized coefficients (ROE):</t>
  </si>
  <si>
    <t>Predictions and residuals (ROE):</t>
  </si>
  <si>
    <t>Pred(ROE)</t>
  </si>
  <si>
    <t>Test on the normality of the residuals (Shapiro-Wilk) (ROE):</t>
  </si>
  <si>
    <t>Multicolinearity statistics:</t>
  </si>
  <si>
    <t>Tolerance</t>
  </si>
  <si>
    <t>Number of removed observations: 346</t>
  </si>
  <si>
    <t>ROE = -0,852389109851587+0,00144438564476853*Growth+0,0892703090725697*Firm Size+0,012378910906985*Debt-to-Equity+0,0209779170068532*Capital Intensity-1,94737483400425E-09*CO2 Equivalent Emissions Total</t>
  </si>
  <si>
    <t>Obs47</t>
  </si>
  <si>
    <t>Obs57</t>
  </si>
  <si>
    <t>Obs58</t>
  </si>
  <si>
    <t>Obs59</t>
  </si>
  <si>
    <t>Obs61</t>
  </si>
  <si>
    <t>Obs70</t>
  </si>
  <si>
    <t>Obs72</t>
  </si>
  <si>
    <t>Obs74</t>
  </si>
  <si>
    <t>Obs75</t>
  </si>
  <si>
    <t>Obs80</t>
  </si>
  <si>
    <t>Obs84</t>
  </si>
  <si>
    <t>Obs86</t>
  </si>
  <si>
    <t>Obs88</t>
  </si>
  <si>
    <t>Obs91</t>
  </si>
  <si>
    <t>Obs92</t>
  </si>
  <si>
    <t>Obs93</t>
  </si>
  <si>
    <t>Obs96</t>
  </si>
  <si>
    <t>Obs97</t>
  </si>
  <si>
    <t>Obs98</t>
  </si>
  <si>
    <t>Obs99</t>
  </si>
  <si>
    <t>Obs122</t>
  </si>
  <si>
    <t>Obs140</t>
  </si>
  <si>
    <t>Obs141</t>
  </si>
  <si>
    <t>Obs142</t>
  </si>
  <si>
    <t>Obs143</t>
  </si>
  <si>
    <t>Obs145</t>
  </si>
  <si>
    <t>Obs152</t>
  </si>
  <si>
    <t>Obs153</t>
  </si>
  <si>
    <t>Obs154</t>
  </si>
  <si>
    <t>Obs156</t>
  </si>
  <si>
    <t>Obs157</t>
  </si>
  <si>
    <t>Obs158</t>
  </si>
  <si>
    <t>Obs159</t>
  </si>
  <si>
    <t>Obs164</t>
  </si>
  <si>
    <t>Obs166</t>
  </si>
  <si>
    <t>Obs167</t>
  </si>
  <si>
    <t>Obs169</t>
  </si>
  <si>
    <t>Obs170</t>
  </si>
  <si>
    <t>Obs172</t>
  </si>
  <si>
    <t>Obs175</t>
  </si>
  <si>
    <t>Obs176</t>
  </si>
  <si>
    <t>Obs177</t>
  </si>
  <si>
    <t>Obs178</t>
  </si>
  <si>
    <t>Obs179</t>
  </si>
  <si>
    <t>Obs181</t>
  </si>
  <si>
    <t>Obs182</t>
  </si>
  <si>
    <t>Obs184</t>
  </si>
  <si>
    <t>Obs187</t>
  </si>
  <si>
    <t>Obs189</t>
  </si>
  <si>
    <t>Obs190</t>
  </si>
  <si>
    <t>Obs191</t>
  </si>
  <si>
    <t>Obs192</t>
  </si>
  <si>
    <t>Obs193</t>
  </si>
  <si>
    <t>Obs194</t>
  </si>
  <si>
    <t>Obs195</t>
  </si>
  <si>
    <t>Obs199</t>
  </si>
  <si>
    <t>Obs208</t>
  </si>
  <si>
    <t>Obs213</t>
  </si>
  <si>
    <t>Obs216</t>
  </si>
  <si>
    <t>Obs219</t>
  </si>
  <si>
    <t>Obs226</t>
  </si>
  <si>
    <t>Obs235</t>
  </si>
  <si>
    <t>Obs238</t>
  </si>
  <si>
    <t>Obs240</t>
  </si>
  <si>
    <t>Obs241</t>
  </si>
  <si>
    <t>Obs242</t>
  </si>
  <si>
    <t>Obs243</t>
  </si>
  <si>
    <t>Obs278</t>
  </si>
  <si>
    <t>Obs282</t>
  </si>
  <si>
    <t>Obs292</t>
  </si>
  <si>
    <t>Obs295</t>
  </si>
  <si>
    <t>Obs306</t>
  </si>
  <si>
    <t>Obs307</t>
  </si>
  <si>
    <t>Obs325</t>
  </si>
  <si>
    <t>Obs329</t>
  </si>
  <si>
    <t>Obs330</t>
  </si>
  <si>
    <t xml:space="preserve"> ΔROE</t>
  </si>
  <si>
    <t>CO2 per Assets</t>
  </si>
  <si>
    <t>Obs4</t>
  </si>
  <si>
    <t>Obs22</t>
  </si>
  <si>
    <t>Obs23</t>
  </si>
  <si>
    <t>Obs25</t>
  </si>
  <si>
    <t>Obs33</t>
  </si>
  <si>
    <t>Obs35</t>
  </si>
  <si>
    <t>Obs36</t>
  </si>
  <si>
    <t>Obs37</t>
  </si>
  <si>
    <t>Obs38</t>
  </si>
  <si>
    <t>Obs40</t>
  </si>
  <si>
    <t>Obs51</t>
  </si>
  <si>
    <t>Obs85</t>
  </si>
  <si>
    <t>Obs87</t>
  </si>
  <si>
    <t>Obs103</t>
  </si>
  <si>
    <t>Obs104</t>
  </si>
  <si>
    <t>Obs106</t>
  </si>
  <si>
    <t>Obs107</t>
  </si>
  <si>
    <t>Obs111</t>
  </si>
  <si>
    <t>Obs112</t>
  </si>
  <si>
    <t>Obs113</t>
  </si>
  <si>
    <t>Obs114</t>
  </si>
  <si>
    <t>Obs116</t>
  </si>
  <si>
    <t>Obs117</t>
  </si>
  <si>
    <t>Obs180</t>
  </si>
  <si>
    <t>Obs183</t>
  </si>
  <si>
    <t>Obs185</t>
  </si>
  <si>
    <t>Obs188</t>
  </si>
  <si>
    <t>Obs207</t>
  </si>
  <si>
    <t>Obs209</t>
  </si>
  <si>
    <t>Obs210</t>
  </si>
  <si>
    <t>Obs211</t>
  </si>
  <si>
    <t>Obs221</t>
  </si>
  <si>
    <t>Obs223</t>
  </si>
  <si>
    <t>Obs230</t>
  </si>
  <si>
    <t>Obs232</t>
  </si>
  <si>
    <t>Obs234</t>
  </si>
  <si>
    <t>Obs239</t>
  </si>
  <si>
    <t>Obs244</t>
  </si>
  <si>
    <t>Obs246</t>
  </si>
  <si>
    <t>Obs247</t>
  </si>
  <si>
    <t>Obs249</t>
  </si>
  <si>
    <t>Obs253</t>
  </si>
  <si>
    <t>Obs256</t>
  </si>
  <si>
    <t>Obs271</t>
  </si>
  <si>
    <t>Obs288</t>
  </si>
  <si>
    <t>Obs290</t>
  </si>
  <si>
    <t>Obs294</t>
  </si>
  <si>
    <t>Obs308</t>
  </si>
  <si>
    <t>Obs310</t>
  </si>
  <si>
    <t>Obs311</t>
  </si>
  <si>
    <t>Obs313</t>
  </si>
  <si>
    <t>Obs314</t>
  </si>
  <si>
    <t>Obs316</t>
  </si>
  <si>
    <t>Obs317</t>
  </si>
  <si>
    <t>Obs318</t>
  </si>
  <si>
    <t>Obs319</t>
  </si>
  <si>
    <t>Obs320</t>
  </si>
  <si>
    <t>Obs321</t>
  </si>
  <si>
    <t>Obs323</t>
  </si>
  <si>
    <t>Obs331</t>
  </si>
  <si>
    <t>Obs332</t>
  </si>
  <si>
    <t>Obs333</t>
  </si>
  <si>
    <t>Obs334</t>
  </si>
  <si>
    <t>Obs335</t>
  </si>
  <si>
    <t>Obs336</t>
  </si>
  <si>
    <t>Obs337</t>
  </si>
  <si>
    <t>Obs349</t>
  </si>
  <si>
    <t>Obs352</t>
  </si>
  <si>
    <t>Obs354</t>
  </si>
  <si>
    <t>Obs355</t>
  </si>
  <si>
    <t>Obs360</t>
  </si>
  <si>
    <t>Obs365</t>
  </si>
  <si>
    <t>Obs367</t>
  </si>
  <si>
    <t>Obs370</t>
  </si>
  <si>
    <t>Obs373</t>
  </si>
  <si>
    <t>Obs402</t>
  </si>
  <si>
    <t>Obs403</t>
  </si>
  <si>
    <t>Obs405</t>
  </si>
  <si>
    <t>Obs407</t>
  </si>
  <si>
    <t>Obs414</t>
  </si>
  <si>
    <t>Obs415</t>
  </si>
  <si>
    <t>Obs425</t>
  </si>
  <si>
    <t>Obs426</t>
  </si>
  <si>
    <t>Obs428</t>
  </si>
  <si>
    <t>Obs429</t>
  </si>
  <si>
    <t>Obs444</t>
  </si>
  <si>
    <t>Obs449</t>
  </si>
  <si>
    <t>Obs3</t>
  </si>
  <si>
    <t>Obs21</t>
  </si>
  <si>
    <t>Obs24</t>
  </si>
  <si>
    <t>Obs34</t>
  </si>
  <si>
    <t>Obs60</t>
  </si>
  <si>
    <t>Obs79</t>
  </si>
  <si>
    <t>Obs105</t>
  </si>
  <si>
    <t>Obs110</t>
  </si>
  <si>
    <t>Obs115</t>
  </si>
  <si>
    <t>Obs120</t>
  </si>
  <si>
    <t>Obs125</t>
  </si>
  <si>
    <t>Obs186</t>
  </si>
  <si>
    <t>Obs206</t>
  </si>
  <si>
    <t>Obs222</t>
  </si>
  <si>
    <t>Obs237</t>
  </si>
  <si>
    <t>Obs245</t>
  </si>
  <si>
    <t>Obs270</t>
  </si>
  <si>
    <t>Obs272</t>
  </si>
  <si>
    <t>Obs309</t>
  </si>
  <si>
    <t>Obs312</t>
  </si>
  <si>
    <t>Obs315</t>
  </si>
  <si>
    <t>Obs322</t>
  </si>
  <si>
    <t>Obs366</t>
  </si>
  <si>
    <t>Obs406</t>
  </si>
  <si>
    <t>Obs417</t>
  </si>
  <si>
    <t>Obs419</t>
  </si>
  <si>
    <t>Obs427</t>
  </si>
  <si>
    <t>Obs442</t>
  </si>
  <si>
    <t>Obs2</t>
  </si>
  <si>
    <t>Obs13</t>
  </si>
  <si>
    <t>Obs14</t>
  </si>
  <si>
    <t>Obs15</t>
  </si>
  <si>
    <t>Obs16</t>
  </si>
  <si>
    <t>Obs17</t>
  </si>
  <si>
    <t>Obs18</t>
  </si>
  <si>
    <t>Obs19</t>
  </si>
  <si>
    <t>Obs20</t>
  </si>
  <si>
    <t>Obs73</t>
  </si>
  <si>
    <t>Obs76</t>
  </si>
  <si>
    <t>Obs77</t>
  </si>
  <si>
    <t>Obs78</t>
  </si>
  <si>
    <t>Obs89</t>
  </si>
  <si>
    <t>Obs90</t>
  </si>
  <si>
    <t>Obs108</t>
  </si>
  <si>
    <t>Obs109</t>
  </si>
  <si>
    <t>Obs128</t>
  </si>
  <si>
    <t>Obs129</t>
  </si>
  <si>
    <t>Obs130</t>
  </si>
  <si>
    <t>Obs131</t>
  </si>
  <si>
    <t>Obs132</t>
  </si>
  <si>
    <t>Obs137</t>
  </si>
  <si>
    <t>Obs155</t>
  </si>
  <si>
    <t>Obs160</t>
  </si>
  <si>
    <t>Obs163</t>
  </si>
  <si>
    <t>Obs165</t>
  </si>
  <si>
    <t>Obs168</t>
  </si>
  <si>
    <t>Obs171</t>
  </si>
  <si>
    <t>Obs173</t>
  </si>
  <si>
    <t>Obs174</t>
  </si>
  <si>
    <t>Obs200</t>
  </si>
  <si>
    <t>Obs201</t>
  </si>
  <si>
    <t>Obs202</t>
  </si>
  <si>
    <t>Obs203</t>
  </si>
  <si>
    <t>Obs204</t>
  </si>
  <si>
    <t>Obs205</t>
  </si>
  <si>
    <t>Obs236</t>
  </si>
  <si>
    <t>Obs258</t>
  </si>
  <si>
    <t>Obs259</t>
  </si>
  <si>
    <t>Obs260</t>
  </si>
  <si>
    <t>Obs265</t>
  </si>
  <si>
    <t>Obs269</t>
  </si>
  <si>
    <t>Obs281</t>
  </si>
  <si>
    <t>Obs283</t>
  </si>
  <si>
    <t>Obs284</t>
  </si>
  <si>
    <t>Obs338</t>
  </si>
  <si>
    <t>Obs339</t>
  </si>
  <si>
    <t>Obs340</t>
  </si>
  <si>
    <t>Obs341</t>
  </si>
  <si>
    <t>Obs342</t>
  </si>
  <si>
    <t>Obs343</t>
  </si>
  <si>
    <t>Obs356</t>
  </si>
  <si>
    <t>Obs368</t>
  </si>
  <si>
    <t>Obs376</t>
  </si>
  <si>
    <t>Obs378</t>
  </si>
  <si>
    <t>Obs379</t>
  </si>
  <si>
    <t>Obs385</t>
  </si>
  <si>
    <t>Obs408</t>
  </si>
  <si>
    <t>Obs409</t>
  </si>
  <si>
    <t>Obs410</t>
  </si>
  <si>
    <t>Obs411</t>
  </si>
  <si>
    <t>Obs412</t>
  </si>
  <si>
    <t>Obs416</t>
  </si>
  <si>
    <t>Obs430</t>
  </si>
  <si>
    <t>Obs432</t>
  </si>
  <si>
    <t>Obs433</t>
  </si>
  <si>
    <t>Obs434</t>
  </si>
  <si>
    <t>Obs435</t>
  </si>
  <si>
    <t>Obs437</t>
  </si>
  <si>
    <t>Obs438</t>
  </si>
  <si>
    <t>Obs439</t>
  </si>
  <si>
    <t>Obs1</t>
  </si>
  <si>
    <t>Obs150</t>
  </si>
  <si>
    <t>Obs198</t>
  </si>
  <si>
    <t>Number of removed observations: 36</t>
  </si>
  <si>
    <t>ΔROE</t>
  </si>
  <si>
    <t>Goodness of fit statistics (ΔROE):</t>
  </si>
  <si>
    <t>Analysis of variance  (ΔROE):</t>
  </si>
  <si>
    <t>Type I Sum of Squares analysis (ΔROE):</t>
  </si>
  <si>
    <t>Type III Sum of Squares analysis (ΔROE):</t>
  </si>
  <si>
    <t>Model parameters (ΔROE):</t>
  </si>
  <si>
    <t>Equation of the model (ΔROE):</t>
  </si>
  <si>
    <t>ΔROE = 0,283923382256373-1,4746134299943E-04*CO2 per Assets-9,94282491483341E-03*Firm Size+1,80032005480051E-02*Debt-to-Equity+6,30304033090518E-04*Growth-4,37833416423244E-02*Capital Intensity</t>
  </si>
  <si>
    <t>Standardized coefficients (ΔROE):</t>
  </si>
  <si>
    <t>Predictions and residuals (ΔROE):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</si>
</sst>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lt;0.0001]&quot;&lt;0,0001&quot;;0.000"/>
  </numFmts>
  <fonts count="17" x14ac:knownFonts="1">
    <font>
      <sz val="11"/>
      <color indexed="8"/>
      <name val="Calibri"/>
      <family val="2"/>
      <scheme val="minor"/>
    </font>
    <font>
      <b/>
      <sz val="12"/>
      <color indexed="9"/>
      <name val="Arial"/>
      <family val="2"/>
    </font>
    <font>
      <sz val="10"/>
      <color theme="1"/>
      <name val="Calibri"/>
      <family val="2"/>
      <scheme val="minor"/>
    </font>
    <font>
      <sz val="10"/>
      <color rgb="FF000000"/>
      <name val="Calibri"/>
      <family val="2"/>
      <scheme val="minor"/>
    </font>
    <font>
      <sz val="11"/>
      <color rgb="FF000000"/>
      <name val="Calibri"/>
      <family val="2"/>
      <scheme val="minor"/>
    </font>
    <font>
      <b/>
      <sz val="10"/>
      <color indexed="9"/>
      <name val="Calibri"/>
      <family val="2"/>
      <scheme val="minor"/>
    </font>
    <font>
      <sz val="10"/>
      <color indexed="8"/>
      <name val="Calibri"/>
      <family val="2"/>
      <scheme val="minor"/>
    </font>
    <font>
      <b/>
      <sz val="11"/>
      <color indexed="8"/>
      <name val="Calibri"/>
      <family val="2"/>
      <scheme val="minor"/>
    </font>
    <font>
      <b/>
      <sz val="11"/>
      <color rgb="FFEC5B11"/>
      <name val="Calibri"/>
      <family val="2"/>
      <scheme val="minor"/>
    </font>
    <font>
      <sz val="11"/>
      <color rgb="FF007800"/>
      <name val="Calibri"/>
      <family val="2"/>
      <scheme val="minor"/>
    </font>
    <font>
      <b/>
      <sz val="11"/>
      <color rgb="FF007800"/>
      <name val="Calibri"/>
      <family val="2"/>
      <scheme val="minor"/>
    </font>
    <font>
      <i/>
      <sz val="11"/>
      <color indexed="8"/>
      <name val="Calibri"/>
      <family val="2"/>
      <scheme val="minor"/>
    </font>
    <font>
      <b/>
      <sz val="10"/>
      <color indexed="9"/>
      <name val="Times New Roman"/>
      <family val="1"/>
    </font>
    <font>
      <sz val="10"/>
      <color indexed="8"/>
      <name val="Times New Roman"/>
      <family val="1"/>
    </font>
    <font>
      <sz val="10"/>
      <color theme="1"/>
      <name val="Times New Roman"/>
      <family val="1"/>
    </font>
    <font>
      <sz val="10"/>
      <color rgb="FF000000"/>
      <name val="Times New Roman"/>
      <family val="1"/>
    </font>
    <font>
      <b/>
      <sz val="10"/>
      <color indexed="9"/>
      <name val="Arial"/>
      <family val="2"/>
    </font>
  </fonts>
  <fills count="3">
    <fill>
      <patternFill patternType="none"/>
    </fill>
    <fill>
      <patternFill patternType="gray125"/>
    </fill>
    <fill>
      <patternFill patternType="solid">
        <fgColor indexed="18"/>
        <bgColor indexed="18"/>
      </patternFill>
    </fill>
  </fills>
  <borders count="4">
    <border>
      <left/>
      <right/>
      <top/>
      <bottom/>
      <diagonal/>
    </border>
    <border>
      <left/>
      <right/>
      <top style="medium">
        <color indexed="64"/>
      </top>
      <bottom/>
      <diagonal/>
    </border>
    <border>
      <left/>
      <right/>
      <top style="thin">
        <color indexed="64"/>
      </top>
      <bottom/>
      <diagonal/>
    </border>
    <border>
      <left/>
      <right/>
      <top/>
      <bottom style="medium">
        <color indexed="64"/>
      </bottom>
      <diagonal/>
    </border>
  </borders>
  <cellStyleXfs count="1">
    <xf numFmtId="0" fontId="0" fillId="0" borderId="0"/>
  </cellStyleXfs>
  <cellXfs count="55">
    <xf numFmtId="0" fontId="0" fillId="0" borderId="0" xfId="0"/>
    <xf numFmtId="0" fontId="1" fillId="2" borderId="0" xfId="0" applyFont="1" applyFill="1" applyAlignment="1">
      <alignment wrapText="1"/>
    </xf>
    <xf numFmtId="0" fontId="1" fillId="2" borderId="0" xfId="0" applyFont="1" applyFill="1" applyAlignment="1">
      <alignment horizontal="center" vertical="center" wrapText="1"/>
    </xf>
    <xf numFmtId="0" fontId="2" fillId="0" borderId="0" xfId="0" applyFont="1" applyBorder="1"/>
    <xf numFmtId="0" fontId="0" fillId="0" borderId="0" xfId="0" applyBorder="1"/>
    <xf numFmtId="0" fontId="4" fillId="0" borderId="0" xfId="0" applyFont="1"/>
    <xf numFmtId="0" fontId="3" fillId="0" borderId="0" xfId="0" applyFont="1"/>
    <xf numFmtId="0" fontId="5" fillId="2" borderId="0" xfId="0" applyFont="1" applyFill="1" applyAlignment="1">
      <alignment horizontal="center" vertical="center" wrapText="1"/>
    </xf>
    <xf numFmtId="0" fontId="6" fillId="0" borderId="0" xfId="0" applyFont="1" applyBorder="1"/>
    <xf numFmtId="0" fontId="6" fillId="0" borderId="0" xfId="0" applyFont="1"/>
    <xf numFmtId="0" fontId="5" fillId="2" borderId="0" xfId="0" applyFont="1" applyFill="1" applyAlignment="1">
      <alignment wrapText="1"/>
    </xf>
    <xf numFmtId="0" fontId="0" fillId="0" borderId="0" xfId="0" applyAlignment="1"/>
    <xf numFmtId="0" fontId="7" fillId="0" borderId="0" xfId="0" applyFont="1"/>
    <xf numFmtId="0" fontId="8" fillId="0" borderId="0" xfId="0" applyFont="1"/>
    <xf numFmtId="0" fontId="0" fillId="0" borderId="0" xfId="0" applyFont="1"/>
    <xf numFmtId="49" fontId="0" fillId="0" borderId="0" xfId="0" applyNumberFormat="1" applyAlignment="1"/>
    <xf numFmtId="0" fontId="0" fillId="0" borderId="1" xfId="0" applyFont="1" applyBorder="1" applyAlignment="1">
      <alignment horizontal="center" vertical="center"/>
    </xf>
    <xf numFmtId="49" fontId="0" fillId="0" borderId="1" xfId="0" applyNumberFormat="1" applyFont="1" applyBorder="1" applyAlignment="1">
      <alignment horizontal="center" vertical="center" wrapText="1"/>
    </xf>
    <xf numFmtId="49" fontId="9" fillId="0" borderId="2" xfId="0" applyNumberFormat="1" applyFont="1" applyBorder="1" applyAlignment="1"/>
    <xf numFmtId="49" fontId="0" fillId="0" borderId="3" xfId="0" applyNumberFormat="1" applyBorder="1" applyAlignment="1"/>
    <xf numFmtId="0" fontId="9" fillId="0" borderId="2" xfId="0" applyNumberFormat="1" applyFont="1" applyBorder="1" applyAlignment="1"/>
    <xf numFmtId="0" fontId="0" fillId="0" borderId="0" xfId="0" applyNumberFormat="1" applyAlignment="1"/>
    <xf numFmtId="0" fontId="0" fillId="0" borderId="3" xfId="0" applyNumberFormat="1" applyBorder="1" applyAlignment="1"/>
    <xf numFmtId="164" fontId="9" fillId="0" borderId="2" xfId="0" applyNumberFormat="1" applyFont="1" applyBorder="1" applyAlignment="1"/>
    <xf numFmtId="164" fontId="0" fillId="0" borderId="0" xfId="0" applyNumberFormat="1" applyAlignment="1"/>
    <xf numFmtId="164" fontId="0" fillId="0" borderId="3" xfId="0" applyNumberFormat="1" applyBorder="1" applyAlignment="1"/>
    <xf numFmtId="49" fontId="9" fillId="0" borderId="1" xfId="0" applyNumberFormat="1" applyFont="1" applyBorder="1" applyAlignment="1">
      <alignment horizontal="center" vertical="center" wrapText="1"/>
    </xf>
    <xf numFmtId="49" fontId="0" fillId="0" borderId="2" xfId="0" applyNumberFormat="1" applyBorder="1" applyAlignment="1"/>
    <xf numFmtId="49" fontId="9" fillId="0" borderId="3" xfId="0" applyNumberFormat="1" applyFont="1" applyBorder="1" applyAlignment="1"/>
    <xf numFmtId="164" fontId="0" fillId="0" borderId="2" xfId="0" applyNumberFormat="1" applyBorder="1" applyAlignment="1"/>
    <xf numFmtId="164" fontId="9" fillId="0" borderId="0" xfId="0" applyNumberFormat="1" applyFont="1" applyAlignment="1"/>
    <xf numFmtId="164" fontId="9" fillId="0" borderId="3" xfId="0" applyNumberFormat="1" applyFont="1" applyBorder="1" applyAlignment="1"/>
    <xf numFmtId="0" fontId="7" fillId="0" borderId="0" xfId="0" applyNumberFormat="1" applyFont="1" applyAlignment="1"/>
    <xf numFmtId="0" fontId="10" fillId="0" borderId="3" xfId="0" applyNumberFormat="1" applyFont="1" applyBorder="1" applyAlignment="1"/>
    <xf numFmtId="49" fontId="0" fillId="0" borderId="1" xfId="0" applyNumberFormat="1" applyBorder="1" applyAlignment="1"/>
    <xf numFmtId="0" fontId="0" fillId="0" borderId="1" xfId="0" applyNumberFormat="1" applyBorder="1" applyAlignment="1"/>
    <xf numFmtId="0" fontId="0" fillId="0" borderId="2" xfId="0" applyNumberFormat="1" applyBorder="1" applyAlignment="1"/>
    <xf numFmtId="165" fontId="0" fillId="0" borderId="0" xfId="0" applyNumberFormat="1" applyAlignment="1"/>
    <xf numFmtId="165" fontId="7" fillId="0" borderId="2" xfId="0" applyNumberFormat="1" applyFont="1" applyBorder="1" applyAlignment="1"/>
    <xf numFmtId="165" fontId="7" fillId="0" borderId="0" xfId="0" applyNumberFormat="1" applyFont="1" applyAlignment="1"/>
    <xf numFmtId="165" fontId="7" fillId="0" borderId="3" xfId="0" applyNumberFormat="1" applyFont="1" applyBorder="1" applyAlignment="1"/>
    <xf numFmtId="0" fontId="11" fillId="0" borderId="0" xfId="0" applyFont="1"/>
    <xf numFmtId="0" fontId="0" fillId="0" borderId="1" xfId="0" applyBorder="1" applyAlignment="1"/>
    <xf numFmtId="0" fontId="0" fillId="0" borderId="3" xfId="0" applyBorder="1" applyAlignment="1"/>
    <xf numFmtId="164" fontId="0" fillId="0" borderId="1" xfId="0" applyNumberFormat="1" applyBorder="1" applyAlignment="1">
      <alignment horizontal="right"/>
    </xf>
    <xf numFmtId="164" fontId="0" fillId="0" borderId="0" xfId="0" applyNumberFormat="1" applyAlignment="1">
      <alignment horizontal="right"/>
    </xf>
    <xf numFmtId="0" fontId="0" fillId="0" borderId="3" xfId="0" applyNumberFormat="1" applyBorder="1" applyAlignment="1">
      <alignment horizontal="right"/>
    </xf>
    <xf numFmtId="0" fontId="12" fillId="2" borderId="0" xfId="0" applyFont="1" applyFill="1" applyAlignment="1">
      <alignment wrapText="1"/>
    </xf>
    <xf numFmtId="0" fontId="13" fillId="0" borderId="0" xfId="0" applyFont="1"/>
    <xf numFmtId="0" fontId="12" fillId="2" borderId="0" xfId="0" applyFont="1" applyFill="1" applyAlignment="1">
      <alignment horizontal="center" vertical="center" wrapText="1"/>
    </xf>
    <xf numFmtId="0" fontId="13" fillId="0" borderId="0" xfId="0" applyFont="1" applyBorder="1"/>
    <xf numFmtId="0" fontId="14" fillId="0" borderId="0" xfId="0" applyFont="1" applyBorder="1"/>
    <xf numFmtId="0" fontId="15" fillId="0" borderId="0" xfId="0" applyFont="1"/>
    <xf numFmtId="165" fontId="0" fillId="0" borderId="2" xfId="0" applyNumberFormat="1" applyBorder="1" applyAlignment="1"/>
    <xf numFmtId="0" fontId="16" fillId="2"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0.xml.rels><?xml version="1.0" encoding="UTF-8" standalone="yes"?>
<Relationships xmlns="http://schemas.openxmlformats.org/package/2006/relationships"><Relationship Id="rId1" Type="http://schemas.openxmlformats.org/officeDocument/2006/relationships/image" Target="../media/image6.png"/></Relationships>
</file>

<file path=xl/charts/_rels/chart6.xml.rels><?xml version="1.0" encoding="UTF-8" standalone="yes"?>
<Relationships xmlns="http://schemas.openxmlformats.org/package/2006/relationships"><Relationship Id="rId1" Type="http://schemas.openxmlformats.org/officeDocument/2006/relationships/image" Target="../media/image6.png"/></Relationships>
</file>

<file path=xl/charts/_rels/chart7.xml.rels><?xml version="1.0" encoding="UTF-8" standalone="yes"?>
<Relationships xmlns="http://schemas.openxmlformats.org/package/2006/relationships"><Relationship Id="rId1" Type="http://schemas.openxmlformats.org/officeDocument/2006/relationships/image" Target="../media/image6.png"/></Relationships>
</file>

<file path=xl/charts/_rels/chart8.xml.rels><?xml version="1.0" encoding="UTF-8" standalone="yes"?>
<Relationships xmlns="http://schemas.openxmlformats.org/package/2006/relationships"><Relationship Id="rId1" Type="http://schemas.openxmlformats.org/officeDocument/2006/relationships/image" Target="../media/image6.png"/></Relationships>
</file>

<file path=xl/charts/_rels/chart9.xml.rels><?xml version="1.0" encoding="UTF-8" standalone="yes"?>
<Relationships xmlns="http://schemas.openxmlformats.org/package/2006/relationships"><Relationship Id="rId1" Type="http://schemas.openxmlformats.org/officeDocument/2006/relationships/image" Target="../media/image6.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en-US" sz="900" b="1" i="0" u="none" strike="noStrike" baseline="0">
                <a:effectLst/>
              </a:rPr>
              <a:t>Δ</a:t>
            </a:r>
            <a:r>
              <a:rPr lang="fr-FR" sz="900" b="1" i="0" u="none" strike="noStrike" baseline="0">
                <a:effectLst/>
              </a:rPr>
              <a:t> </a:t>
            </a:r>
            <a:r>
              <a:rPr lang="fr-FR"/>
              <a:t>ROE / Standardized coefficients(95% conf. interval)</a:t>
            </a:r>
          </a:p>
        </c:rich>
      </c:tx>
      <c:overlay val="0"/>
    </c:title>
    <c:autoTitleDeleted val="0"/>
    <c:plotArea>
      <c:layout/>
      <c:barChart>
        <c:barDir val="col"/>
        <c:grouping val="clustered"/>
        <c:varyColors val="0"/>
        <c:ser>
          <c:idx val="0"/>
          <c:order val="0"/>
          <c:tx>
            <c:v/>
          </c:tx>
          <c:spPr>
            <a:solidFill>
              <a:srgbClr val="003CE6"/>
            </a:solidFill>
            <a:ln>
              <a:solidFill>
                <a:srgbClr val="003CE6"/>
              </a:solidFill>
              <a:prstDash val="solid"/>
            </a:ln>
          </c:spPr>
          <c:invertIfNegative val="0"/>
          <c:dLbls>
            <c:spPr>
              <a:noFill/>
              <a:ln>
                <a:noFill/>
              </a:ln>
              <a:effectLst/>
            </c:spPr>
            <c:txPr>
              <a:bodyPr rot="0" vert="horz" wrap="square" lIns="38100" tIns="19050" rIns="38100" bIns="19050" anchor="ctr">
                <a:spAutoFit/>
              </a:bodyPr>
              <a:lstStyle/>
              <a:p>
                <a:pPr>
                  <a:defRPr sz="700"/>
                </a:pPr>
                <a:endParaRPr lang="fr-FR"/>
              </a:p>
            </c:txPr>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Lit>
                <c:formatCode>General</c:formatCode>
                <c:ptCount val="5"/>
                <c:pt idx="0">
                  <c:v>9.1721280137863875E-2</c:v>
                </c:pt>
                <c:pt idx="1">
                  <c:v>0.10271273411823124</c:v>
                </c:pt>
                <c:pt idx="2">
                  <c:v>8.5760009616218214E-2</c:v>
                </c:pt>
                <c:pt idx="3">
                  <c:v>8.6616877539508974E-2</c:v>
                </c:pt>
                <c:pt idx="4">
                  <c:v>9.685245204562197E-2</c:v>
                </c:pt>
              </c:numLit>
            </c:plus>
            <c:minus>
              <c:numLit>
                <c:formatCode>General</c:formatCode>
                <c:ptCount val="5"/>
                <c:pt idx="0">
                  <c:v>9.1721280137863861E-2</c:v>
                </c:pt>
                <c:pt idx="1">
                  <c:v>0.10271273411823124</c:v>
                </c:pt>
                <c:pt idx="2">
                  <c:v>8.5760009616218214E-2</c:v>
                </c:pt>
                <c:pt idx="3">
                  <c:v>8.6616877539508988E-2</c:v>
                </c:pt>
                <c:pt idx="4">
                  <c:v>9.6852452045621984E-2</c:v>
                </c:pt>
              </c:numLit>
            </c:minus>
          </c:errBars>
          <c:cat>
            <c:strRef>
              <c:f>'Reg Hyp 2'!$B$99:$B$103</c:f>
              <c:strCache>
                <c:ptCount val="5"/>
                <c:pt idx="0">
                  <c:v>CO2 per Assets</c:v>
                </c:pt>
                <c:pt idx="1">
                  <c:v>Firm Size</c:v>
                </c:pt>
                <c:pt idx="2">
                  <c:v>Debt-to-Equity</c:v>
                </c:pt>
                <c:pt idx="3">
                  <c:v>Growth</c:v>
                </c:pt>
                <c:pt idx="4">
                  <c:v>Capital Intensity</c:v>
                </c:pt>
              </c:strCache>
            </c:strRef>
          </c:cat>
          <c:val>
            <c:numRef>
              <c:f>'Reg Hyp 2'!$C$99:$C$103</c:f>
              <c:numCache>
                <c:formatCode>0.000</c:formatCode>
                <c:ptCount val="5"/>
                <c:pt idx="0">
                  <c:v>-6.8635137622679851E-2</c:v>
                </c:pt>
                <c:pt idx="1">
                  <c:v>-3.8745113545155682E-2</c:v>
                </c:pt>
                <c:pt idx="2">
                  <c:v>0.43597899351774139</c:v>
                </c:pt>
                <c:pt idx="3">
                  <c:v>4.7141236533580211E-2</c:v>
                </c:pt>
                <c:pt idx="4">
                  <c:v>-0.17941430471339215</c:v>
                </c:pt>
              </c:numCache>
            </c:numRef>
          </c:val>
          <c:extLst>
            <c:ext xmlns:c16="http://schemas.microsoft.com/office/drawing/2014/chart" uri="{C3380CC4-5D6E-409C-BE32-E72D297353CC}">
              <c16:uniqueId val="{00000001-3D94-49BB-9FEB-CE2AE0A9DF9A}"/>
            </c:ext>
          </c:extLst>
        </c:ser>
        <c:dLbls>
          <c:showLegendKey val="0"/>
          <c:showVal val="0"/>
          <c:showCatName val="0"/>
          <c:showSerName val="0"/>
          <c:showPercent val="0"/>
          <c:showBubbleSize val="0"/>
        </c:dLbls>
        <c:gapWidth val="60"/>
        <c:overlap val="-30"/>
        <c:axId val="787567320"/>
        <c:axId val="787569288"/>
      </c:barChart>
      <c:catAx>
        <c:axId val="787567320"/>
        <c:scaling>
          <c:orientation val="minMax"/>
        </c:scaling>
        <c:delete val="0"/>
        <c:axPos val="b"/>
        <c:title>
          <c:tx>
            <c:rich>
              <a:bodyPr/>
              <a:lstStyle/>
              <a:p>
                <a:pPr>
                  <a:defRPr sz="800" b="0">
                    <a:latin typeface="Arial"/>
                    <a:ea typeface="Arial"/>
                    <a:cs typeface="Arial"/>
                  </a:defRPr>
                </a:pPr>
                <a:r>
                  <a:rPr lang="fr-FR"/>
                  <a:t>Variable</a:t>
                </a:r>
              </a:p>
            </c:rich>
          </c:tx>
          <c:overlay val="0"/>
        </c:title>
        <c:numFmt formatCode="General" sourceLinked="0"/>
        <c:majorTickMark val="cross"/>
        <c:minorTickMark val="none"/>
        <c:tickLblPos val="none"/>
        <c:txPr>
          <a:bodyPr rot="0" vert="horz"/>
          <a:lstStyle/>
          <a:p>
            <a:pPr>
              <a:defRPr sz="700"/>
            </a:pPr>
            <a:endParaRPr lang="fr-FR"/>
          </a:p>
        </c:txPr>
        <c:crossAx val="787569288"/>
        <c:crosses val="autoZero"/>
        <c:auto val="1"/>
        <c:lblAlgn val="ctr"/>
        <c:lblOffset val="100"/>
        <c:noMultiLvlLbl val="0"/>
      </c:catAx>
      <c:valAx>
        <c:axId val="787569288"/>
        <c:scaling>
          <c:orientation val="minMax"/>
        </c:scaling>
        <c:delete val="0"/>
        <c:axPos val="l"/>
        <c:title>
          <c:tx>
            <c:rich>
              <a:bodyPr/>
              <a:lstStyle/>
              <a:p>
                <a:pPr>
                  <a:defRPr sz="800" b="0">
                    <a:latin typeface="Arial"/>
                    <a:ea typeface="Arial"/>
                    <a:cs typeface="Arial"/>
                  </a:defRPr>
                </a:pPr>
                <a:r>
                  <a:rPr lang="fr-FR"/>
                  <a:t>Standardized coefficients</a:t>
                </a:r>
              </a:p>
            </c:rich>
          </c:tx>
          <c:overlay val="0"/>
        </c:title>
        <c:numFmt formatCode="General" sourceLinked="0"/>
        <c:majorTickMark val="cross"/>
        <c:minorTickMark val="none"/>
        <c:tickLblPos val="nextTo"/>
        <c:txPr>
          <a:bodyPr/>
          <a:lstStyle/>
          <a:p>
            <a:pPr>
              <a:defRPr sz="700"/>
            </a:pPr>
            <a:endParaRPr lang="fr-FR"/>
          </a:p>
        </c:txPr>
        <c:crossAx val="787567320"/>
        <c:crosses val="autoZero"/>
        <c:crossBetween val="between"/>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Standardized residuals / ROE</a:t>
            </a:r>
          </a:p>
        </c:rich>
      </c:tx>
      <c:overlay val="0"/>
    </c:title>
    <c:autoTitleDeleted val="0"/>
    <c:plotArea>
      <c:layout/>
      <c:barChart>
        <c:barDir val="bar"/>
        <c:grouping val="clustered"/>
        <c:varyColors val="0"/>
        <c:ser>
          <c:idx val="0"/>
          <c:order val="0"/>
          <c:tx>
            <c:v/>
          </c:tx>
          <c:spPr>
            <a:solidFill>
              <a:srgbClr val="003CE6"/>
            </a:solidFill>
            <a:ln>
              <a:solidFill>
                <a:srgbClr val="003CE6"/>
              </a:solidFill>
              <a:prstDash val="solid"/>
            </a:ln>
          </c:spPr>
          <c:invertIfNegative val="0"/>
          <c:cat>
            <c:strRef>
              <c:f>'Reg Hyp 1'!$B$135:$B$324</c:f>
              <c:strCache>
                <c:ptCount val="190"/>
                <c:pt idx="0">
                  <c:v>Obs5</c:v>
                </c:pt>
                <c:pt idx="1">
                  <c:v>Obs6</c:v>
                </c:pt>
                <c:pt idx="2">
                  <c:v>Obs7</c:v>
                </c:pt>
                <c:pt idx="3">
                  <c:v>Obs8</c:v>
                </c:pt>
                <c:pt idx="4">
                  <c:v>Obs9</c:v>
                </c:pt>
                <c:pt idx="5">
                  <c:v>Obs10</c:v>
                </c:pt>
                <c:pt idx="6">
                  <c:v>Obs11</c:v>
                </c:pt>
                <c:pt idx="7">
                  <c:v>Obs12</c:v>
                </c:pt>
                <c:pt idx="8">
                  <c:v>Obs26</c:v>
                </c:pt>
                <c:pt idx="9">
                  <c:v>Obs27</c:v>
                </c:pt>
                <c:pt idx="10">
                  <c:v>Obs29</c:v>
                </c:pt>
                <c:pt idx="11">
                  <c:v>Obs31</c:v>
                </c:pt>
                <c:pt idx="12">
                  <c:v>Obs32</c:v>
                </c:pt>
                <c:pt idx="13">
                  <c:v>Obs39</c:v>
                </c:pt>
                <c:pt idx="14">
                  <c:v>Obs41</c:v>
                </c:pt>
                <c:pt idx="15">
                  <c:v>Obs42</c:v>
                </c:pt>
                <c:pt idx="16">
                  <c:v>Obs43</c:v>
                </c:pt>
                <c:pt idx="17">
                  <c:v>Obs44</c:v>
                </c:pt>
                <c:pt idx="18">
                  <c:v>Obs45</c:v>
                </c:pt>
                <c:pt idx="19">
                  <c:v>Obs46</c:v>
                </c:pt>
                <c:pt idx="20">
                  <c:v>Obs50</c:v>
                </c:pt>
                <c:pt idx="21">
                  <c:v>Obs52</c:v>
                </c:pt>
                <c:pt idx="22">
                  <c:v>Obs53</c:v>
                </c:pt>
                <c:pt idx="23">
                  <c:v>Obs54</c:v>
                </c:pt>
                <c:pt idx="24">
                  <c:v>Obs55</c:v>
                </c:pt>
                <c:pt idx="25">
                  <c:v>Obs56</c:v>
                </c:pt>
                <c:pt idx="26">
                  <c:v>Obs62</c:v>
                </c:pt>
                <c:pt idx="27">
                  <c:v>Obs63</c:v>
                </c:pt>
                <c:pt idx="28">
                  <c:v>Obs64</c:v>
                </c:pt>
                <c:pt idx="29">
                  <c:v>Obs65</c:v>
                </c:pt>
                <c:pt idx="30">
                  <c:v>Obs66</c:v>
                </c:pt>
                <c:pt idx="31">
                  <c:v>Obs67</c:v>
                </c:pt>
                <c:pt idx="32">
                  <c:v>Obs68</c:v>
                </c:pt>
                <c:pt idx="33">
                  <c:v>Obs69</c:v>
                </c:pt>
                <c:pt idx="34">
                  <c:v>Obs71</c:v>
                </c:pt>
                <c:pt idx="35">
                  <c:v>Obs94</c:v>
                </c:pt>
                <c:pt idx="36">
                  <c:v>Obs95</c:v>
                </c:pt>
                <c:pt idx="37">
                  <c:v>Obs100</c:v>
                </c:pt>
                <c:pt idx="38">
                  <c:v>Obs101</c:v>
                </c:pt>
                <c:pt idx="39">
                  <c:v>Obs102</c:v>
                </c:pt>
                <c:pt idx="40">
                  <c:v>Obs118</c:v>
                </c:pt>
                <c:pt idx="41">
                  <c:v>Obs119</c:v>
                </c:pt>
                <c:pt idx="42">
                  <c:v>Obs121</c:v>
                </c:pt>
                <c:pt idx="43">
                  <c:v>Obs123</c:v>
                </c:pt>
                <c:pt idx="44">
                  <c:v>Obs124</c:v>
                </c:pt>
                <c:pt idx="45">
                  <c:v>Obs126</c:v>
                </c:pt>
                <c:pt idx="46">
                  <c:v>Obs127</c:v>
                </c:pt>
                <c:pt idx="47">
                  <c:v>Obs133</c:v>
                </c:pt>
                <c:pt idx="48">
                  <c:v>Obs134</c:v>
                </c:pt>
                <c:pt idx="49">
                  <c:v>Obs135</c:v>
                </c:pt>
                <c:pt idx="50">
                  <c:v>Obs136</c:v>
                </c:pt>
                <c:pt idx="51">
                  <c:v>Obs138</c:v>
                </c:pt>
                <c:pt idx="52">
                  <c:v>Obs139</c:v>
                </c:pt>
                <c:pt idx="53">
                  <c:v>Obs144</c:v>
                </c:pt>
                <c:pt idx="54">
                  <c:v>Obs146</c:v>
                </c:pt>
                <c:pt idx="55">
                  <c:v>Obs147</c:v>
                </c:pt>
                <c:pt idx="56">
                  <c:v>Obs148</c:v>
                </c:pt>
                <c:pt idx="57">
                  <c:v>Obs149</c:v>
                </c:pt>
                <c:pt idx="58">
                  <c:v>Obs151</c:v>
                </c:pt>
                <c:pt idx="59">
                  <c:v>Obs161</c:v>
                </c:pt>
                <c:pt idx="60">
                  <c:v>Obs162</c:v>
                </c:pt>
                <c:pt idx="61">
                  <c:v>Obs212</c:v>
                </c:pt>
                <c:pt idx="62">
                  <c:v>Obs214</c:v>
                </c:pt>
                <c:pt idx="63">
                  <c:v>Obs215</c:v>
                </c:pt>
                <c:pt idx="64">
                  <c:v>Obs217</c:v>
                </c:pt>
                <c:pt idx="65">
                  <c:v>Obs218</c:v>
                </c:pt>
                <c:pt idx="66">
                  <c:v>Obs220</c:v>
                </c:pt>
                <c:pt idx="67">
                  <c:v>Obs224</c:v>
                </c:pt>
                <c:pt idx="68">
                  <c:v>Obs225</c:v>
                </c:pt>
                <c:pt idx="69">
                  <c:v>Obs227</c:v>
                </c:pt>
                <c:pt idx="70">
                  <c:v>Obs228</c:v>
                </c:pt>
                <c:pt idx="71">
                  <c:v>Obs229</c:v>
                </c:pt>
                <c:pt idx="72">
                  <c:v>Obs231</c:v>
                </c:pt>
                <c:pt idx="73">
                  <c:v>Obs233</c:v>
                </c:pt>
                <c:pt idx="74">
                  <c:v>Obs248</c:v>
                </c:pt>
                <c:pt idx="75">
                  <c:v>Obs250</c:v>
                </c:pt>
                <c:pt idx="76">
                  <c:v>Obs251</c:v>
                </c:pt>
                <c:pt idx="77">
                  <c:v>Obs252</c:v>
                </c:pt>
                <c:pt idx="78">
                  <c:v>Obs254</c:v>
                </c:pt>
                <c:pt idx="79">
                  <c:v>Obs255</c:v>
                </c:pt>
                <c:pt idx="80">
                  <c:v>Obs257</c:v>
                </c:pt>
                <c:pt idx="81">
                  <c:v>Obs261</c:v>
                </c:pt>
                <c:pt idx="82">
                  <c:v>Obs262</c:v>
                </c:pt>
                <c:pt idx="83">
                  <c:v>Obs263</c:v>
                </c:pt>
                <c:pt idx="84">
                  <c:v>Obs264</c:v>
                </c:pt>
                <c:pt idx="85">
                  <c:v>Obs266</c:v>
                </c:pt>
                <c:pt idx="86">
                  <c:v>Obs267</c:v>
                </c:pt>
                <c:pt idx="87">
                  <c:v>Obs268</c:v>
                </c:pt>
                <c:pt idx="88">
                  <c:v>Obs273</c:v>
                </c:pt>
                <c:pt idx="89">
                  <c:v>Obs274</c:v>
                </c:pt>
                <c:pt idx="90">
                  <c:v>Obs275</c:v>
                </c:pt>
                <c:pt idx="91">
                  <c:v>Obs276</c:v>
                </c:pt>
                <c:pt idx="92">
                  <c:v>Obs277</c:v>
                </c:pt>
                <c:pt idx="93">
                  <c:v>Obs279</c:v>
                </c:pt>
                <c:pt idx="94">
                  <c:v>Obs280</c:v>
                </c:pt>
                <c:pt idx="95">
                  <c:v>Obs285</c:v>
                </c:pt>
                <c:pt idx="96">
                  <c:v>Obs286</c:v>
                </c:pt>
                <c:pt idx="97">
                  <c:v>Obs287</c:v>
                </c:pt>
                <c:pt idx="98">
                  <c:v>Obs289</c:v>
                </c:pt>
                <c:pt idx="99">
                  <c:v>Obs291</c:v>
                </c:pt>
                <c:pt idx="100">
                  <c:v>Obs293</c:v>
                </c:pt>
                <c:pt idx="101">
                  <c:v>Obs296</c:v>
                </c:pt>
                <c:pt idx="102">
                  <c:v>Obs297</c:v>
                </c:pt>
                <c:pt idx="103">
                  <c:v>Obs298</c:v>
                </c:pt>
                <c:pt idx="104">
                  <c:v>Obs299</c:v>
                </c:pt>
                <c:pt idx="105">
                  <c:v>Obs300</c:v>
                </c:pt>
                <c:pt idx="106">
                  <c:v>Obs301</c:v>
                </c:pt>
                <c:pt idx="107">
                  <c:v>Obs302</c:v>
                </c:pt>
                <c:pt idx="108">
                  <c:v>Obs303</c:v>
                </c:pt>
                <c:pt idx="109">
                  <c:v>Obs304</c:v>
                </c:pt>
                <c:pt idx="110">
                  <c:v>Obs305</c:v>
                </c:pt>
                <c:pt idx="111">
                  <c:v>Obs324</c:v>
                </c:pt>
                <c:pt idx="112">
                  <c:v>Obs326</c:v>
                </c:pt>
                <c:pt idx="113">
                  <c:v>Obs327</c:v>
                </c:pt>
                <c:pt idx="114">
                  <c:v>Obs328</c:v>
                </c:pt>
                <c:pt idx="115">
                  <c:v>Obs344</c:v>
                </c:pt>
                <c:pt idx="116">
                  <c:v>Obs345</c:v>
                </c:pt>
                <c:pt idx="117">
                  <c:v>Obs346</c:v>
                </c:pt>
                <c:pt idx="118">
                  <c:v>Obs347</c:v>
                </c:pt>
                <c:pt idx="119">
                  <c:v>Obs348</c:v>
                </c:pt>
                <c:pt idx="120">
                  <c:v>Obs350</c:v>
                </c:pt>
                <c:pt idx="121">
                  <c:v>Obs351</c:v>
                </c:pt>
                <c:pt idx="122">
                  <c:v>Obs353</c:v>
                </c:pt>
                <c:pt idx="123">
                  <c:v>Obs357</c:v>
                </c:pt>
                <c:pt idx="124">
                  <c:v>Obs358</c:v>
                </c:pt>
                <c:pt idx="125">
                  <c:v>Obs359</c:v>
                </c:pt>
                <c:pt idx="126">
                  <c:v>Obs361</c:v>
                </c:pt>
                <c:pt idx="127">
                  <c:v>Obs362</c:v>
                </c:pt>
                <c:pt idx="128">
                  <c:v>Obs363</c:v>
                </c:pt>
                <c:pt idx="129">
                  <c:v>Obs364</c:v>
                </c:pt>
                <c:pt idx="130">
                  <c:v>Obs369</c:v>
                </c:pt>
                <c:pt idx="131">
                  <c:v>Obs371</c:v>
                </c:pt>
                <c:pt idx="132">
                  <c:v>Obs372</c:v>
                </c:pt>
                <c:pt idx="133">
                  <c:v>Obs374</c:v>
                </c:pt>
                <c:pt idx="134">
                  <c:v>Obs375</c:v>
                </c:pt>
                <c:pt idx="135">
                  <c:v>Obs377</c:v>
                </c:pt>
                <c:pt idx="136">
                  <c:v>Obs380</c:v>
                </c:pt>
                <c:pt idx="137">
                  <c:v>Obs381</c:v>
                </c:pt>
                <c:pt idx="138">
                  <c:v>Obs382</c:v>
                </c:pt>
                <c:pt idx="139">
                  <c:v>Obs383</c:v>
                </c:pt>
                <c:pt idx="140">
                  <c:v>Obs384</c:v>
                </c:pt>
                <c:pt idx="141">
                  <c:v>Obs386</c:v>
                </c:pt>
                <c:pt idx="142">
                  <c:v>Obs387</c:v>
                </c:pt>
                <c:pt idx="143">
                  <c:v>Obs389</c:v>
                </c:pt>
                <c:pt idx="144">
                  <c:v>Obs392</c:v>
                </c:pt>
                <c:pt idx="145">
                  <c:v>Obs394</c:v>
                </c:pt>
                <c:pt idx="146">
                  <c:v>Obs395</c:v>
                </c:pt>
                <c:pt idx="147">
                  <c:v>Obs396</c:v>
                </c:pt>
                <c:pt idx="148">
                  <c:v>Obs397</c:v>
                </c:pt>
                <c:pt idx="149">
                  <c:v>Obs398</c:v>
                </c:pt>
                <c:pt idx="150">
                  <c:v>Obs399</c:v>
                </c:pt>
                <c:pt idx="151">
                  <c:v>Obs400</c:v>
                </c:pt>
                <c:pt idx="152">
                  <c:v>Obs401</c:v>
                </c:pt>
                <c:pt idx="153">
                  <c:v>Obs404</c:v>
                </c:pt>
                <c:pt idx="154">
                  <c:v>Obs413</c:v>
                </c:pt>
                <c:pt idx="155">
                  <c:v>Obs418</c:v>
                </c:pt>
                <c:pt idx="156">
                  <c:v>Obs420</c:v>
                </c:pt>
                <c:pt idx="157">
                  <c:v>Obs421</c:v>
                </c:pt>
                <c:pt idx="158">
                  <c:v>Obs422</c:v>
                </c:pt>
                <c:pt idx="159">
                  <c:v>Obs423</c:v>
                </c:pt>
                <c:pt idx="160">
                  <c:v>Obs424</c:v>
                </c:pt>
                <c:pt idx="161">
                  <c:v>Obs431</c:v>
                </c:pt>
                <c:pt idx="162">
                  <c:v>Obs436</c:v>
                </c:pt>
                <c:pt idx="163">
                  <c:v>Obs440</c:v>
                </c:pt>
                <c:pt idx="164">
                  <c:v>Obs443</c:v>
                </c:pt>
                <c:pt idx="165">
                  <c:v>Obs445</c:v>
                </c:pt>
                <c:pt idx="166">
                  <c:v>Obs446</c:v>
                </c:pt>
                <c:pt idx="167">
                  <c:v>Obs447</c:v>
                </c:pt>
                <c:pt idx="168">
                  <c:v>Obs448</c:v>
                </c:pt>
                <c:pt idx="169">
                  <c:v>Obs473</c:v>
                </c:pt>
                <c:pt idx="170">
                  <c:v>Obs482</c:v>
                </c:pt>
                <c:pt idx="171">
                  <c:v>Obs483</c:v>
                </c:pt>
                <c:pt idx="172">
                  <c:v>Obs484</c:v>
                </c:pt>
                <c:pt idx="173">
                  <c:v>Obs485</c:v>
                </c:pt>
                <c:pt idx="174">
                  <c:v>Obs487</c:v>
                </c:pt>
                <c:pt idx="175">
                  <c:v>Obs496</c:v>
                </c:pt>
                <c:pt idx="176">
                  <c:v>Obs497</c:v>
                </c:pt>
                <c:pt idx="177">
                  <c:v>Obs500</c:v>
                </c:pt>
                <c:pt idx="178">
                  <c:v>Obs502</c:v>
                </c:pt>
                <c:pt idx="179">
                  <c:v>Obs503</c:v>
                </c:pt>
                <c:pt idx="180">
                  <c:v>Obs508</c:v>
                </c:pt>
                <c:pt idx="181">
                  <c:v>Obs509</c:v>
                </c:pt>
                <c:pt idx="182">
                  <c:v>Obs511</c:v>
                </c:pt>
                <c:pt idx="183">
                  <c:v>Obs512</c:v>
                </c:pt>
                <c:pt idx="184">
                  <c:v>Obs529</c:v>
                </c:pt>
                <c:pt idx="185">
                  <c:v>Obs530</c:v>
                </c:pt>
                <c:pt idx="186">
                  <c:v>Obs532</c:v>
                </c:pt>
                <c:pt idx="187">
                  <c:v>Obs533</c:v>
                </c:pt>
                <c:pt idx="188">
                  <c:v>Obs534</c:v>
                </c:pt>
                <c:pt idx="189">
                  <c:v>Obs535</c:v>
                </c:pt>
              </c:strCache>
            </c:strRef>
          </c:cat>
          <c:val>
            <c:numRef>
              <c:f>'Reg Hyp 1'!$G$135:$G$324</c:f>
              <c:numCache>
                <c:formatCode>0.000</c:formatCode>
                <c:ptCount val="190"/>
                <c:pt idx="0">
                  <c:v>-1.5765530590594499</c:v>
                </c:pt>
                <c:pt idx="1">
                  <c:v>-2.1215632115267669</c:v>
                </c:pt>
                <c:pt idx="2">
                  <c:v>0.81430124780015289</c:v>
                </c:pt>
                <c:pt idx="3">
                  <c:v>0.66751166872794987</c:v>
                </c:pt>
                <c:pt idx="4">
                  <c:v>7.1473638523618072E-2</c:v>
                </c:pt>
                <c:pt idx="5">
                  <c:v>-0.23818584277515106</c:v>
                </c:pt>
                <c:pt idx="6">
                  <c:v>-1.6746189643243243</c:v>
                </c:pt>
                <c:pt idx="7">
                  <c:v>0.32661305463773854</c:v>
                </c:pt>
                <c:pt idx="8">
                  <c:v>-0.12743677015219718</c:v>
                </c:pt>
                <c:pt idx="9">
                  <c:v>-0.24389123367559565</c:v>
                </c:pt>
                <c:pt idx="10">
                  <c:v>-2.5758071399406348</c:v>
                </c:pt>
                <c:pt idx="11">
                  <c:v>-0.27108633204610855</c:v>
                </c:pt>
                <c:pt idx="12">
                  <c:v>-0.26447496255507241</c:v>
                </c:pt>
                <c:pt idx="13">
                  <c:v>1.8746422678345729</c:v>
                </c:pt>
                <c:pt idx="14">
                  <c:v>2.2613128151081479</c:v>
                </c:pt>
                <c:pt idx="15">
                  <c:v>2.5751939576923801</c:v>
                </c:pt>
                <c:pt idx="16">
                  <c:v>2.5403637547431828</c:v>
                </c:pt>
                <c:pt idx="17">
                  <c:v>3.6483862494388735</c:v>
                </c:pt>
                <c:pt idx="18">
                  <c:v>2.3809690713712892</c:v>
                </c:pt>
                <c:pt idx="19">
                  <c:v>1.6245711901820685</c:v>
                </c:pt>
                <c:pt idx="20">
                  <c:v>-1.8169254685347047</c:v>
                </c:pt>
                <c:pt idx="21">
                  <c:v>0.71140707317839003</c:v>
                </c:pt>
                <c:pt idx="22">
                  <c:v>0.55622717544885958</c:v>
                </c:pt>
                <c:pt idx="23">
                  <c:v>1.1922751555156241</c:v>
                </c:pt>
                <c:pt idx="24">
                  <c:v>0.89713318309455725</c:v>
                </c:pt>
                <c:pt idx="25">
                  <c:v>-1.0166525777761264</c:v>
                </c:pt>
                <c:pt idx="26">
                  <c:v>-9.0164731879355253E-3</c:v>
                </c:pt>
                <c:pt idx="27">
                  <c:v>-0.35663225914394381</c:v>
                </c:pt>
                <c:pt idx="28">
                  <c:v>-2.4351058367839691E-2</c:v>
                </c:pt>
                <c:pt idx="29">
                  <c:v>6.2734535790009135E-2</c:v>
                </c:pt>
                <c:pt idx="30">
                  <c:v>9.8384879515552026E-2</c:v>
                </c:pt>
                <c:pt idx="31">
                  <c:v>0.11369866152442841</c:v>
                </c:pt>
                <c:pt idx="32">
                  <c:v>-2.639255891700661E-2</c:v>
                </c:pt>
                <c:pt idx="33">
                  <c:v>0.46169991048974146</c:v>
                </c:pt>
                <c:pt idx="34">
                  <c:v>-4.8776179112682908E-2</c:v>
                </c:pt>
                <c:pt idx="35">
                  <c:v>1.1367138278441884</c:v>
                </c:pt>
                <c:pt idx="36">
                  <c:v>0.72070625397465204</c:v>
                </c:pt>
                <c:pt idx="37">
                  <c:v>-0.279341368524883</c:v>
                </c:pt>
                <c:pt idx="38">
                  <c:v>-0.22066668578024862</c:v>
                </c:pt>
                <c:pt idx="39">
                  <c:v>-0.2088328725320763</c:v>
                </c:pt>
                <c:pt idx="40">
                  <c:v>-1.6315387989314845</c:v>
                </c:pt>
                <c:pt idx="41">
                  <c:v>-0.30598947035279117</c:v>
                </c:pt>
                <c:pt idx="42">
                  <c:v>-1.1153087856978146</c:v>
                </c:pt>
                <c:pt idx="43">
                  <c:v>-1.0965210474383822</c:v>
                </c:pt>
                <c:pt idx="44">
                  <c:v>-0.95275580439397978</c:v>
                </c:pt>
                <c:pt idx="45">
                  <c:v>-0.92328778948140811</c:v>
                </c:pt>
                <c:pt idx="46">
                  <c:v>-0.78917891137861151</c:v>
                </c:pt>
                <c:pt idx="47">
                  <c:v>3.0667261144957338</c:v>
                </c:pt>
                <c:pt idx="48">
                  <c:v>1.5411519610432207</c:v>
                </c:pt>
                <c:pt idx="49">
                  <c:v>1.1887685026816834</c:v>
                </c:pt>
                <c:pt idx="50">
                  <c:v>0.21242289260725797</c:v>
                </c:pt>
                <c:pt idx="51">
                  <c:v>0.20372993206987416</c:v>
                </c:pt>
                <c:pt idx="52">
                  <c:v>1.134770238317595</c:v>
                </c:pt>
                <c:pt idx="53">
                  <c:v>0.72086070230503629</c:v>
                </c:pt>
                <c:pt idx="54">
                  <c:v>-0.50616344032284333</c:v>
                </c:pt>
                <c:pt idx="55">
                  <c:v>-0.2651987659077128</c:v>
                </c:pt>
                <c:pt idx="56">
                  <c:v>-0.53966542377833759</c:v>
                </c:pt>
                <c:pt idx="57">
                  <c:v>-0.20500565376106253</c:v>
                </c:pt>
                <c:pt idx="58">
                  <c:v>-0.22788365859353166</c:v>
                </c:pt>
                <c:pt idx="59">
                  <c:v>2.6850556709419111</c:v>
                </c:pt>
                <c:pt idx="60">
                  <c:v>3.0421435534761851</c:v>
                </c:pt>
                <c:pt idx="61">
                  <c:v>-0.65595153603863376</c:v>
                </c:pt>
                <c:pt idx="62">
                  <c:v>-0.94470938947745486</c:v>
                </c:pt>
                <c:pt idx="63">
                  <c:v>-1.0804081712228348</c:v>
                </c:pt>
                <c:pt idx="64">
                  <c:v>-0.24045347821486671</c:v>
                </c:pt>
                <c:pt idx="65">
                  <c:v>0.35908196607952542</c:v>
                </c:pt>
                <c:pt idx="66">
                  <c:v>-1.0380253182080754</c:v>
                </c:pt>
                <c:pt idx="67">
                  <c:v>0.51807008964012802</c:v>
                </c:pt>
                <c:pt idx="68">
                  <c:v>0.17485995694973752</c:v>
                </c:pt>
                <c:pt idx="69">
                  <c:v>-4.2594252164652145E-2</c:v>
                </c:pt>
                <c:pt idx="70">
                  <c:v>0.37997917092249051</c:v>
                </c:pt>
                <c:pt idx="71">
                  <c:v>0.445976266646883</c:v>
                </c:pt>
                <c:pt idx="72">
                  <c:v>0.27021753669913218</c:v>
                </c:pt>
                <c:pt idx="73">
                  <c:v>0.75719330164907361</c:v>
                </c:pt>
                <c:pt idx="74">
                  <c:v>-0.10253238853460024</c:v>
                </c:pt>
                <c:pt idx="75">
                  <c:v>-0.1770745392258295</c:v>
                </c:pt>
                <c:pt idx="76">
                  <c:v>-0.19797065824902244</c:v>
                </c:pt>
                <c:pt idx="77">
                  <c:v>0.46769806322362167</c:v>
                </c:pt>
                <c:pt idx="78">
                  <c:v>-0.14139820334691489</c:v>
                </c:pt>
                <c:pt idx="79">
                  <c:v>-0.5555838071523107</c:v>
                </c:pt>
                <c:pt idx="80">
                  <c:v>-1.219539029895484</c:v>
                </c:pt>
                <c:pt idx="81">
                  <c:v>0.23477160258743376</c:v>
                </c:pt>
                <c:pt idx="82">
                  <c:v>0.1439720843550652</c:v>
                </c:pt>
                <c:pt idx="83">
                  <c:v>-5.0984751313519747E-2</c:v>
                </c:pt>
                <c:pt idx="84">
                  <c:v>-2.5120973365382101E-2</c:v>
                </c:pt>
                <c:pt idx="85">
                  <c:v>-1.0728204484381887</c:v>
                </c:pt>
                <c:pt idx="86">
                  <c:v>-3.6836745981510153</c:v>
                </c:pt>
                <c:pt idx="87">
                  <c:v>0.22145791919263597</c:v>
                </c:pt>
                <c:pt idx="88">
                  <c:v>-4.0295575459039241E-3</c:v>
                </c:pt>
                <c:pt idx="89">
                  <c:v>0.15163666434858361</c:v>
                </c:pt>
                <c:pt idx="90">
                  <c:v>9.837980075280145E-2</c:v>
                </c:pt>
                <c:pt idx="91">
                  <c:v>1.6227464978734601E-2</c:v>
                </c:pt>
                <c:pt idx="92">
                  <c:v>-7.97772373076783E-2</c:v>
                </c:pt>
                <c:pt idx="93">
                  <c:v>-0.45923087782514865</c:v>
                </c:pt>
                <c:pt idx="94">
                  <c:v>-0.54192898239739373</c:v>
                </c:pt>
                <c:pt idx="95">
                  <c:v>0.36503608129577075</c:v>
                </c:pt>
                <c:pt idx="96">
                  <c:v>0.41138640872492066</c:v>
                </c:pt>
                <c:pt idx="97">
                  <c:v>0.62579224875341499</c:v>
                </c:pt>
                <c:pt idx="98">
                  <c:v>0.37468043346245106</c:v>
                </c:pt>
                <c:pt idx="99">
                  <c:v>0.1178019401008786</c:v>
                </c:pt>
                <c:pt idx="100">
                  <c:v>8.4880976324577959E-2</c:v>
                </c:pt>
                <c:pt idx="101">
                  <c:v>0.91303553371932178</c:v>
                </c:pt>
                <c:pt idx="102">
                  <c:v>0.34419263926006194</c:v>
                </c:pt>
                <c:pt idx="103">
                  <c:v>0.5564615039711347</c:v>
                </c:pt>
                <c:pt idx="104">
                  <c:v>0.47878441055702936</c:v>
                </c:pt>
                <c:pt idx="105">
                  <c:v>0.16849881860419513</c:v>
                </c:pt>
                <c:pt idx="106">
                  <c:v>0.59613950832545126</c:v>
                </c:pt>
                <c:pt idx="107">
                  <c:v>-0.11650380154491718</c:v>
                </c:pt>
                <c:pt idx="108">
                  <c:v>-1.8874289824849315</c:v>
                </c:pt>
                <c:pt idx="109">
                  <c:v>-0.42634290817191151</c:v>
                </c:pt>
                <c:pt idx="110">
                  <c:v>-0.37548953886139036</c:v>
                </c:pt>
                <c:pt idx="111">
                  <c:v>0.51665487386361453</c:v>
                </c:pt>
                <c:pt idx="112">
                  <c:v>0.56670147509596069</c:v>
                </c:pt>
                <c:pt idx="113">
                  <c:v>-0.11067708478853061</c:v>
                </c:pt>
                <c:pt idx="114">
                  <c:v>-2.617833511103948E-2</c:v>
                </c:pt>
                <c:pt idx="115">
                  <c:v>-0.10408636792247651</c:v>
                </c:pt>
                <c:pt idx="116">
                  <c:v>-0.66401472419208074</c:v>
                </c:pt>
                <c:pt idx="117">
                  <c:v>0.52761671495415297</c:v>
                </c:pt>
                <c:pt idx="118">
                  <c:v>0.10579505927560508</c:v>
                </c:pt>
                <c:pt idx="119">
                  <c:v>2.8150637413310368E-2</c:v>
                </c:pt>
                <c:pt idx="120">
                  <c:v>-0.14626509296649229</c:v>
                </c:pt>
                <c:pt idx="121">
                  <c:v>-0.36390444559223656</c:v>
                </c:pt>
                <c:pt idx="122">
                  <c:v>2.479570175973864E-2</c:v>
                </c:pt>
                <c:pt idx="123">
                  <c:v>0.17831035725037567</c:v>
                </c:pt>
                <c:pt idx="124">
                  <c:v>0.26203241198259053</c:v>
                </c:pt>
                <c:pt idx="125">
                  <c:v>0.22934496735278023</c:v>
                </c:pt>
                <c:pt idx="126">
                  <c:v>0.26308150127101582</c:v>
                </c:pt>
                <c:pt idx="127">
                  <c:v>-0.61449955884469931</c:v>
                </c:pt>
                <c:pt idx="128">
                  <c:v>-1.0525945225854278</c:v>
                </c:pt>
                <c:pt idx="129">
                  <c:v>-0.23748586615638004</c:v>
                </c:pt>
                <c:pt idx="130">
                  <c:v>0.10252483233456611</c:v>
                </c:pt>
                <c:pt idx="131">
                  <c:v>0.19521668380288304</c:v>
                </c:pt>
                <c:pt idx="132">
                  <c:v>-0.13893689688813463</c:v>
                </c:pt>
                <c:pt idx="133">
                  <c:v>-0.20939988702480156</c:v>
                </c:pt>
                <c:pt idx="134">
                  <c:v>-1.7721449137551513</c:v>
                </c:pt>
                <c:pt idx="135">
                  <c:v>0.50337117060592207</c:v>
                </c:pt>
                <c:pt idx="136">
                  <c:v>-1.7120214816567594</c:v>
                </c:pt>
                <c:pt idx="137">
                  <c:v>-0.51128899330895328</c:v>
                </c:pt>
                <c:pt idx="138">
                  <c:v>-0.78182524943391396</c:v>
                </c:pt>
                <c:pt idx="139">
                  <c:v>0.24888388016582735</c:v>
                </c:pt>
                <c:pt idx="140">
                  <c:v>5.511872633459055E-2</c:v>
                </c:pt>
                <c:pt idx="141">
                  <c:v>-0.22867946146779486</c:v>
                </c:pt>
                <c:pt idx="142">
                  <c:v>-0.8752679768576086</c:v>
                </c:pt>
                <c:pt idx="143">
                  <c:v>0.11226167697802997</c:v>
                </c:pt>
                <c:pt idx="144">
                  <c:v>-9.117667535648584E-2</c:v>
                </c:pt>
                <c:pt idx="145">
                  <c:v>-0.52688591863824996</c:v>
                </c:pt>
                <c:pt idx="146">
                  <c:v>-6.6298586627000472E-2</c:v>
                </c:pt>
                <c:pt idx="147">
                  <c:v>-0.47151551124249874</c:v>
                </c:pt>
                <c:pt idx="148">
                  <c:v>-0.57022896430680237</c:v>
                </c:pt>
                <c:pt idx="149">
                  <c:v>-0.288098753497119</c:v>
                </c:pt>
                <c:pt idx="150">
                  <c:v>-0.20560763337723059</c:v>
                </c:pt>
                <c:pt idx="151">
                  <c:v>-0.48541198851693262</c:v>
                </c:pt>
                <c:pt idx="152">
                  <c:v>-0.58915064278465279</c:v>
                </c:pt>
                <c:pt idx="153">
                  <c:v>0.31433983406259619</c:v>
                </c:pt>
                <c:pt idx="154">
                  <c:v>0.31942532273128649</c:v>
                </c:pt>
                <c:pt idx="155">
                  <c:v>8.1850853840810339E-2</c:v>
                </c:pt>
                <c:pt idx="156">
                  <c:v>-0.41049798063525211</c:v>
                </c:pt>
                <c:pt idx="157">
                  <c:v>-0.55039029514399274</c:v>
                </c:pt>
                <c:pt idx="158">
                  <c:v>-1.838886874315683</c:v>
                </c:pt>
                <c:pt idx="159">
                  <c:v>-4.3268877436531765</c:v>
                </c:pt>
                <c:pt idx="160">
                  <c:v>0.12341566579092302</c:v>
                </c:pt>
                <c:pt idx="161">
                  <c:v>-0.62160551825232413</c:v>
                </c:pt>
                <c:pt idx="162">
                  <c:v>-0.45293032877978506</c:v>
                </c:pt>
                <c:pt idx="163">
                  <c:v>0.50240334856343538</c:v>
                </c:pt>
                <c:pt idx="164">
                  <c:v>3.7460767571372802E-2</c:v>
                </c:pt>
                <c:pt idx="165">
                  <c:v>0.1938872345980035</c:v>
                </c:pt>
                <c:pt idx="166">
                  <c:v>-0.47961519146316739</c:v>
                </c:pt>
                <c:pt idx="167">
                  <c:v>-0.36030992487496821</c:v>
                </c:pt>
                <c:pt idx="168">
                  <c:v>-0.50852032957442184</c:v>
                </c:pt>
                <c:pt idx="169">
                  <c:v>9.8739625668523064E-3</c:v>
                </c:pt>
                <c:pt idx="170">
                  <c:v>0.38028364448818675</c:v>
                </c:pt>
                <c:pt idx="171">
                  <c:v>0.32714310060147778</c:v>
                </c:pt>
                <c:pt idx="172">
                  <c:v>0.13793988913975885</c:v>
                </c:pt>
                <c:pt idx="173">
                  <c:v>9.6844395450319445E-3</c:v>
                </c:pt>
                <c:pt idx="174">
                  <c:v>0.15147364242278158</c:v>
                </c:pt>
                <c:pt idx="175">
                  <c:v>1.1140550634360775</c:v>
                </c:pt>
                <c:pt idx="176">
                  <c:v>0.886048852123139</c:v>
                </c:pt>
                <c:pt idx="177">
                  <c:v>-0.56785593537302415</c:v>
                </c:pt>
                <c:pt idx="178">
                  <c:v>0.95501849818274631</c:v>
                </c:pt>
                <c:pt idx="179">
                  <c:v>1.2974710058642986</c:v>
                </c:pt>
                <c:pt idx="180">
                  <c:v>-0.18914861639783925</c:v>
                </c:pt>
                <c:pt idx="181">
                  <c:v>-8.2809051549675383E-2</c:v>
                </c:pt>
                <c:pt idx="182">
                  <c:v>-4.0241060815492904E-2</c:v>
                </c:pt>
                <c:pt idx="183">
                  <c:v>-0.39915856275909628</c:v>
                </c:pt>
                <c:pt idx="184">
                  <c:v>0.33617724026222112</c:v>
                </c:pt>
                <c:pt idx="185">
                  <c:v>0.30710286537701642</c:v>
                </c:pt>
                <c:pt idx="186">
                  <c:v>0.31559925106559644</c:v>
                </c:pt>
                <c:pt idx="187">
                  <c:v>0.95426729419171341</c:v>
                </c:pt>
                <c:pt idx="188">
                  <c:v>7.287602259282859E-2</c:v>
                </c:pt>
                <c:pt idx="189">
                  <c:v>-0.1040410573628068</c:v>
                </c:pt>
              </c:numCache>
            </c:numRef>
          </c:val>
          <c:extLst>
            <c:ext xmlns:c16="http://schemas.microsoft.com/office/drawing/2014/chart" uri="{C3380CC4-5D6E-409C-BE32-E72D297353CC}">
              <c16:uniqueId val="{00000001-E1EC-854D-B4C0-CC2EA44B3B4F}"/>
            </c:ext>
          </c:extLst>
        </c:ser>
        <c:dLbls>
          <c:showLegendKey val="0"/>
          <c:showVal val="0"/>
          <c:showCatName val="0"/>
          <c:showSerName val="0"/>
          <c:showPercent val="0"/>
          <c:showBubbleSize val="0"/>
        </c:dLbls>
        <c:gapWidth val="60"/>
        <c:overlap val="-30"/>
        <c:axId val="306542304"/>
        <c:axId val="306543936"/>
      </c:barChart>
      <c:catAx>
        <c:axId val="306542304"/>
        <c:scaling>
          <c:orientation val="minMax"/>
        </c:scaling>
        <c:delete val="0"/>
        <c:axPos val="l"/>
        <c:title>
          <c:tx>
            <c:rich>
              <a:bodyPr/>
              <a:lstStyle/>
              <a:p>
                <a:pPr>
                  <a:defRPr sz="900" b="0">
                    <a:latin typeface="Arial"/>
                    <a:ea typeface="Arial"/>
                    <a:cs typeface="Arial"/>
                  </a:defRPr>
                </a:pPr>
                <a:r>
                  <a:rPr lang="fr-FR"/>
                  <a:t>Observations</a:t>
                </a:r>
              </a:p>
            </c:rich>
          </c:tx>
          <c:overlay val="0"/>
        </c:title>
        <c:numFmt formatCode="General" sourceLinked="0"/>
        <c:majorTickMark val="none"/>
        <c:minorTickMark val="none"/>
        <c:tickLblPos val="nextTo"/>
        <c:spPr>
          <a:ln>
            <a:solidFill>
              <a:srgbClr val="000000"/>
            </a:solidFill>
            <a:prstDash val="solid"/>
          </a:ln>
        </c:spPr>
        <c:txPr>
          <a:bodyPr rot="0" vert="horz"/>
          <a:lstStyle/>
          <a:p>
            <a:pPr>
              <a:defRPr sz="800"/>
            </a:pPr>
            <a:endParaRPr lang="fr-FR"/>
          </a:p>
        </c:txPr>
        <c:crossAx val="306543936"/>
        <c:crosses val="autoZero"/>
        <c:auto val="1"/>
        <c:lblAlgn val="ctr"/>
        <c:lblOffset val="100"/>
        <c:noMultiLvlLbl val="0"/>
      </c:catAx>
      <c:valAx>
        <c:axId val="306543936"/>
        <c:scaling>
          <c:orientation val="minMax"/>
          <c:max val="5"/>
          <c:min val="-5"/>
        </c:scaling>
        <c:delete val="0"/>
        <c:axPos val="b"/>
        <c:title>
          <c:tx>
            <c:rich>
              <a:bodyPr/>
              <a:lstStyle/>
              <a:p>
                <a:pPr>
                  <a:defRPr sz="900" b="0">
                    <a:latin typeface="Arial"/>
                    <a:ea typeface="Arial"/>
                    <a:cs typeface="Arial"/>
                  </a:defRPr>
                </a:pPr>
                <a:r>
                  <a:rPr lang="fr-FR"/>
                  <a:t>Standardized residuals</a:t>
                </a:r>
              </a:p>
            </c:rich>
          </c:tx>
          <c:overlay val="0"/>
        </c:title>
        <c:numFmt formatCode="General" sourceLinked="0"/>
        <c:majorTickMark val="cross"/>
        <c:minorTickMark val="none"/>
        <c:tickLblPos val="nextTo"/>
        <c:spPr>
          <a:ln>
            <a:solidFill>
              <a:srgbClr val="000000"/>
            </a:solidFill>
            <a:prstDash val="solid"/>
          </a:ln>
        </c:spPr>
        <c:txPr>
          <a:bodyPr/>
          <a:lstStyle/>
          <a:p>
            <a:pPr>
              <a:defRPr sz="800"/>
            </a:pPr>
            <a:endParaRPr lang="fr-FR"/>
          </a:p>
        </c:txPr>
        <c:crossAx val="306542304"/>
        <c:crosses val="autoZero"/>
        <c:crossBetween val="between"/>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blipFill>
      <a:blip xmlns:r="http://schemas.openxmlformats.org/officeDocument/2006/relationships" r:embed="rId1"/>
      <a:stretch>
        <a:fillRect/>
      </a:stretch>
    </a:blipFill>
    <a:ln>
      <a:solidFill>
        <a:srgbClr val="000000"/>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en-US" sz="900" b="1" i="0" u="none" strike="noStrike" baseline="0">
                <a:effectLst/>
              </a:rPr>
              <a:t>Δ</a:t>
            </a:r>
            <a:r>
              <a:rPr lang="fr-FR" sz="900" b="1" i="0" u="none" strike="noStrike" baseline="0">
                <a:effectLst/>
              </a:rPr>
              <a:t> </a:t>
            </a:r>
            <a:r>
              <a:rPr lang="fr-FR"/>
              <a:t>ROE / Standardized residuals</a:t>
            </a:r>
          </a:p>
        </c:rich>
      </c:tx>
      <c:overlay val="0"/>
    </c:title>
    <c:autoTitleDeleted val="0"/>
    <c:plotArea>
      <c:layout/>
      <c:scatterChart>
        <c:scatterStyle val="lineMarker"/>
        <c:varyColors val="0"/>
        <c:ser>
          <c:idx val="0"/>
          <c:order val="0"/>
          <c:tx>
            <c:v/>
          </c:tx>
          <c:spPr>
            <a:ln w="19050">
              <a:noFill/>
            </a:ln>
            <a:effectLst/>
          </c:spPr>
          <c:marker>
            <c:symbol val="circle"/>
            <c:size val="3"/>
            <c:spPr>
              <a:solidFill>
                <a:srgbClr val="003CE6"/>
              </a:solidFill>
              <a:ln>
                <a:solidFill>
                  <a:srgbClr val="003CE6"/>
                </a:solidFill>
                <a:prstDash val="solid"/>
              </a:ln>
            </c:spPr>
          </c:marker>
          <c:xVal>
            <c:numRef>
              <c:f>'Reg Hyp 2'!$D$129:$D$541</c:f>
              <c:numCache>
                <c:formatCode>0.000</c:formatCode>
                <c:ptCount val="413"/>
                <c:pt idx="0">
                  <c:v>0.152</c:v>
                </c:pt>
                <c:pt idx="1">
                  <c:v>0.12</c:v>
                </c:pt>
                <c:pt idx="2">
                  <c:v>-0.32100000000000001</c:v>
                </c:pt>
                <c:pt idx="3">
                  <c:v>-0.443</c:v>
                </c:pt>
                <c:pt idx="4">
                  <c:v>0.21</c:v>
                </c:pt>
                <c:pt idx="5">
                  <c:v>0.17299999999999999</c:v>
                </c:pt>
                <c:pt idx="6">
                  <c:v>-5.2999999999999999E-2</c:v>
                </c:pt>
                <c:pt idx="7">
                  <c:v>-3.9E-2</c:v>
                </c:pt>
                <c:pt idx="8">
                  <c:v>3.6999999999999998E-2</c:v>
                </c:pt>
                <c:pt idx="9">
                  <c:v>0.13500000000000001</c:v>
                </c:pt>
                <c:pt idx="10">
                  <c:v>0.114</c:v>
                </c:pt>
                <c:pt idx="11">
                  <c:v>0.20399999999999999</c:v>
                </c:pt>
                <c:pt idx="12">
                  <c:v>0.16900000000000001</c:v>
                </c:pt>
                <c:pt idx="13">
                  <c:v>9.1999999999999998E-2</c:v>
                </c:pt>
                <c:pt idx="14">
                  <c:v>7.9000000000000001E-2</c:v>
                </c:pt>
                <c:pt idx="15">
                  <c:v>9.2999999999999999E-2</c:v>
                </c:pt>
                <c:pt idx="16">
                  <c:v>0.11</c:v>
                </c:pt>
                <c:pt idx="17">
                  <c:v>0.13900000000000001</c:v>
                </c:pt>
                <c:pt idx="18">
                  <c:v>0.158</c:v>
                </c:pt>
                <c:pt idx="19">
                  <c:v>-4.8000000000000001E-2</c:v>
                </c:pt>
                <c:pt idx="20">
                  <c:v>0.17599999999999999</c:v>
                </c:pt>
                <c:pt idx="21">
                  <c:v>0.19400000000000001</c:v>
                </c:pt>
                <c:pt idx="22">
                  <c:v>0.158</c:v>
                </c:pt>
                <c:pt idx="23">
                  <c:v>-0.36599999999999999</c:v>
                </c:pt>
                <c:pt idx="24">
                  <c:v>0.185</c:v>
                </c:pt>
                <c:pt idx="25">
                  <c:v>0.17299999999999999</c:v>
                </c:pt>
                <c:pt idx="26">
                  <c:v>0.16300000000000001</c:v>
                </c:pt>
                <c:pt idx="27">
                  <c:v>0.74299999999999999</c:v>
                </c:pt>
                <c:pt idx="28">
                  <c:v>0.68</c:v>
                </c:pt>
                <c:pt idx="29">
                  <c:v>0.68300000000000005</c:v>
                </c:pt>
                <c:pt idx="30">
                  <c:v>0.77300000000000002</c:v>
                </c:pt>
                <c:pt idx="31">
                  <c:v>0.84899999999999998</c:v>
                </c:pt>
                <c:pt idx="32">
                  <c:v>0.84</c:v>
                </c:pt>
                <c:pt idx="33">
                  <c:v>1.1040000000000001</c:v>
                </c:pt>
                <c:pt idx="34">
                  <c:v>0.81</c:v>
                </c:pt>
                <c:pt idx="35">
                  <c:v>0.625</c:v>
                </c:pt>
                <c:pt idx="36">
                  <c:v>0.307</c:v>
                </c:pt>
                <c:pt idx="37">
                  <c:v>-0.373</c:v>
                </c:pt>
                <c:pt idx="38">
                  <c:v>1.2999999999999999E-2</c:v>
                </c:pt>
                <c:pt idx="39">
                  <c:v>8.5999999999999993E-2</c:v>
                </c:pt>
                <c:pt idx="40">
                  <c:v>0.14899999999999999</c:v>
                </c:pt>
                <c:pt idx="41">
                  <c:v>0.3</c:v>
                </c:pt>
                <c:pt idx="42">
                  <c:v>0.14699999999999999</c:v>
                </c:pt>
                <c:pt idx="43">
                  <c:v>-0.22900000000000001</c:v>
                </c:pt>
                <c:pt idx="44">
                  <c:v>4.7E-2</c:v>
                </c:pt>
                <c:pt idx="45">
                  <c:v>6.8000000000000005E-2</c:v>
                </c:pt>
                <c:pt idx="46">
                  <c:v>8.7999999999999995E-2</c:v>
                </c:pt>
                <c:pt idx="47">
                  <c:v>0.1</c:v>
                </c:pt>
                <c:pt idx="48">
                  <c:v>0.1</c:v>
                </c:pt>
                <c:pt idx="49">
                  <c:v>8.7999999999999995E-2</c:v>
                </c:pt>
                <c:pt idx="50">
                  <c:v>5.3999999999999999E-2</c:v>
                </c:pt>
                <c:pt idx="51">
                  <c:v>7.9000000000000001E-2</c:v>
                </c:pt>
                <c:pt idx="52">
                  <c:v>9.5000000000000001E-2</c:v>
                </c:pt>
                <c:pt idx="53">
                  <c:v>5.0000000000000001E-3</c:v>
                </c:pt>
                <c:pt idx="54">
                  <c:v>4.42</c:v>
                </c:pt>
                <c:pt idx="55">
                  <c:v>0.83099999999999996</c:v>
                </c:pt>
                <c:pt idx="56">
                  <c:v>0.67</c:v>
                </c:pt>
                <c:pt idx="57">
                  <c:v>0.79800000000000004</c:v>
                </c:pt>
                <c:pt idx="58">
                  <c:v>0.59299999999999997</c:v>
                </c:pt>
                <c:pt idx="59">
                  <c:v>0.66600000000000004</c:v>
                </c:pt>
                <c:pt idx="60">
                  <c:v>1.0760000000000001</c:v>
                </c:pt>
                <c:pt idx="61">
                  <c:v>-0.11</c:v>
                </c:pt>
                <c:pt idx="62">
                  <c:v>0.14699999999999999</c:v>
                </c:pt>
                <c:pt idx="63">
                  <c:v>0.23</c:v>
                </c:pt>
                <c:pt idx="64">
                  <c:v>0.252</c:v>
                </c:pt>
                <c:pt idx="65">
                  <c:v>0.23899999999999999</c:v>
                </c:pt>
                <c:pt idx="66">
                  <c:v>0.23799999999999999</c:v>
                </c:pt>
                <c:pt idx="67">
                  <c:v>0.245</c:v>
                </c:pt>
                <c:pt idx="68">
                  <c:v>0.24</c:v>
                </c:pt>
                <c:pt idx="69">
                  <c:v>0.254</c:v>
                </c:pt>
                <c:pt idx="70">
                  <c:v>0.23599999999999999</c:v>
                </c:pt>
                <c:pt idx="71">
                  <c:v>0.26300000000000001</c:v>
                </c:pt>
                <c:pt idx="72">
                  <c:v>0.186</c:v>
                </c:pt>
                <c:pt idx="73">
                  <c:v>9.5000000000000001E-2</c:v>
                </c:pt>
                <c:pt idx="74">
                  <c:v>1.6E-2</c:v>
                </c:pt>
                <c:pt idx="75">
                  <c:v>8.8999999999999996E-2</c:v>
                </c:pt>
                <c:pt idx="76">
                  <c:v>0.155</c:v>
                </c:pt>
                <c:pt idx="77">
                  <c:v>0.21</c:v>
                </c:pt>
                <c:pt idx="78">
                  <c:v>0.19600000000000001</c:v>
                </c:pt>
                <c:pt idx="79">
                  <c:v>0.13200000000000001</c:v>
                </c:pt>
                <c:pt idx="80">
                  <c:v>0.17699999999999999</c:v>
                </c:pt>
                <c:pt idx="81">
                  <c:v>0.20499999999999999</c:v>
                </c:pt>
                <c:pt idx="82">
                  <c:v>0.27200000000000002</c:v>
                </c:pt>
                <c:pt idx="83">
                  <c:v>0.16500000000000001</c:v>
                </c:pt>
                <c:pt idx="84">
                  <c:v>0.14499999999999999</c:v>
                </c:pt>
                <c:pt idx="85">
                  <c:v>-2.3E-2</c:v>
                </c:pt>
                <c:pt idx="86">
                  <c:v>0.186</c:v>
                </c:pt>
                <c:pt idx="87">
                  <c:v>9.1999999999999998E-2</c:v>
                </c:pt>
                <c:pt idx="88">
                  <c:v>3.5999999999999997E-2</c:v>
                </c:pt>
                <c:pt idx="89">
                  <c:v>-1.0999999999999999E-2</c:v>
                </c:pt>
                <c:pt idx="90">
                  <c:v>6.4000000000000001E-2</c:v>
                </c:pt>
                <c:pt idx="91">
                  <c:v>8.1000000000000003E-2</c:v>
                </c:pt>
                <c:pt idx="92">
                  <c:v>0.10199999999999999</c:v>
                </c:pt>
                <c:pt idx="93">
                  <c:v>8.8999999999999996E-2</c:v>
                </c:pt>
                <c:pt idx="94">
                  <c:v>0.13700000000000001</c:v>
                </c:pt>
                <c:pt idx="95">
                  <c:v>0.34100000000000003</c:v>
                </c:pt>
                <c:pt idx="96">
                  <c:v>0.65100000000000002</c:v>
                </c:pt>
                <c:pt idx="97">
                  <c:v>2.0049999999999999</c:v>
                </c:pt>
                <c:pt idx="98">
                  <c:v>1.022</c:v>
                </c:pt>
                <c:pt idx="99">
                  <c:v>0.57299999999999995</c:v>
                </c:pt>
                <c:pt idx="100">
                  <c:v>0.46700000000000003</c:v>
                </c:pt>
                <c:pt idx="101">
                  <c:v>0.189</c:v>
                </c:pt>
                <c:pt idx="102">
                  <c:v>0.24099999999999999</c:v>
                </c:pt>
                <c:pt idx="103">
                  <c:v>0.28399999999999997</c:v>
                </c:pt>
                <c:pt idx="104">
                  <c:v>0.45800000000000002</c:v>
                </c:pt>
                <c:pt idx="105">
                  <c:v>0.105</c:v>
                </c:pt>
                <c:pt idx="106">
                  <c:v>6.9000000000000006E-2</c:v>
                </c:pt>
                <c:pt idx="107">
                  <c:v>3.0000000000000001E-3</c:v>
                </c:pt>
                <c:pt idx="108">
                  <c:v>-0.14899999999999999</c:v>
                </c:pt>
                <c:pt idx="109">
                  <c:v>-5.6000000000000001E-2</c:v>
                </c:pt>
                <c:pt idx="110">
                  <c:v>-0.10100000000000001</c:v>
                </c:pt>
                <c:pt idx="111">
                  <c:v>-2.1000000000000001E-2</c:v>
                </c:pt>
                <c:pt idx="112">
                  <c:v>3.7999999999999999E-2</c:v>
                </c:pt>
                <c:pt idx="113">
                  <c:v>1.2999999999999999E-2</c:v>
                </c:pt>
                <c:pt idx="114">
                  <c:v>0.63500000000000001</c:v>
                </c:pt>
                <c:pt idx="115">
                  <c:v>0.46100000000000002</c:v>
                </c:pt>
                <c:pt idx="116">
                  <c:v>0.436</c:v>
                </c:pt>
                <c:pt idx="117">
                  <c:v>0.34899999999999998</c:v>
                </c:pt>
                <c:pt idx="118">
                  <c:v>0.443</c:v>
                </c:pt>
                <c:pt idx="119">
                  <c:v>0.48399999999999999</c:v>
                </c:pt>
                <c:pt idx="120">
                  <c:v>0.56299999999999994</c:v>
                </c:pt>
                <c:pt idx="121">
                  <c:v>0.67100000000000004</c:v>
                </c:pt>
                <c:pt idx="122">
                  <c:v>0.77900000000000003</c:v>
                </c:pt>
                <c:pt idx="123">
                  <c:v>0.89300000000000002</c:v>
                </c:pt>
                <c:pt idx="124">
                  <c:v>5.2999999999999999E-2</c:v>
                </c:pt>
                <c:pt idx="125">
                  <c:v>3.4000000000000002E-2</c:v>
                </c:pt>
                <c:pt idx="126">
                  <c:v>6.6000000000000003E-2</c:v>
                </c:pt>
                <c:pt idx="127">
                  <c:v>6.9000000000000006E-2</c:v>
                </c:pt>
                <c:pt idx="128">
                  <c:v>7.4999999999999997E-2</c:v>
                </c:pt>
                <c:pt idx="129">
                  <c:v>7.5999999999999998E-2</c:v>
                </c:pt>
                <c:pt idx="130">
                  <c:v>0.10100000000000001</c:v>
                </c:pt>
                <c:pt idx="131">
                  <c:v>4.2999999999999997E-2</c:v>
                </c:pt>
                <c:pt idx="132">
                  <c:v>4.3999999999999997E-2</c:v>
                </c:pt>
                <c:pt idx="133">
                  <c:v>0.122</c:v>
                </c:pt>
                <c:pt idx="134">
                  <c:v>-0.246</c:v>
                </c:pt>
                <c:pt idx="135">
                  <c:v>-0.42899999999999999</c:v>
                </c:pt>
                <c:pt idx="136">
                  <c:v>-0.46600000000000003</c:v>
                </c:pt>
                <c:pt idx="137">
                  <c:v>-1.0680000000000001</c:v>
                </c:pt>
                <c:pt idx="138">
                  <c:v>-0.318</c:v>
                </c:pt>
                <c:pt idx="139">
                  <c:v>-7.0999999999999994E-2</c:v>
                </c:pt>
                <c:pt idx="140">
                  <c:v>1.8580000000000001</c:v>
                </c:pt>
                <c:pt idx="141">
                  <c:v>1.389</c:v>
                </c:pt>
                <c:pt idx="142">
                  <c:v>1.3720000000000001</c:v>
                </c:pt>
                <c:pt idx="143">
                  <c:v>1.016</c:v>
                </c:pt>
                <c:pt idx="144">
                  <c:v>0.64300000000000002</c:v>
                </c:pt>
                <c:pt idx="145">
                  <c:v>0.57699999999999996</c:v>
                </c:pt>
                <c:pt idx="146">
                  <c:v>0.53200000000000003</c:v>
                </c:pt>
                <c:pt idx="147">
                  <c:v>0.51</c:v>
                </c:pt>
                <c:pt idx="148">
                  <c:v>0.193</c:v>
                </c:pt>
                <c:pt idx="149">
                  <c:v>-0.56599999999999995</c:v>
                </c:pt>
                <c:pt idx="150">
                  <c:v>0.26200000000000001</c:v>
                </c:pt>
                <c:pt idx="151">
                  <c:v>0.247</c:v>
                </c:pt>
                <c:pt idx="152">
                  <c:v>0.221</c:v>
                </c:pt>
                <c:pt idx="153">
                  <c:v>0.14499999999999999</c:v>
                </c:pt>
                <c:pt idx="154">
                  <c:v>0.28000000000000003</c:v>
                </c:pt>
                <c:pt idx="155">
                  <c:v>0.26400000000000001</c:v>
                </c:pt>
                <c:pt idx="156">
                  <c:v>0.28899999999999998</c:v>
                </c:pt>
                <c:pt idx="157">
                  <c:v>0.30599999999999999</c:v>
                </c:pt>
                <c:pt idx="158">
                  <c:v>0.32100000000000001</c:v>
                </c:pt>
                <c:pt idx="159">
                  <c:v>0.39700000000000002</c:v>
                </c:pt>
                <c:pt idx="160">
                  <c:v>-0.189</c:v>
                </c:pt>
                <c:pt idx="161">
                  <c:v>-0.11799999999999999</c:v>
                </c:pt>
                <c:pt idx="162">
                  <c:v>-0.161</c:v>
                </c:pt>
                <c:pt idx="163">
                  <c:v>-0.23100000000000001</c:v>
                </c:pt>
                <c:pt idx="164">
                  <c:v>-0.10299999999999999</c:v>
                </c:pt>
                <c:pt idx="165">
                  <c:v>-1.2E-2</c:v>
                </c:pt>
                <c:pt idx="166">
                  <c:v>9.5000000000000001E-2</c:v>
                </c:pt>
                <c:pt idx="167">
                  <c:v>3.1E-2</c:v>
                </c:pt>
                <c:pt idx="168">
                  <c:v>-0.19800000000000001</c:v>
                </c:pt>
                <c:pt idx="169">
                  <c:v>-0.222</c:v>
                </c:pt>
                <c:pt idx="170">
                  <c:v>0.17399999999999999</c:v>
                </c:pt>
                <c:pt idx="171">
                  <c:v>0.106</c:v>
                </c:pt>
                <c:pt idx="172">
                  <c:v>0.122</c:v>
                </c:pt>
                <c:pt idx="173">
                  <c:v>6.9000000000000006E-2</c:v>
                </c:pt>
                <c:pt idx="174">
                  <c:v>0.159</c:v>
                </c:pt>
                <c:pt idx="175">
                  <c:v>0.17399999999999999</c:v>
                </c:pt>
                <c:pt idx="176">
                  <c:v>0.193</c:v>
                </c:pt>
                <c:pt idx="177">
                  <c:v>0.182</c:v>
                </c:pt>
                <c:pt idx="178">
                  <c:v>0.20499999999999999</c:v>
                </c:pt>
                <c:pt idx="179">
                  <c:v>0.31</c:v>
                </c:pt>
                <c:pt idx="180">
                  <c:v>0.19800000000000001</c:v>
                </c:pt>
                <c:pt idx="181">
                  <c:v>0.2</c:v>
                </c:pt>
                <c:pt idx="182">
                  <c:v>0.23599999999999999</c:v>
                </c:pt>
                <c:pt idx="183">
                  <c:v>0.21</c:v>
                </c:pt>
                <c:pt idx="184">
                  <c:v>0.13300000000000001</c:v>
                </c:pt>
                <c:pt idx="185">
                  <c:v>0.111</c:v>
                </c:pt>
                <c:pt idx="186">
                  <c:v>0.14099999999999999</c:v>
                </c:pt>
                <c:pt idx="187">
                  <c:v>0.19</c:v>
                </c:pt>
                <c:pt idx="188">
                  <c:v>2.1000000000000001E-2</c:v>
                </c:pt>
                <c:pt idx="189">
                  <c:v>0.153</c:v>
                </c:pt>
                <c:pt idx="190">
                  <c:v>9.2999999999999999E-2</c:v>
                </c:pt>
                <c:pt idx="191">
                  <c:v>6.6000000000000003E-2</c:v>
                </c:pt>
                <c:pt idx="192">
                  <c:v>0.13100000000000001</c:v>
                </c:pt>
                <c:pt idx="193">
                  <c:v>9.8000000000000004E-2</c:v>
                </c:pt>
                <c:pt idx="194">
                  <c:v>-4.9000000000000002E-2</c:v>
                </c:pt>
                <c:pt idx="195">
                  <c:v>-0.14000000000000001</c:v>
                </c:pt>
                <c:pt idx="196">
                  <c:v>-0.376</c:v>
                </c:pt>
                <c:pt idx="197">
                  <c:v>-0.254</c:v>
                </c:pt>
                <c:pt idx="198">
                  <c:v>-0.19800000000000001</c:v>
                </c:pt>
                <c:pt idx="199">
                  <c:v>0.16500000000000001</c:v>
                </c:pt>
                <c:pt idx="200">
                  <c:v>0.153</c:v>
                </c:pt>
                <c:pt idx="201">
                  <c:v>7.1999999999999995E-2</c:v>
                </c:pt>
                <c:pt idx="202">
                  <c:v>7.5999999999999998E-2</c:v>
                </c:pt>
                <c:pt idx="203">
                  <c:v>2E-3</c:v>
                </c:pt>
                <c:pt idx="204">
                  <c:v>-0.32700000000000001</c:v>
                </c:pt>
                <c:pt idx="205">
                  <c:v>-0.83899999999999997</c:v>
                </c:pt>
                <c:pt idx="206">
                  <c:v>8.2000000000000003E-2</c:v>
                </c:pt>
                <c:pt idx="207">
                  <c:v>0.109</c:v>
                </c:pt>
                <c:pt idx="208">
                  <c:v>0.124</c:v>
                </c:pt>
                <c:pt idx="209">
                  <c:v>0.159</c:v>
                </c:pt>
                <c:pt idx="210">
                  <c:v>0.222</c:v>
                </c:pt>
                <c:pt idx="211">
                  <c:v>0.17100000000000001</c:v>
                </c:pt>
                <c:pt idx="212">
                  <c:v>0.152</c:v>
                </c:pt>
                <c:pt idx="213">
                  <c:v>0.121</c:v>
                </c:pt>
                <c:pt idx="214">
                  <c:v>4.9000000000000002E-2</c:v>
                </c:pt>
                <c:pt idx="215">
                  <c:v>-8.9999999999999993E-3</c:v>
                </c:pt>
                <c:pt idx="216">
                  <c:v>0.04</c:v>
                </c:pt>
                <c:pt idx="217">
                  <c:v>8.5999999999999993E-2</c:v>
                </c:pt>
                <c:pt idx="218">
                  <c:v>0.157</c:v>
                </c:pt>
                <c:pt idx="219">
                  <c:v>0.19</c:v>
                </c:pt>
                <c:pt idx="220">
                  <c:v>0.22</c:v>
                </c:pt>
                <c:pt idx="221">
                  <c:v>0.22800000000000001</c:v>
                </c:pt>
                <c:pt idx="222">
                  <c:v>0.16700000000000001</c:v>
                </c:pt>
                <c:pt idx="223">
                  <c:v>0.159</c:v>
                </c:pt>
                <c:pt idx="224">
                  <c:v>9.2999999999999999E-2</c:v>
                </c:pt>
                <c:pt idx="225">
                  <c:v>4.2999999999999997E-2</c:v>
                </c:pt>
                <c:pt idx="226">
                  <c:v>6.3E-2</c:v>
                </c:pt>
                <c:pt idx="227">
                  <c:v>0.108</c:v>
                </c:pt>
                <c:pt idx="228">
                  <c:v>0.214</c:v>
                </c:pt>
                <c:pt idx="229">
                  <c:v>0.159</c:v>
                </c:pt>
                <c:pt idx="230">
                  <c:v>0.255</c:v>
                </c:pt>
                <c:pt idx="231">
                  <c:v>0.215</c:v>
                </c:pt>
                <c:pt idx="232">
                  <c:v>0.124</c:v>
                </c:pt>
                <c:pt idx="233">
                  <c:v>0.24199999999999999</c:v>
                </c:pt>
                <c:pt idx="234">
                  <c:v>1.7000000000000001E-2</c:v>
                </c:pt>
                <c:pt idx="235">
                  <c:v>-0.42</c:v>
                </c:pt>
                <c:pt idx="236">
                  <c:v>2.3E-2</c:v>
                </c:pt>
                <c:pt idx="237">
                  <c:v>2.1999999999999999E-2</c:v>
                </c:pt>
                <c:pt idx="238">
                  <c:v>0.11600000000000001</c:v>
                </c:pt>
                <c:pt idx="239">
                  <c:v>8.2000000000000003E-2</c:v>
                </c:pt>
                <c:pt idx="240">
                  <c:v>0.111</c:v>
                </c:pt>
                <c:pt idx="241">
                  <c:v>0.123</c:v>
                </c:pt>
                <c:pt idx="242">
                  <c:v>0.13500000000000001</c:v>
                </c:pt>
                <c:pt idx="243">
                  <c:v>0.12</c:v>
                </c:pt>
                <c:pt idx="244">
                  <c:v>6.9000000000000006E-2</c:v>
                </c:pt>
                <c:pt idx="245">
                  <c:v>-8.9999999999999993E-3</c:v>
                </c:pt>
                <c:pt idx="246">
                  <c:v>-2.1999999999999999E-2</c:v>
                </c:pt>
                <c:pt idx="247">
                  <c:v>9.1999999999999998E-2</c:v>
                </c:pt>
                <c:pt idx="248">
                  <c:v>0.17899999999999999</c:v>
                </c:pt>
                <c:pt idx="249">
                  <c:v>6.3E-2</c:v>
                </c:pt>
                <c:pt idx="250">
                  <c:v>0.89500000000000002</c:v>
                </c:pt>
                <c:pt idx="251">
                  <c:v>0.27700000000000002</c:v>
                </c:pt>
                <c:pt idx="252">
                  <c:v>0.161</c:v>
                </c:pt>
                <c:pt idx="253">
                  <c:v>8.4000000000000005E-2</c:v>
                </c:pt>
                <c:pt idx="254">
                  <c:v>8.8999999999999996E-2</c:v>
                </c:pt>
                <c:pt idx="255">
                  <c:v>-6.3E-2</c:v>
                </c:pt>
                <c:pt idx="256">
                  <c:v>6.4000000000000001E-2</c:v>
                </c:pt>
                <c:pt idx="257">
                  <c:v>0.24099999999999999</c:v>
                </c:pt>
                <c:pt idx="258">
                  <c:v>6.5000000000000002E-2</c:v>
                </c:pt>
                <c:pt idx="259">
                  <c:v>0.113</c:v>
                </c:pt>
                <c:pt idx="260">
                  <c:v>5.8999999999999997E-2</c:v>
                </c:pt>
                <c:pt idx="261">
                  <c:v>7.0999999999999994E-2</c:v>
                </c:pt>
                <c:pt idx="262">
                  <c:v>3.5000000000000003E-2</c:v>
                </c:pt>
                <c:pt idx="263">
                  <c:v>-6.0000000000000001E-3</c:v>
                </c:pt>
                <c:pt idx="264">
                  <c:v>0.04</c:v>
                </c:pt>
                <c:pt idx="265">
                  <c:v>3.0000000000000001E-3</c:v>
                </c:pt>
                <c:pt idx="266">
                  <c:v>3.6999999999999998E-2</c:v>
                </c:pt>
                <c:pt idx="267">
                  <c:v>6.3E-2</c:v>
                </c:pt>
                <c:pt idx="268">
                  <c:v>6.2E-2</c:v>
                </c:pt>
                <c:pt idx="269">
                  <c:v>9.2999999999999999E-2</c:v>
                </c:pt>
                <c:pt idx="270">
                  <c:v>5.2999999999999999E-2</c:v>
                </c:pt>
                <c:pt idx="271">
                  <c:v>5.3999999999999999E-2</c:v>
                </c:pt>
                <c:pt idx="272">
                  <c:v>-6.5000000000000002E-2</c:v>
                </c:pt>
                <c:pt idx="273">
                  <c:v>-7.0000000000000007E-2</c:v>
                </c:pt>
                <c:pt idx="274">
                  <c:v>-0.129</c:v>
                </c:pt>
                <c:pt idx="275">
                  <c:v>5.3999999999999999E-2</c:v>
                </c:pt>
                <c:pt idx="276">
                  <c:v>8.3000000000000004E-2</c:v>
                </c:pt>
                <c:pt idx="277">
                  <c:v>0.13200000000000001</c:v>
                </c:pt>
                <c:pt idx="278">
                  <c:v>0.16800000000000001</c:v>
                </c:pt>
                <c:pt idx="279">
                  <c:v>0.13700000000000001</c:v>
                </c:pt>
                <c:pt idx="280">
                  <c:v>9.9000000000000005E-2</c:v>
                </c:pt>
                <c:pt idx="281">
                  <c:v>9.8000000000000004E-2</c:v>
                </c:pt>
                <c:pt idx="282">
                  <c:v>-0.14899999999999999</c:v>
                </c:pt>
                <c:pt idx="283">
                  <c:v>-0.23</c:v>
                </c:pt>
                <c:pt idx="284">
                  <c:v>2.4E-2</c:v>
                </c:pt>
                <c:pt idx="285">
                  <c:v>0.183</c:v>
                </c:pt>
                <c:pt idx="286">
                  <c:v>9.4E-2</c:v>
                </c:pt>
                <c:pt idx="287">
                  <c:v>0.105</c:v>
                </c:pt>
                <c:pt idx="288">
                  <c:v>9.0999999999999998E-2</c:v>
                </c:pt>
                <c:pt idx="289">
                  <c:v>9.6000000000000002E-2</c:v>
                </c:pt>
                <c:pt idx="290">
                  <c:v>8.5000000000000006E-2</c:v>
                </c:pt>
                <c:pt idx="291">
                  <c:v>0.10100000000000001</c:v>
                </c:pt>
                <c:pt idx="292">
                  <c:v>0.16200000000000001</c:v>
                </c:pt>
                <c:pt idx="293">
                  <c:v>0.16300000000000001</c:v>
                </c:pt>
                <c:pt idx="294">
                  <c:v>0.152</c:v>
                </c:pt>
                <c:pt idx="295">
                  <c:v>0.151</c:v>
                </c:pt>
                <c:pt idx="296">
                  <c:v>-0.34</c:v>
                </c:pt>
                <c:pt idx="297">
                  <c:v>0.13100000000000001</c:v>
                </c:pt>
                <c:pt idx="298">
                  <c:v>9.2999999999999999E-2</c:v>
                </c:pt>
                <c:pt idx="299">
                  <c:v>8.5000000000000006E-2</c:v>
                </c:pt>
                <c:pt idx="300">
                  <c:v>0.13400000000000001</c:v>
                </c:pt>
                <c:pt idx="301">
                  <c:v>0.106</c:v>
                </c:pt>
                <c:pt idx="302">
                  <c:v>-1.4999999999999999E-2</c:v>
                </c:pt>
                <c:pt idx="303">
                  <c:v>-0.13700000000000001</c:v>
                </c:pt>
                <c:pt idx="304">
                  <c:v>-5.8999999999999997E-2</c:v>
                </c:pt>
                <c:pt idx="305">
                  <c:v>0.16400000000000001</c:v>
                </c:pt>
                <c:pt idx="306">
                  <c:v>0.04</c:v>
                </c:pt>
                <c:pt idx="307">
                  <c:v>6.0999999999999999E-2</c:v>
                </c:pt>
                <c:pt idx="308">
                  <c:v>7.3999999999999996E-2</c:v>
                </c:pt>
                <c:pt idx="309">
                  <c:v>0.13100000000000001</c:v>
                </c:pt>
                <c:pt idx="310">
                  <c:v>4.3999999999999997E-2</c:v>
                </c:pt>
                <c:pt idx="311">
                  <c:v>2.3E-2</c:v>
                </c:pt>
                <c:pt idx="312">
                  <c:v>2.1000000000000001E-2</c:v>
                </c:pt>
                <c:pt idx="313">
                  <c:v>4.2999999999999997E-2</c:v>
                </c:pt>
                <c:pt idx="314">
                  <c:v>2.1999999999999999E-2</c:v>
                </c:pt>
                <c:pt idx="315">
                  <c:v>-2E-3</c:v>
                </c:pt>
                <c:pt idx="316">
                  <c:v>3.3000000000000002E-2</c:v>
                </c:pt>
                <c:pt idx="317">
                  <c:v>-9.4E-2</c:v>
                </c:pt>
                <c:pt idx="318">
                  <c:v>8.3000000000000004E-2</c:v>
                </c:pt>
                <c:pt idx="319">
                  <c:v>0.105</c:v>
                </c:pt>
                <c:pt idx="320">
                  <c:v>8.3000000000000004E-2</c:v>
                </c:pt>
                <c:pt idx="321">
                  <c:v>0.20899999999999999</c:v>
                </c:pt>
                <c:pt idx="322">
                  <c:v>2.5999999999999999E-2</c:v>
                </c:pt>
                <c:pt idx="323">
                  <c:v>-0.109</c:v>
                </c:pt>
                <c:pt idx="324">
                  <c:v>4.2000000000000003E-2</c:v>
                </c:pt>
                <c:pt idx="325">
                  <c:v>0.16400000000000001</c:v>
                </c:pt>
                <c:pt idx="326">
                  <c:v>-0.49</c:v>
                </c:pt>
                <c:pt idx="327">
                  <c:v>0.13500000000000001</c:v>
                </c:pt>
                <c:pt idx="328">
                  <c:v>9.1999999999999998E-2</c:v>
                </c:pt>
                <c:pt idx="329">
                  <c:v>2.5999999999999999E-2</c:v>
                </c:pt>
                <c:pt idx="330">
                  <c:v>-2.3E-2</c:v>
                </c:pt>
                <c:pt idx="331">
                  <c:v>8.5999999999999993E-2</c:v>
                </c:pt>
                <c:pt idx="332">
                  <c:v>-0.43</c:v>
                </c:pt>
                <c:pt idx="333">
                  <c:v>-0.97899999999999998</c:v>
                </c:pt>
                <c:pt idx="334">
                  <c:v>0.14199999999999999</c:v>
                </c:pt>
                <c:pt idx="335">
                  <c:v>-8.2000000000000003E-2</c:v>
                </c:pt>
                <c:pt idx="336">
                  <c:v>-0.159</c:v>
                </c:pt>
                <c:pt idx="337">
                  <c:v>3.2000000000000001E-2</c:v>
                </c:pt>
                <c:pt idx="338">
                  <c:v>0.111</c:v>
                </c:pt>
                <c:pt idx="339">
                  <c:v>5.1999999999999998E-2</c:v>
                </c:pt>
                <c:pt idx="340">
                  <c:v>0.10199999999999999</c:v>
                </c:pt>
                <c:pt idx="341">
                  <c:v>0.14699999999999999</c:v>
                </c:pt>
                <c:pt idx="342">
                  <c:v>0.17599999999999999</c:v>
                </c:pt>
                <c:pt idx="343">
                  <c:v>0.08</c:v>
                </c:pt>
                <c:pt idx="344">
                  <c:v>7.4999999999999997E-2</c:v>
                </c:pt>
                <c:pt idx="345">
                  <c:v>0.16900000000000001</c:v>
                </c:pt>
                <c:pt idx="346">
                  <c:v>5.0999999999999997E-2</c:v>
                </c:pt>
                <c:pt idx="347">
                  <c:v>3.7999999999999999E-2</c:v>
                </c:pt>
                <c:pt idx="348">
                  <c:v>7.0000000000000007E-2</c:v>
                </c:pt>
                <c:pt idx="349">
                  <c:v>7.0999999999999994E-2</c:v>
                </c:pt>
                <c:pt idx="350">
                  <c:v>0.06</c:v>
                </c:pt>
                <c:pt idx="351">
                  <c:v>0.14199999999999999</c:v>
                </c:pt>
                <c:pt idx="352">
                  <c:v>-0.156</c:v>
                </c:pt>
                <c:pt idx="353">
                  <c:v>-7.1999999999999995E-2</c:v>
                </c:pt>
                <c:pt idx="354">
                  <c:v>1E-3</c:v>
                </c:pt>
                <c:pt idx="355">
                  <c:v>0.246</c:v>
                </c:pt>
                <c:pt idx="356">
                  <c:v>6.4000000000000001E-2</c:v>
                </c:pt>
                <c:pt idx="357">
                  <c:v>3.5999999999999997E-2</c:v>
                </c:pt>
                <c:pt idx="358">
                  <c:v>5.6000000000000001E-2</c:v>
                </c:pt>
                <c:pt idx="359">
                  <c:v>0.04</c:v>
                </c:pt>
                <c:pt idx="360">
                  <c:v>7.9000000000000001E-2</c:v>
                </c:pt>
                <c:pt idx="361">
                  <c:v>0.12</c:v>
                </c:pt>
                <c:pt idx="362">
                  <c:v>-7.0999999999999994E-2</c:v>
                </c:pt>
                <c:pt idx="363">
                  <c:v>-7.1999999999999995E-2</c:v>
                </c:pt>
                <c:pt idx="364">
                  <c:v>-4.3999999999999997E-2</c:v>
                </c:pt>
                <c:pt idx="365">
                  <c:v>8.5000000000000006E-2</c:v>
                </c:pt>
                <c:pt idx="366">
                  <c:v>8.9999999999999993E-3</c:v>
                </c:pt>
                <c:pt idx="367">
                  <c:v>6.0000000000000001E-3</c:v>
                </c:pt>
                <c:pt idx="368">
                  <c:v>0.111</c:v>
                </c:pt>
                <c:pt idx="369">
                  <c:v>9.8000000000000004E-2</c:v>
                </c:pt>
                <c:pt idx="370">
                  <c:v>0.104</c:v>
                </c:pt>
                <c:pt idx="371">
                  <c:v>0.121</c:v>
                </c:pt>
                <c:pt idx="372">
                  <c:v>9.9000000000000005E-2</c:v>
                </c:pt>
                <c:pt idx="373">
                  <c:v>0.10299999999999999</c:v>
                </c:pt>
                <c:pt idx="374">
                  <c:v>6.0999999999999999E-2</c:v>
                </c:pt>
                <c:pt idx="375">
                  <c:v>-0.17699999999999999</c:v>
                </c:pt>
                <c:pt idx="376">
                  <c:v>-6.2E-2</c:v>
                </c:pt>
                <c:pt idx="377">
                  <c:v>-4.0000000000000001E-3</c:v>
                </c:pt>
                <c:pt idx="378">
                  <c:v>-0.51200000000000001</c:v>
                </c:pt>
                <c:pt idx="379">
                  <c:v>0.222</c:v>
                </c:pt>
                <c:pt idx="380">
                  <c:v>0.159</c:v>
                </c:pt>
                <c:pt idx="381">
                  <c:v>8.8999999999999996E-2</c:v>
                </c:pt>
                <c:pt idx="382">
                  <c:v>9.7000000000000003E-2</c:v>
                </c:pt>
                <c:pt idx="383">
                  <c:v>0.115</c:v>
                </c:pt>
                <c:pt idx="384">
                  <c:v>-0.307</c:v>
                </c:pt>
                <c:pt idx="385">
                  <c:v>-0.36899999999999999</c:v>
                </c:pt>
                <c:pt idx="386">
                  <c:v>0.16300000000000001</c:v>
                </c:pt>
                <c:pt idx="387">
                  <c:v>0.23300000000000001</c:v>
                </c:pt>
                <c:pt idx="388">
                  <c:v>0.192</c:v>
                </c:pt>
                <c:pt idx="389">
                  <c:v>0.13400000000000001</c:v>
                </c:pt>
                <c:pt idx="390">
                  <c:v>0.13600000000000001</c:v>
                </c:pt>
                <c:pt idx="391">
                  <c:v>0.17299999999999999</c:v>
                </c:pt>
                <c:pt idx="392">
                  <c:v>7.0999999999999994E-2</c:v>
                </c:pt>
                <c:pt idx="393">
                  <c:v>7.0000000000000007E-2</c:v>
                </c:pt>
                <c:pt idx="394">
                  <c:v>0.22800000000000001</c:v>
                </c:pt>
                <c:pt idx="395">
                  <c:v>5.5E-2</c:v>
                </c:pt>
                <c:pt idx="396">
                  <c:v>0.10199999999999999</c:v>
                </c:pt>
                <c:pt idx="397">
                  <c:v>0.16500000000000001</c:v>
                </c:pt>
                <c:pt idx="398">
                  <c:v>0.06</c:v>
                </c:pt>
                <c:pt idx="399">
                  <c:v>4.5999999999999999E-2</c:v>
                </c:pt>
                <c:pt idx="400">
                  <c:v>9.6000000000000002E-2</c:v>
                </c:pt>
                <c:pt idx="401">
                  <c:v>2.8000000000000001E-2</c:v>
                </c:pt>
                <c:pt idx="402">
                  <c:v>-0.17799999999999999</c:v>
                </c:pt>
                <c:pt idx="403">
                  <c:v>6.3E-2</c:v>
                </c:pt>
                <c:pt idx="404">
                  <c:v>0.10199999999999999</c:v>
                </c:pt>
                <c:pt idx="405">
                  <c:v>0.26600000000000001</c:v>
                </c:pt>
                <c:pt idx="406">
                  <c:v>0.22600000000000001</c:v>
                </c:pt>
                <c:pt idx="407">
                  <c:v>0.16200000000000001</c:v>
                </c:pt>
                <c:pt idx="408">
                  <c:v>0.182</c:v>
                </c:pt>
                <c:pt idx="409">
                  <c:v>0.26200000000000001</c:v>
                </c:pt>
                <c:pt idx="410">
                  <c:v>7.0999999999999994E-2</c:v>
                </c:pt>
                <c:pt idx="411">
                  <c:v>9.7000000000000003E-2</c:v>
                </c:pt>
                <c:pt idx="412">
                  <c:v>0.22</c:v>
                </c:pt>
              </c:numCache>
            </c:numRef>
          </c:xVal>
          <c:yVal>
            <c:numRef>
              <c:f>'Reg Hyp 2'!$G$129:$G$541</c:f>
              <c:numCache>
                <c:formatCode>0.000</c:formatCode>
                <c:ptCount val="413"/>
                <c:pt idx="0">
                  <c:v>-5.7925406541857585E-2</c:v>
                </c:pt>
                <c:pt idx="1">
                  <c:v>-0.15705334590359488</c:v>
                </c:pt>
                <c:pt idx="2">
                  <c:v>-1.5646699171729308</c:v>
                </c:pt>
                <c:pt idx="3">
                  <c:v>-2.0189497655674682</c:v>
                </c:pt>
                <c:pt idx="4">
                  <c:v>8.4171953990408874E-2</c:v>
                </c:pt>
                <c:pt idx="5">
                  <c:v>-2.4586266431878244E-2</c:v>
                </c:pt>
                <c:pt idx="6">
                  <c:v>-0.66903433200197859</c:v>
                </c:pt>
                <c:pt idx="7">
                  <c:v>-0.75127611731084665</c:v>
                </c:pt>
                <c:pt idx="8">
                  <c:v>-0.81497316550477772</c:v>
                </c:pt>
                <c:pt idx="9">
                  <c:v>-2.9317738840651752E-3</c:v>
                </c:pt>
                <c:pt idx="10">
                  <c:v>0.27297669069895691</c:v>
                </c:pt>
                <c:pt idx="11">
                  <c:v>0.49582507799700037</c:v>
                </c:pt>
                <c:pt idx="12">
                  <c:v>0.3501761857203512</c:v>
                </c:pt>
                <c:pt idx="13">
                  <c:v>0.16034096899645076</c:v>
                </c:pt>
                <c:pt idx="14">
                  <c:v>0.1231761262339187</c:v>
                </c:pt>
                <c:pt idx="15">
                  <c:v>4.4333517724949707E-2</c:v>
                </c:pt>
                <c:pt idx="16">
                  <c:v>0.15898457127086216</c:v>
                </c:pt>
                <c:pt idx="17">
                  <c:v>0.20160927242333654</c:v>
                </c:pt>
                <c:pt idx="18">
                  <c:v>0.21945990043017644</c:v>
                </c:pt>
                <c:pt idx="19">
                  <c:v>-0.48754731311098898</c:v>
                </c:pt>
                <c:pt idx="20">
                  <c:v>0.15204459628067177</c:v>
                </c:pt>
                <c:pt idx="21">
                  <c:v>0.10382221609431386</c:v>
                </c:pt>
                <c:pt idx="22">
                  <c:v>-7.4404109831928637E-3</c:v>
                </c:pt>
                <c:pt idx="23">
                  <c:v>-1.6688090672666052</c:v>
                </c:pt>
                <c:pt idx="24">
                  <c:v>-2.149149415176935E-2</c:v>
                </c:pt>
                <c:pt idx="25">
                  <c:v>-1.0956119923285412E-2</c:v>
                </c:pt>
                <c:pt idx="26">
                  <c:v>-2.2028256493057501E-2</c:v>
                </c:pt>
                <c:pt idx="27">
                  <c:v>1.642401492492563</c:v>
                </c:pt>
                <c:pt idx="28">
                  <c:v>1.5490130893110874</c:v>
                </c:pt>
                <c:pt idx="29">
                  <c:v>1.5313493822322095</c:v>
                </c:pt>
                <c:pt idx="30">
                  <c:v>1.8144542996008961</c:v>
                </c:pt>
                <c:pt idx="31">
                  <c:v>2.0360967808763601</c:v>
                </c:pt>
                <c:pt idx="32">
                  <c:v>1.9703884568946002</c:v>
                </c:pt>
                <c:pt idx="33">
                  <c:v>2.7082226323463696</c:v>
                </c:pt>
                <c:pt idx="34">
                  <c:v>1.8544268518348732</c:v>
                </c:pt>
                <c:pt idx="35">
                  <c:v>1.3467676961318313</c:v>
                </c:pt>
                <c:pt idx="36">
                  <c:v>0.31715916392278887</c:v>
                </c:pt>
                <c:pt idx="37">
                  <c:v>-1.6303260975655172</c:v>
                </c:pt>
                <c:pt idx="38">
                  <c:v>-0.42188656392857032</c:v>
                </c:pt>
                <c:pt idx="39">
                  <c:v>-6.7004050126769896E-2</c:v>
                </c:pt>
                <c:pt idx="40">
                  <c:v>-5.6703057373726169E-2</c:v>
                </c:pt>
                <c:pt idx="41">
                  <c:v>0.34966205315982835</c:v>
                </c:pt>
                <c:pt idx="42">
                  <c:v>3.175088612677579E-2</c:v>
                </c:pt>
                <c:pt idx="43">
                  <c:v>-1.4000579775319399</c:v>
                </c:pt>
                <c:pt idx="44">
                  <c:v>-0.32654603852484038</c:v>
                </c:pt>
                <c:pt idx="45">
                  <c:v>-0.34833983127796292</c:v>
                </c:pt>
                <c:pt idx="46">
                  <c:v>-0.20133610103188759</c:v>
                </c:pt>
                <c:pt idx="47">
                  <c:v>-0.15522195279411735</c:v>
                </c:pt>
                <c:pt idx="48">
                  <c:v>-0.14794534158194361</c:v>
                </c:pt>
                <c:pt idx="49">
                  <c:v>-0.16213958207742774</c:v>
                </c:pt>
                <c:pt idx="50">
                  <c:v>-0.29666934582611232</c:v>
                </c:pt>
                <c:pt idx="51">
                  <c:v>-0.12747174499890374</c:v>
                </c:pt>
                <c:pt idx="52">
                  <c:v>-0.20544790836680532</c:v>
                </c:pt>
                <c:pt idx="53">
                  <c:v>-0.47209266697724767</c:v>
                </c:pt>
                <c:pt idx="54">
                  <c:v>11.046187491134352</c:v>
                </c:pt>
                <c:pt idx="55">
                  <c:v>1.5578097389697876</c:v>
                </c:pt>
                <c:pt idx="56">
                  <c:v>1.2391255901596478</c:v>
                </c:pt>
                <c:pt idx="57">
                  <c:v>1.6424045598776342</c:v>
                </c:pt>
                <c:pt idx="58">
                  <c:v>1.0951180349219887</c:v>
                </c:pt>
                <c:pt idx="59">
                  <c:v>1.1759160112308331</c:v>
                </c:pt>
                <c:pt idx="60">
                  <c:v>4.3202396754482333</c:v>
                </c:pt>
                <c:pt idx="61">
                  <c:v>-1.2912776209947916</c:v>
                </c:pt>
                <c:pt idx="62">
                  <c:v>-0.32833856008978923</c:v>
                </c:pt>
                <c:pt idx="63">
                  <c:v>0.20265263662718225</c:v>
                </c:pt>
                <c:pt idx="64">
                  <c:v>0.21249921568965144</c:v>
                </c:pt>
                <c:pt idx="65">
                  <c:v>0.20406920190067623</c:v>
                </c:pt>
                <c:pt idx="66">
                  <c:v>0.20644007832925271</c:v>
                </c:pt>
                <c:pt idx="67">
                  <c:v>0.24814680818019855</c:v>
                </c:pt>
                <c:pt idx="68">
                  <c:v>0.21225768132205536</c:v>
                </c:pt>
                <c:pt idx="69">
                  <c:v>0.27416804428777075</c:v>
                </c:pt>
                <c:pt idx="70">
                  <c:v>0.21120694952500216</c:v>
                </c:pt>
                <c:pt idx="71">
                  <c:v>0.32342639504570325</c:v>
                </c:pt>
                <c:pt idx="72">
                  <c:v>4.2489132180357991E-2</c:v>
                </c:pt>
                <c:pt idx="73">
                  <c:v>-0.11292793675205053</c:v>
                </c:pt>
                <c:pt idx="74">
                  <c:v>-0.23257774353025495</c:v>
                </c:pt>
                <c:pt idx="75">
                  <c:v>-0.14365422380860823</c:v>
                </c:pt>
                <c:pt idx="76">
                  <c:v>-5.3820546686210863E-2</c:v>
                </c:pt>
                <c:pt idx="77">
                  <c:v>0.15713805427275246</c:v>
                </c:pt>
                <c:pt idx="78">
                  <c:v>2.1665273465829173E-2</c:v>
                </c:pt>
                <c:pt idx="79">
                  <c:v>-0.13009556944262557</c:v>
                </c:pt>
                <c:pt idx="80">
                  <c:v>1.2482736430988005E-2</c:v>
                </c:pt>
                <c:pt idx="81">
                  <c:v>0.11885289959030726</c:v>
                </c:pt>
                <c:pt idx="82">
                  <c:v>0.42372835129098474</c:v>
                </c:pt>
                <c:pt idx="83">
                  <c:v>0.18684543000577331</c:v>
                </c:pt>
                <c:pt idx="84">
                  <c:v>0.25858939766939382</c:v>
                </c:pt>
                <c:pt idx="85">
                  <c:v>-1.9737403713773951</c:v>
                </c:pt>
                <c:pt idx="86">
                  <c:v>-0.83063790673970406</c:v>
                </c:pt>
                <c:pt idx="87">
                  <c:v>-1.1593160427771849</c:v>
                </c:pt>
                <c:pt idx="88">
                  <c:v>-1.3166465079353196</c:v>
                </c:pt>
                <c:pt idx="89">
                  <c:v>-1.5702796152967022</c:v>
                </c:pt>
                <c:pt idx="90">
                  <c:v>-1.3247774775995642</c:v>
                </c:pt>
                <c:pt idx="91">
                  <c:v>-1.1923590005891138</c:v>
                </c:pt>
                <c:pt idx="92">
                  <c:v>-0.99766084728740068</c:v>
                </c:pt>
                <c:pt idx="93">
                  <c:v>-1.0996456846559777</c:v>
                </c:pt>
                <c:pt idx="94">
                  <c:v>-0.94508719488269721</c:v>
                </c:pt>
                <c:pt idx="95">
                  <c:v>5.5650167233095328E-2</c:v>
                </c:pt>
                <c:pt idx="96">
                  <c:v>-3.7567760619047412</c:v>
                </c:pt>
                <c:pt idx="97">
                  <c:v>-0.11180275525881476</c:v>
                </c:pt>
                <c:pt idx="98">
                  <c:v>1.430908698308142</c:v>
                </c:pt>
                <c:pt idx="99">
                  <c:v>0.50076984565260363</c:v>
                </c:pt>
                <c:pt idx="100">
                  <c:v>0.56527092338399465</c:v>
                </c:pt>
                <c:pt idx="101">
                  <c:v>-6.9249275168484448E-2</c:v>
                </c:pt>
                <c:pt idx="102">
                  <c:v>-6.1036393306559217E-2</c:v>
                </c:pt>
                <c:pt idx="103">
                  <c:v>-9.7268192829341432E-2</c:v>
                </c:pt>
                <c:pt idx="104">
                  <c:v>0.60695097080905069</c:v>
                </c:pt>
                <c:pt idx="105">
                  <c:v>-0.17780184241583741</c:v>
                </c:pt>
                <c:pt idx="106">
                  <c:v>-0.30908349026999182</c:v>
                </c:pt>
                <c:pt idx="107">
                  <c:v>-0.53569602786993542</c:v>
                </c:pt>
                <c:pt idx="108">
                  <c:v>-1.0018855734879899</c:v>
                </c:pt>
                <c:pt idx="109">
                  <c:v>-0.6567046417373269</c:v>
                </c:pt>
                <c:pt idx="110">
                  <c:v>-0.82704649824000576</c:v>
                </c:pt>
                <c:pt idx="111">
                  <c:v>-0.5469151559138109</c:v>
                </c:pt>
                <c:pt idx="112">
                  <c:v>-0.32806982776428312</c:v>
                </c:pt>
                <c:pt idx="113">
                  <c:v>-0.39591327386941139</c:v>
                </c:pt>
                <c:pt idx="114">
                  <c:v>1.4749087937302896</c:v>
                </c:pt>
                <c:pt idx="115">
                  <c:v>0.98079290069949154</c:v>
                </c:pt>
                <c:pt idx="116">
                  <c:v>0.89493483473749824</c:v>
                </c:pt>
                <c:pt idx="117">
                  <c:v>0.65186252294404901</c:v>
                </c:pt>
                <c:pt idx="118">
                  <c:v>0.9493267755254019</c:v>
                </c:pt>
                <c:pt idx="119">
                  <c:v>1.0465040865987092</c:v>
                </c:pt>
                <c:pt idx="120">
                  <c:v>1.3184370829435434</c:v>
                </c:pt>
                <c:pt idx="121">
                  <c:v>1.6259144616272054</c:v>
                </c:pt>
                <c:pt idx="122">
                  <c:v>1.9278400956193407</c:v>
                </c:pt>
                <c:pt idx="123">
                  <c:v>2.2354161266929538</c:v>
                </c:pt>
                <c:pt idx="124">
                  <c:v>-3.1881614673157019E-2</c:v>
                </c:pt>
                <c:pt idx="125">
                  <c:v>-0.25862513305294443</c:v>
                </c:pt>
                <c:pt idx="126">
                  <c:v>-0.16753741967210353</c:v>
                </c:pt>
                <c:pt idx="127">
                  <c:v>-0.14657396980589077</c:v>
                </c:pt>
                <c:pt idx="128">
                  <c:v>-0.13754585465637753</c:v>
                </c:pt>
                <c:pt idx="129">
                  <c:v>-0.14537326178703516</c:v>
                </c:pt>
                <c:pt idx="130">
                  <c:v>0.17471217515516463</c:v>
                </c:pt>
                <c:pt idx="131">
                  <c:v>-0.26406724573505308</c:v>
                </c:pt>
                <c:pt idx="132">
                  <c:v>-0.18363584115378073</c:v>
                </c:pt>
                <c:pt idx="133">
                  <c:v>0.10387673198158996</c:v>
                </c:pt>
                <c:pt idx="134">
                  <c:v>-1.3024999785721165</c:v>
                </c:pt>
                <c:pt idx="135">
                  <c:v>-1.9896115259592035</c:v>
                </c:pt>
                <c:pt idx="136">
                  <c:v>-2.1199735499832659</c:v>
                </c:pt>
                <c:pt idx="137">
                  <c:v>-4.1081686218342357</c:v>
                </c:pt>
                <c:pt idx="138">
                  <c:v>-1.7485862434389985</c:v>
                </c:pt>
                <c:pt idx="139">
                  <c:v>-0.91721123845519792</c:v>
                </c:pt>
                <c:pt idx="140">
                  <c:v>3.6474832004338156</c:v>
                </c:pt>
                <c:pt idx="141">
                  <c:v>2.951369005622261</c:v>
                </c:pt>
                <c:pt idx="142">
                  <c:v>2.9057930192929828</c:v>
                </c:pt>
                <c:pt idx="143">
                  <c:v>2.3416712941687452</c:v>
                </c:pt>
                <c:pt idx="144">
                  <c:v>1.1459024265475559</c:v>
                </c:pt>
                <c:pt idx="145">
                  <c:v>0.98027781727597862</c:v>
                </c:pt>
                <c:pt idx="146">
                  <c:v>0.92026337793688606</c:v>
                </c:pt>
                <c:pt idx="147">
                  <c:v>0.87816656168201324</c:v>
                </c:pt>
                <c:pt idx="148">
                  <c:v>-0.44898143870545409</c:v>
                </c:pt>
                <c:pt idx="149">
                  <c:v>-0.93510371220315547</c:v>
                </c:pt>
                <c:pt idx="150">
                  <c:v>0.23311543935713941</c:v>
                </c:pt>
                <c:pt idx="151">
                  <c:v>0.13279321250484777</c:v>
                </c:pt>
                <c:pt idx="152">
                  <c:v>8.845565983012639E-2</c:v>
                </c:pt>
                <c:pt idx="153">
                  <c:v>-0.16769527658381547</c:v>
                </c:pt>
                <c:pt idx="154">
                  <c:v>0.25564267925392697</c:v>
                </c:pt>
                <c:pt idx="155">
                  <c:v>0.21908040965840736</c:v>
                </c:pt>
                <c:pt idx="156">
                  <c:v>0.29299123965025586</c:v>
                </c:pt>
                <c:pt idx="157">
                  <c:v>0.34376233712568427</c:v>
                </c:pt>
                <c:pt idx="158">
                  <c:v>0.27382375740542786</c:v>
                </c:pt>
                <c:pt idx="159">
                  <c:v>0.60405751445185396</c:v>
                </c:pt>
                <c:pt idx="160">
                  <c:v>-0.91263770758164864</c:v>
                </c:pt>
                <c:pt idx="161">
                  <c:v>-0.83083587422976513</c:v>
                </c:pt>
                <c:pt idx="162">
                  <c:v>-0.96484570823828053</c:v>
                </c:pt>
                <c:pt idx="163">
                  <c:v>-1.1121728635305514</c:v>
                </c:pt>
                <c:pt idx="164">
                  <c:v>-0.76014358864788356</c:v>
                </c:pt>
                <c:pt idx="165">
                  <c:v>-0.46637930316433918</c:v>
                </c:pt>
                <c:pt idx="166">
                  <c:v>-6.5415724507896955E-2</c:v>
                </c:pt>
                <c:pt idx="167">
                  <c:v>-0.33481926484517599</c:v>
                </c:pt>
                <c:pt idx="168">
                  <c:v>-1.0490336144119072</c:v>
                </c:pt>
                <c:pt idx="169">
                  <c:v>-1.1430594823329796</c:v>
                </c:pt>
                <c:pt idx="170">
                  <c:v>0.53290428577425553</c:v>
                </c:pt>
                <c:pt idx="171">
                  <c:v>0.24122375382912595</c:v>
                </c:pt>
                <c:pt idx="172">
                  <c:v>0.25176650024787378</c:v>
                </c:pt>
                <c:pt idx="173">
                  <c:v>9.1052453317238102E-2</c:v>
                </c:pt>
                <c:pt idx="174">
                  <c:v>0.27686496750689432</c:v>
                </c:pt>
                <c:pt idx="175">
                  <c:v>0.33051009653057084</c:v>
                </c:pt>
                <c:pt idx="176">
                  <c:v>0.37361160544836319</c:v>
                </c:pt>
                <c:pt idx="177">
                  <c:v>0.4950823429220555</c:v>
                </c:pt>
                <c:pt idx="178">
                  <c:v>0.46502415562203803</c:v>
                </c:pt>
                <c:pt idx="179">
                  <c:v>0.77308246734576014</c:v>
                </c:pt>
                <c:pt idx="180">
                  <c:v>0.42681471561469797</c:v>
                </c:pt>
                <c:pt idx="181">
                  <c:v>0.29827004178363337</c:v>
                </c:pt>
                <c:pt idx="182">
                  <c:v>0.50481324007644224</c:v>
                </c:pt>
                <c:pt idx="183">
                  <c:v>0.80984803118680526</c:v>
                </c:pt>
                <c:pt idx="184">
                  <c:v>0.2006751699284415</c:v>
                </c:pt>
                <c:pt idx="185">
                  <c:v>0.29687682751420508</c:v>
                </c:pt>
                <c:pt idx="186">
                  <c:v>0.32090421014042492</c:v>
                </c:pt>
                <c:pt idx="187">
                  <c:v>0.44441469013626028</c:v>
                </c:pt>
                <c:pt idx="188">
                  <c:v>-0.23622689755248227</c:v>
                </c:pt>
                <c:pt idx="189">
                  <c:v>-3.3821186193333394E-2</c:v>
                </c:pt>
                <c:pt idx="190">
                  <c:v>-0.15523799607534555</c:v>
                </c:pt>
                <c:pt idx="191">
                  <c:v>-0.19294372892416106</c:v>
                </c:pt>
                <c:pt idx="192">
                  <c:v>0.1851317740296313</c:v>
                </c:pt>
                <c:pt idx="193">
                  <c:v>0.26332691239165601</c:v>
                </c:pt>
                <c:pt idx="194">
                  <c:v>5.1227623490772832E-2</c:v>
                </c:pt>
                <c:pt idx="195">
                  <c:v>-0.1483289651717497</c:v>
                </c:pt>
                <c:pt idx="196">
                  <c:v>-1.3059473891796189</c:v>
                </c:pt>
                <c:pt idx="197">
                  <c:v>-0.95501995259272732</c:v>
                </c:pt>
                <c:pt idx="198">
                  <c:v>-0.7635916123248071</c:v>
                </c:pt>
                <c:pt idx="199">
                  <c:v>0.40291437799296792</c:v>
                </c:pt>
                <c:pt idx="200">
                  <c:v>0.31802958250914393</c:v>
                </c:pt>
                <c:pt idx="201">
                  <c:v>0.16044779732136233</c:v>
                </c:pt>
                <c:pt idx="202">
                  <c:v>0.19019197839876037</c:v>
                </c:pt>
                <c:pt idx="203">
                  <c:v>-4.2649214321441926E-2</c:v>
                </c:pt>
                <c:pt idx="204">
                  <c:v>-1.0960377968846673</c:v>
                </c:pt>
                <c:pt idx="205">
                  <c:v>-2.7487611876782947</c:v>
                </c:pt>
                <c:pt idx="206">
                  <c:v>9.6125908410828978E-2</c:v>
                </c:pt>
                <c:pt idx="207">
                  <c:v>-1.8271996242804074E-2</c:v>
                </c:pt>
                <c:pt idx="208">
                  <c:v>4.1853304658932798E-2</c:v>
                </c:pt>
                <c:pt idx="209">
                  <c:v>0.20863929796214026</c:v>
                </c:pt>
                <c:pt idx="210">
                  <c:v>0.37011648034655753</c:v>
                </c:pt>
                <c:pt idx="211">
                  <c:v>0.26951930423330545</c:v>
                </c:pt>
                <c:pt idx="212">
                  <c:v>0.21739736708095733</c:v>
                </c:pt>
                <c:pt idx="213">
                  <c:v>0.14358389102106067</c:v>
                </c:pt>
                <c:pt idx="214">
                  <c:v>-4.2291278187670374E-2</c:v>
                </c:pt>
                <c:pt idx="215">
                  <c:v>-0.11456803440089029</c:v>
                </c:pt>
                <c:pt idx="216">
                  <c:v>-0.10473131130836266</c:v>
                </c:pt>
                <c:pt idx="217">
                  <c:v>-0.11586335085778174</c:v>
                </c:pt>
                <c:pt idx="218">
                  <c:v>0.12060126851197063</c:v>
                </c:pt>
                <c:pt idx="219">
                  <c:v>0.31179455772963149</c:v>
                </c:pt>
                <c:pt idx="220">
                  <c:v>0.3762074200182427</c:v>
                </c:pt>
                <c:pt idx="221">
                  <c:v>0.46033955136641991</c:v>
                </c:pt>
                <c:pt idx="222">
                  <c:v>0.11198142710813733</c:v>
                </c:pt>
                <c:pt idx="223">
                  <c:v>0.26026990904335939</c:v>
                </c:pt>
                <c:pt idx="224">
                  <c:v>-1.5835978878590139E-3</c:v>
                </c:pt>
                <c:pt idx="225">
                  <c:v>7.457253171279511E-3</c:v>
                </c:pt>
                <c:pt idx="226">
                  <c:v>-0.19920107759376668</c:v>
                </c:pt>
                <c:pt idx="227">
                  <c:v>8.9529558871630929E-2</c:v>
                </c:pt>
                <c:pt idx="228">
                  <c:v>0.32942457067033132</c:v>
                </c:pt>
                <c:pt idx="229">
                  <c:v>5.4034357730410466E-2</c:v>
                </c:pt>
                <c:pt idx="230">
                  <c:v>0.32620575283545006</c:v>
                </c:pt>
                <c:pt idx="231">
                  <c:v>0.24938338685333231</c:v>
                </c:pt>
                <c:pt idx="232">
                  <c:v>3.9185963645581849E-2</c:v>
                </c:pt>
                <c:pt idx="233">
                  <c:v>0.4118674515704383</c:v>
                </c:pt>
                <c:pt idx="234">
                  <c:v>-0.26429287566538245</c:v>
                </c:pt>
                <c:pt idx="235">
                  <c:v>-1.6708133660641702</c:v>
                </c:pt>
                <c:pt idx="236">
                  <c:v>-0.46592501724181395</c:v>
                </c:pt>
                <c:pt idx="237">
                  <c:v>-0.41277320248006677</c:v>
                </c:pt>
                <c:pt idx="238">
                  <c:v>-6.9595650818045441E-3</c:v>
                </c:pt>
                <c:pt idx="239">
                  <c:v>-0.11364296800181513</c:v>
                </c:pt>
                <c:pt idx="240">
                  <c:v>-0.12856474387713249</c:v>
                </c:pt>
                <c:pt idx="241">
                  <c:v>-7.9527885280640823E-2</c:v>
                </c:pt>
                <c:pt idx="242">
                  <c:v>2.4028836259361113E-3</c:v>
                </c:pt>
                <c:pt idx="243">
                  <c:v>-5.0258994296225212E-2</c:v>
                </c:pt>
                <c:pt idx="244">
                  <c:v>-0.10935111452870237</c:v>
                </c:pt>
                <c:pt idx="245">
                  <c:v>-4.2574154004370021E-2</c:v>
                </c:pt>
                <c:pt idx="246">
                  <c:v>-0.2894190553306602</c:v>
                </c:pt>
                <c:pt idx="247">
                  <c:v>-0.11536337329403756</c:v>
                </c:pt>
                <c:pt idx="248">
                  <c:v>-7.1811769479988297E-2</c:v>
                </c:pt>
                <c:pt idx="249">
                  <c:v>-0.68149317328326819</c:v>
                </c:pt>
                <c:pt idx="250">
                  <c:v>2.0571891887745086</c:v>
                </c:pt>
                <c:pt idx="251">
                  <c:v>0.25732666686666184</c:v>
                </c:pt>
                <c:pt idx="252">
                  <c:v>0.17039361992702473</c:v>
                </c:pt>
                <c:pt idx="253">
                  <c:v>-0.28572349159389654</c:v>
                </c:pt>
                <c:pt idx="254">
                  <c:v>5.9116170985099532E-2</c:v>
                </c:pt>
                <c:pt idx="255">
                  <c:v>-0.4454395879720901</c:v>
                </c:pt>
                <c:pt idx="256">
                  <c:v>-0.19693214177351895</c:v>
                </c:pt>
                <c:pt idx="257">
                  <c:v>0.16020992472414869</c:v>
                </c:pt>
                <c:pt idx="258">
                  <c:v>-0.23805943161036677</c:v>
                </c:pt>
                <c:pt idx="259">
                  <c:v>0.42830007789058477</c:v>
                </c:pt>
                <c:pt idx="260">
                  <c:v>5.8641819016076409E-2</c:v>
                </c:pt>
                <c:pt idx="261">
                  <c:v>9.786398988276386E-2</c:v>
                </c:pt>
                <c:pt idx="262">
                  <c:v>0.26225522670747253</c:v>
                </c:pt>
                <c:pt idx="263">
                  <c:v>0.17202108349146608</c:v>
                </c:pt>
                <c:pt idx="264">
                  <c:v>0.24303754268406763</c:v>
                </c:pt>
                <c:pt idx="265">
                  <c:v>0.10336444821108189</c:v>
                </c:pt>
                <c:pt idx="266">
                  <c:v>-0.11862249937183308</c:v>
                </c:pt>
                <c:pt idx="267">
                  <c:v>-0.34473821116545306</c:v>
                </c:pt>
                <c:pt idx="268">
                  <c:v>5.6255404090831553E-2</c:v>
                </c:pt>
                <c:pt idx="269">
                  <c:v>1.1891234262191075E-2</c:v>
                </c:pt>
                <c:pt idx="270">
                  <c:v>-6.9690130877142459E-2</c:v>
                </c:pt>
                <c:pt idx="271">
                  <c:v>2.8067371242857988E-2</c:v>
                </c:pt>
                <c:pt idx="272">
                  <c:v>9.9973551735068278E-2</c:v>
                </c:pt>
                <c:pt idx="273">
                  <c:v>0.27073051509796514</c:v>
                </c:pt>
                <c:pt idx="274">
                  <c:v>-0.41100540643865713</c:v>
                </c:pt>
                <c:pt idx="275">
                  <c:v>4.8356926600976104E-2</c:v>
                </c:pt>
                <c:pt idx="276">
                  <c:v>0.10919485130410111</c:v>
                </c:pt>
                <c:pt idx="277">
                  <c:v>0.29148786465820248</c:v>
                </c:pt>
                <c:pt idx="278">
                  <c:v>0.35978176102661275</c:v>
                </c:pt>
                <c:pt idx="279">
                  <c:v>0.29141820711533273</c:v>
                </c:pt>
                <c:pt idx="280">
                  <c:v>8.8538213994608816E-2</c:v>
                </c:pt>
                <c:pt idx="281">
                  <c:v>0.25749086211380284</c:v>
                </c:pt>
                <c:pt idx="282">
                  <c:v>-0.40799580916503203</c:v>
                </c:pt>
                <c:pt idx="283">
                  <c:v>-0.58388745980691836</c:v>
                </c:pt>
                <c:pt idx="284">
                  <c:v>-2.5380332343854155E-3</c:v>
                </c:pt>
                <c:pt idx="285">
                  <c:v>0.18235067622316992</c:v>
                </c:pt>
                <c:pt idx="286">
                  <c:v>-0.32115046319057322</c:v>
                </c:pt>
                <c:pt idx="287">
                  <c:v>-0.33365171862195508</c:v>
                </c:pt>
                <c:pt idx="288">
                  <c:v>-0.42728419756671965</c:v>
                </c:pt>
                <c:pt idx="289">
                  <c:v>-0.31564163131260742</c:v>
                </c:pt>
                <c:pt idx="290">
                  <c:v>-0.46009625114148806</c:v>
                </c:pt>
                <c:pt idx="291">
                  <c:v>-0.67605406505626076</c:v>
                </c:pt>
                <c:pt idx="292">
                  <c:v>-0.97041664627899771</c:v>
                </c:pt>
                <c:pt idx="293">
                  <c:v>-2.3569145920250976</c:v>
                </c:pt>
                <c:pt idx="294">
                  <c:v>-0.24371383742289526</c:v>
                </c:pt>
                <c:pt idx="295">
                  <c:v>0.12411429219949674</c:v>
                </c:pt>
                <c:pt idx="296">
                  <c:v>-1.2396309709570674</c:v>
                </c:pt>
                <c:pt idx="297">
                  <c:v>-3.2611345220195577E-2</c:v>
                </c:pt>
                <c:pt idx="298">
                  <c:v>-0.17770317444949069</c:v>
                </c:pt>
                <c:pt idx="299">
                  <c:v>0.16750865620221719</c:v>
                </c:pt>
                <c:pt idx="300">
                  <c:v>0.20993423193452956</c:v>
                </c:pt>
                <c:pt idx="301">
                  <c:v>2.4215856661082343E-2</c:v>
                </c:pt>
                <c:pt idx="302">
                  <c:v>-2.6455383461843972E-2</c:v>
                </c:pt>
                <c:pt idx="303">
                  <c:v>-0.39785813556518473</c:v>
                </c:pt>
                <c:pt idx="304">
                  <c:v>-0.54140026647557304</c:v>
                </c:pt>
                <c:pt idx="305">
                  <c:v>0.22832929773065569</c:v>
                </c:pt>
                <c:pt idx="306">
                  <c:v>-0.25920051178096254</c:v>
                </c:pt>
                <c:pt idx="307">
                  <c:v>-0.22112123681564141</c:v>
                </c:pt>
                <c:pt idx="308">
                  <c:v>-0.27186375330932555</c:v>
                </c:pt>
                <c:pt idx="309">
                  <c:v>1.8026601389256722E-4</c:v>
                </c:pt>
                <c:pt idx="310">
                  <c:v>-0.26380484390560321</c:v>
                </c:pt>
                <c:pt idx="311">
                  <c:v>-0.33312615831521675</c:v>
                </c:pt>
                <c:pt idx="312">
                  <c:v>-0.20155355554326315</c:v>
                </c:pt>
                <c:pt idx="313">
                  <c:v>-2.2245573781189437E-2</c:v>
                </c:pt>
                <c:pt idx="314">
                  <c:v>-0.20603124653585578</c:v>
                </c:pt>
                <c:pt idx="315">
                  <c:v>-0.30653945921418818</c:v>
                </c:pt>
                <c:pt idx="316">
                  <c:v>0.17930437471452593</c:v>
                </c:pt>
                <c:pt idx="317">
                  <c:v>-0.69545895900291499</c:v>
                </c:pt>
                <c:pt idx="318">
                  <c:v>-0.15286035157955213</c:v>
                </c:pt>
                <c:pt idx="319">
                  <c:v>-0.15735731178650933</c:v>
                </c:pt>
                <c:pt idx="320">
                  <c:v>1.9915432843926289E-3</c:v>
                </c:pt>
                <c:pt idx="321">
                  <c:v>0.74121788694972013</c:v>
                </c:pt>
                <c:pt idx="322">
                  <c:v>0.17113040769463633</c:v>
                </c:pt>
                <c:pt idx="323">
                  <c:v>-0.4498724020066992</c:v>
                </c:pt>
                <c:pt idx="324">
                  <c:v>5.2059186022593358E-2</c:v>
                </c:pt>
                <c:pt idx="325">
                  <c:v>0.57000571064118044</c:v>
                </c:pt>
                <c:pt idx="326">
                  <c:v>-1.6029599012468594</c:v>
                </c:pt>
                <c:pt idx="327">
                  <c:v>0.18296784903544994</c:v>
                </c:pt>
                <c:pt idx="328">
                  <c:v>0.2004974538313086</c:v>
                </c:pt>
                <c:pt idx="329">
                  <c:v>8.2920087719652091E-2</c:v>
                </c:pt>
                <c:pt idx="330">
                  <c:v>-0.10510038995388808</c:v>
                </c:pt>
                <c:pt idx="331">
                  <c:v>-0.13771097842982705</c:v>
                </c:pt>
                <c:pt idx="332">
                  <c:v>-1.5230010206824298</c:v>
                </c:pt>
                <c:pt idx="333">
                  <c:v>-3.3607900606379761</c:v>
                </c:pt>
                <c:pt idx="334">
                  <c:v>3.9040238875142276E-2</c:v>
                </c:pt>
                <c:pt idx="335">
                  <c:v>-0.66006050119553883</c:v>
                </c:pt>
                <c:pt idx="336">
                  <c:v>-0.95903287398683656</c:v>
                </c:pt>
                <c:pt idx="337">
                  <c:v>-0.49818577806794601</c:v>
                </c:pt>
                <c:pt idx="338">
                  <c:v>-0.32256399612989634</c:v>
                </c:pt>
                <c:pt idx="339">
                  <c:v>-0.15572126240561687</c:v>
                </c:pt>
                <c:pt idx="340">
                  <c:v>-0.23866858994541443</c:v>
                </c:pt>
                <c:pt idx="341">
                  <c:v>-8.0035502220234811E-2</c:v>
                </c:pt>
                <c:pt idx="342">
                  <c:v>9.7191622768851627E-2</c:v>
                </c:pt>
                <c:pt idx="343">
                  <c:v>-0.23914744535718413</c:v>
                </c:pt>
                <c:pt idx="344">
                  <c:v>-0.10878394415318966</c:v>
                </c:pt>
                <c:pt idx="345">
                  <c:v>-5.9115421902788706E-2</c:v>
                </c:pt>
                <c:pt idx="346">
                  <c:v>0.16085641706042389</c:v>
                </c:pt>
                <c:pt idx="347">
                  <c:v>-0.11893843695560707</c:v>
                </c:pt>
                <c:pt idx="348">
                  <c:v>-0.21435078621267598</c:v>
                </c:pt>
                <c:pt idx="349">
                  <c:v>-5.8948897737226738E-2</c:v>
                </c:pt>
                <c:pt idx="350">
                  <c:v>-0.21656583472898047</c:v>
                </c:pt>
                <c:pt idx="351">
                  <c:v>9.5132037791689633E-2</c:v>
                </c:pt>
                <c:pt idx="352">
                  <c:v>-0.56347254718900397</c:v>
                </c:pt>
                <c:pt idx="353">
                  <c:v>-0.26837496362320806</c:v>
                </c:pt>
                <c:pt idx="354">
                  <c:v>-0.34370323057441959</c:v>
                </c:pt>
                <c:pt idx="355">
                  <c:v>0.31124023668569073</c:v>
                </c:pt>
                <c:pt idx="356">
                  <c:v>5.4345770320595135E-2</c:v>
                </c:pt>
                <c:pt idx="357">
                  <c:v>3.1080086151463026E-2</c:v>
                </c:pt>
                <c:pt idx="358">
                  <c:v>9.6746133170440337E-3</c:v>
                </c:pt>
                <c:pt idx="359">
                  <c:v>-0.1244439652399517</c:v>
                </c:pt>
                <c:pt idx="360">
                  <c:v>-0.1744554063434044</c:v>
                </c:pt>
                <c:pt idx="361">
                  <c:v>-5.2086788442621372E-2</c:v>
                </c:pt>
                <c:pt idx="362">
                  <c:v>-0.37063837188466864</c:v>
                </c:pt>
                <c:pt idx="363">
                  <c:v>-0.31944667910180591</c:v>
                </c:pt>
                <c:pt idx="364">
                  <c:v>-0.5877347564861064</c:v>
                </c:pt>
                <c:pt idx="365">
                  <c:v>-0.22210806794663468</c:v>
                </c:pt>
                <c:pt idx="366">
                  <c:v>-0.25488408119304207</c:v>
                </c:pt>
                <c:pt idx="367">
                  <c:v>-0.37877483759655767</c:v>
                </c:pt>
                <c:pt idx="368">
                  <c:v>3.2412458724710925E-4</c:v>
                </c:pt>
                <c:pt idx="369">
                  <c:v>-5.4887105731852449E-3</c:v>
                </c:pt>
                <c:pt idx="370">
                  <c:v>-6.0259520773187657E-2</c:v>
                </c:pt>
                <c:pt idx="371">
                  <c:v>-4.9222127544983084E-2</c:v>
                </c:pt>
                <c:pt idx="372">
                  <c:v>-0.11807960565984978</c:v>
                </c:pt>
                <c:pt idx="373">
                  <c:v>-5.2785427027853972E-2</c:v>
                </c:pt>
                <c:pt idx="374">
                  <c:v>-0.12651997957979655</c:v>
                </c:pt>
                <c:pt idx="375">
                  <c:v>-0.69956722683749728</c:v>
                </c:pt>
                <c:pt idx="376">
                  <c:v>-0.4586190722475979</c:v>
                </c:pt>
                <c:pt idx="377">
                  <c:v>-0.35558194965263845</c:v>
                </c:pt>
                <c:pt idx="378">
                  <c:v>-1.7934962176218798</c:v>
                </c:pt>
                <c:pt idx="379">
                  <c:v>0.23448757397360337</c:v>
                </c:pt>
                <c:pt idx="380">
                  <c:v>0.25301839330341608</c:v>
                </c:pt>
                <c:pt idx="381">
                  <c:v>0.17949379964329884</c:v>
                </c:pt>
                <c:pt idx="382">
                  <c:v>6.9010237484352149E-3</c:v>
                </c:pt>
                <c:pt idx="383">
                  <c:v>6.8459285125952465E-2</c:v>
                </c:pt>
                <c:pt idx="384">
                  <c:v>-0.99195944886430942</c:v>
                </c:pt>
                <c:pt idx="385">
                  <c:v>-1.4295972041392992</c:v>
                </c:pt>
                <c:pt idx="386">
                  <c:v>0.25983870384653618</c:v>
                </c:pt>
                <c:pt idx="387">
                  <c:v>0.50457977954016064</c:v>
                </c:pt>
                <c:pt idx="388">
                  <c:v>7.3647347956484172E-2</c:v>
                </c:pt>
                <c:pt idx="389">
                  <c:v>0.1403042454201183</c:v>
                </c:pt>
                <c:pt idx="390">
                  <c:v>0.22131837008225441</c:v>
                </c:pt>
                <c:pt idx="391">
                  <c:v>0.10070812039720714</c:v>
                </c:pt>
                <c:pt idx="392">
                  <c:v>6.9299171417916694E-2</c:v>
                </c:pt>
                <c:pt idx="393">
                  <c:v>-5.301327487940196E-2</c:v>
                </c:pt>
                <c:pt idx="394">
                  <c:v>0.13557200518684451</c:v>
                </c:pt>
                <c:pt idx="395">
                  <c:v>0.21055337635830265</c:v>
                </c:pt>
                <c:pt idx="396">
                  <c:v>0.18716917244899206</c:v>
                </c:pt>
                <c:pt idx="397">
                  <c:v>0.1750915662483476</c:v>
                </c:pt>
                <c:pt idx="398">
                  <c:v>9.0752149071687244E-2</c:v>
                </c:pt>
                <c:pt idx="399">
                  <c:v>-7.8835896402768071E-2</c:v>
                </c:pt>
                <c:pt idx="400">
                  <c:v>0.16080803243458278</c:v>
                </c:pt>
                <c:pt idx="401">
                  <c:v>0.39761168496032978</c:v>
                </c:pt>
                <c:pt idx="402">
                  <c:v>-0.22594062003975868</c:v>
                </c:pt>
                <c:pt idx="403">
                  <c:v>0.13478481311130491</c:v>
                </c:pt>
                <c:pt idx="404">
                  <c:v>0.41325375128750996</c:v>
                </c:pt>
                <c:pt idx="405">
                  <c:v>0.45407130328947115</c:v>
                </c:pt>
                <c:pt idx="406">
                  <c:v>0.37464970806359027</c:v>
                </c:pt>
                <c:pt idx="407">
                  <c:v>-0.11278802763096465</c:v>
                </c:pt>
                <c:pt idx="408">
                  <c:v>0.63296451281742705</c:v>
                </c:pt>
                <c:pt idx="409">
                  <c:v>0.81077639733343621</c:v>
                </c:pt>
                <c:pt idx="410">
                  <c:v>0.18258818346687383</c:v>
                </c:pt>
                <c:pt idx="411">
                  <c:v>0.1323262052935277</c:v>
                </c:pt>
                <c:pt idx="412">
                  <c:v>8.5747647781816483E-2</c:v>
                </c:pt>
              </c:numCache>
            </c:numRef>
          </c:yVal>
          <c:smooth val="0"/>
          <c:extLst>
            <c:ext xmlns:c16="http://schemas.microsoft.com/office/drawing/2014/chart" uri="{C3380CC4-5D6E-409C-BE32-E72D297353CC}">
              <c16:uniqueId val="{00000001-DEC0-4B4F-B63C-592484998DAE}"/>
            </c:ext>
          </c:extLst>
        </c:ser>
        <c:ser>
          <c:idx val="1"/>
          <c:order val="1"/>
          <c:tx>
            <c:v/>
          </c:tx>
          <c:spPr>
            <a:ln w="19050">
              <a:noFill/>
            </a:ln>
            <a:effectLst/>
          </c:spPr>
          <c:marker>
            <c:symbol val="circle"/>
            <c:size val="3"/>
            <c:spPr>
              <a:solidFill>
                <a:srgbClr val="003CE6"/>
              </a:solidFill>
              <a:ln>
                <a:solidFill>
                  <a:srgbClr val="003CE6"/>
                </a:solidFill>
                <a:prstDash val="solid"/>
              </a:ln>
            </c:spPr>
          </c:marker>
          <c:xVal>
            <c:numLit>
              <c:formatCode>General</c:formatCode>
              <c:ptCount val="1"/>
              <c:pt idx="0">
                <c:v>0.12</c:v>
              </c:pt>
            </c:numLit>
          </c:xVal>
          <c:yVal>
            <c:numLit>
              <c:formatCode>General</c:formatCode>
              <c:ptCount val="1"/>
              <c:pt idx="0">
                <c:v>-0.15705334590359488</c:v>
              </c:pt>
            </c:numLit>
          </c:yVal>
          <c:smooth val="0"/>
          <c:extLst>
            <c:ext xmlns:c16="http://schemas.microsoft.com/office/drawing/2014/chart" uri="{C3380CC4-5D6E-409C-BE32-E72D297353CC}">
              <c16:uniqueId val="{00000002-DEC0-4B4F-B63C-592484998DAE}"/>
            </c:ext>
          </c:extLst>
        </c:ser>
        <c:dLbls>
          <c:showLegendKey val="0"/>
          <c:showVal val="0"/>
          <c:showCatName val="0"/>
          <c:showSerName val="0"/>
          <c:showPercent val="0"/>
          <c:showBubbleSize val="0"/>
        </c:dLbls>
        <c:axId val="901017808"/>
        <c:axId val="901021416"/>
      </c:scatterChart>
      <c:valAx>
        <c:axId val="901017808"/>
        <c:scaling>
          <c:orientation val="minMax"/>
          <c:max val="5"/>
          <c:min val="-2"/>
        </c:scaling>
        <c:delete val="0"/>
        <c:axPos val="b"/>
        <c:title>
          <c:tx>
            <c:rich>
              <a:bodyPr/>
              <a:lstStyle/>
              <a:p>
                <a:pPr>
                  <a:defRPr sz="800" b="0">
                    <a:latin typeface="Arial"/>
                    <a:ea typeface="Arial"/>
                    <a:cs typeface="Arial"/>
                  </a:defRPr>
                </a:pPr>
                <a:r>
                  <a:rPr lang="fr-FR"/>
                  <a:t>ROE</a:t>
                </a:r>
              </a:p>
            </c:rich>
          </c:tx>
          <c:overlay val="0"/>
        </c:title>
        <c:numFmt formatCode="General" sourceLinked="0"/>
        <c:majorTickMark val="cross"/>
        <c:minorTickMark val="none"/>
        <c:tickLblPos val="nextTo"/>
        <c:txPr>
          <a:bodyPr rot="0" vert="horz"/>
          <a:lstStyle/>
          <a:p>
            <a:pPr>
              <a:defRPr sz="700"/>
            </a:pPr>
            <a:endParaRPr lang="fr-FR"/>
          </a:p>
        </c:txPr>
        <c:crossAx val="901021416"/>
        <c:crosses val="autoZero"/>
        <c:crossBetween val="midCat"/>
      </c:valAx>
      <c:valAx>
        <c:axId val="901021416"/>
        <c:scaling>
          <c:orientation val="minMax"/>
          <c:max val="12"/>
          <c:min val="-6"/>
        </c:scaling>
        <c:delete val="0"/>
        <c:axPos val="l"/>
        <c:title>
          <c:tx>
            <c:rich>
              <a:bodyPr/>
              <a:lstStyle/>
              <a:p>
                <a:pPr>
                  <a:defRPr sz="800" b="0">
                    <a:latin typeface="Arial"/>
                    <a:ea typeface="Arial"/>
                    <a:cs typeface="Arial"/>
                  </a:defRPr>
                </a:pPr>
                <a:r>
                  <a:rPr lang="fr-FR"/>
                  <a:t>Standardized residuals</a:t>
                </a:r>
              </a:p>
            </c:rich>
          </c:tx>
          <c:overlay val="0"/>
        </c:title>
        <c:numFmt formatCode="General" sourceLinked="0"/>
        <c:majorTickMark val="cross"/>
        <c:minorTickMark val="none"/>
        <c:tickLblPos val="nextTo"/>
        <c:txPr>
          <a:bodyPr/>
          <a:lstStyle/>
          <a:p>
            <a:pPr>
              <a:defRPr sz="700"/>
            </a:pPr>
            <a:endParaRPr lang="fr-FR"/>
          </a:p>
        </c:txPr>
        <c:crossAx val="901017808"/>
        <c:crosses val="autoZero"/>
        <c:crossBetween val="midCat"/>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Pred(</a:t>
            </a:r>
            <a:r>
              <a:rPr lang="en-US" sz="900" b="1" i="0" u="none" strike="noStrike" baseline="0">
                <a:effectLst/>
              </a:rPr>
              <a:t>Δ</a:t>
            </a:r>
            <a:r>
              <a:rPr lang="fr-FR" sz="900" b="1" i="0" u="none" strike="noStrike" baseline="0">
                <a:effectLst/>
              </a:rPr>
              <a:t> </a:t>
            </a:r>
            <a:r>
              <a:rPr lang="fr-FR"/>
              <a:t>ROE) / Standardized residuals</a:t>
            </a:r>
          </a:p>
        </c:rich>
      </c:tx>
      <c:overlay val="0"/>
    </c:title>
    <c:autoTitleDeleted val="0"/>
    <c:plotArea>
      <c:layout/>
      <c:scatterChart>
        <c:scatterStyle val="lineMarker"/>
        <c:varyColors val="0"/>
        <c:ser>
          <c:idx val="0"/>
          <c:order val="0"/>
          <c:tx>
            <c:v/>
          </c:tx>
          <c:spPr>
            <a:ln w="19050">
              <a:noFill/>
            </a:ln>
            <a:effectLst/>
          </c:spPr>
          <c:marker>
            <c:symbol val="circle"/>
            <c:size val="3"/>
            <c:spPr>
              <a:solidFill>
                <a:srgbClr val="003CE6"/>
              </a:solidFill>
              <a:ln>
                <a:solidFill>
                  <a:srgbClr val="003CE6"/>
                </a:solidFill>
                <a:prstDash val="solid"/>
              </a:ln>
            </c:spPr>
          </c:marker>
          <c:xVal>
            <c:numRef>
              <c:f>'Reg Hyp 2'!$E$129:$E$541</c:f>
              <c:numCache>
                <c:formatCode>0.000</c:formatCode>
                <c:ptCount val="413"/>
                <c:pt idx="0">
                  <c:v>0.17040716376852416</c:v>
                </c:pt>
                <c:pt idx="1">
                  <c:v>0.16990740386695674</c:v>
                </c:pt>
                <c:pt idx="2">
                  <c:v>0.17621075998445065</c:v>
                </c:pt>
                <c:pt idx="3">
                  <c:v>0.19856889340723621</c:v>
                </c:pt>
                <c:pt idx="4">
                  <c:v>0.18325237690479484</c:v>
                </c:pt>
                <c:pt idx="5">
                  <c:v>0.1808128658853887</c:v>
                </c:pt>
                <c:pt idx="6">
                  <c:v>0.15960143434688895</c:v>
                </c:pt>
                <c:pt idx="7">
                  <c:v>0.19973570083153108</c:v>
                </c:pt>
                <c:pt idx="8">
                  <c:v>0.29597693982620288</c:v>
                </c:pt>
                <c:pt idx="9">
                  <c:v>0.13593164028080276</c:v>
                </c:pt>
                <c:pt idx="10">
                  <c:v>2.7255219934373021E-2</c:v>
                </c:pt>
                <c:pt idx="11">
                  <c:v>4.6439890264093897E-2</c:v>
                </c:pt>
                <c:pt idx="12">
                  <c:v>5.772326008219103E-2</c:v>
                </c:pt>
                <c:pt idx="13">
                  <c:v>4.1047876375476244E-2</c:v>
                </c:pt>
                <c:pt idx="14">
                  <c:v>3.9857881483805341E-2</c:v>
                </c:pt>
                <c:pt idx="15">
                  <c:v>7.8911979390110493E-2</c:v>
                </c:pt>
                <c:pt idx="16">
                  <c:v>5.9478903735674771E-2</c:v>
                </c:pt>
                <c:pt idx="17">
                  <c:v>7.4933899884367577E-2</c:v>
                </c:pt>
                <c:pt idx="18">
                  <c:v>8.826144193009372E-2</c:v>
                </c:pt>
                <c:pt idx="19">
                  <c:v>0.10692965475957292</c:v>
                </c:pt>
                <c:pt idx="20">
                  <c:v>0.12768424442847742</c:v>
                </c:pt>
                <c:pt idx="21">
                  <c:v>0.16100804278208775</c:v>
                </c:pt>
                <c:pt idx="22">
                  <c:v>0.16036436602950366</c:v>
                </c:pt>
                <c:pt idx="23">
                  <c:v>0.1643034304537378</c:v>
                </c:pt>
                <c:pt idx="24">
                  <c:v>0.19182942902085692</c:v>
                </c:pt>
                <c:pt idx="25">
                  <c:v>0.17648156544313201</c:v>
                </c:pt>
                <c:pt idx="26">
                  <c:v>0.16999999791127512</c:v>
                </c:pt>
                <c:pt idx="27">
                  <c:v>0.22108819910252761</c:v>
                </c:pt>
                <c:pt idx="28">
                  <c:v>0.18776456624550503</c:v>
                </c:pt>
                <c:pt idx="29">
                  <c:v>0.19637762566745656</c:v>
                </c:pt>
                <c:pt idx="30">
                  <c:v>0.19641436276114835</c:v>
                </c:pt>
                <c:pt idx="31">
                  <c:v>0.20198223816394928</c:v>
                </c:pt>
                <c:pt idx="32">
                  <c:v>0.21386260746465499</c:v>
                </c:pt>
                <c:pt idx="33">
                  <c:v>0.24339840061026555</c:v>
                </c:pt>
                <c:pt idx="34">
                  <c:v>0.22071214176447701</c:v>
                </c:pt>
                <c:pt idx="35">
                  <c:v>0.19703280873060533</c:v>
                </c:pt>
                <c:pt idx="36">
                  <c:v>0.20621519727623547</c:v>
                </c:pt>
                <c:pt idx="37">
                  <c:v>0.14507455943018771</c:v>
                </c:pt>
                <c:pt idx="38">
                  <c:v>0.14706440347313784</c:v>
                </c:pt>
                <c:pt idx="39">
                  <c:v>0.10729211683558265</c:v>
                </c:pt>
                <c:pt idx="40">
                  <c:v>0.16701873349822721</c:v>
                </c:pt>
                <c:pt idx="41">
                  <c:v>0.1888866378261769</c:v>
                </c:pt>
                <c:pt idx="42">
                  <c:v>0.1369104072699257</c:v>
                </c:pt>
                <c:pt idx="43">
                  <c:v>0.21590143473117696</c:v>
                </c:pt>
                <c:pt idx="44">
                  <c:v>0.15076770346438695</c:v>
                </c:pt>
                <c:pt idx="45">
                  <c:v>0.17869319499380967</c:v>
                </c:pt>
                <c:pt idx="46">
                  <c:v>0.15197929346481259</c:v>
                </c:pt>
                <c:pt idx="47">
                  <c:v>0.14932543552347452</c:v>
                </c:pt>
                <c:pt idx="48">
                  <c:v>0.14701312073349418</c:v>
                </c:pt>
                <c:pt idx="49">
                  <c:v>0.1395236753410202</c:v>
                </c:pt>
                <c:pt idx="50">
                  <c:v>0.1482736798882216</c:v>
                </c:pt>
                <c:pt idx="51">
                  <c:v>0.11950715266640106</c:v>
                </c:pt>
                <c:pt idx="52">
                  <c:v>0.16028591719897245</c:v>
                </c:pt>
                <c:pt idx="53">
                  <c:v>0.15501857654102302</c:v>
                </c:pt>
                <c:pt idx="54">
                  <c:v>0.90981346345484582</c:v>
                </c:pt>
                <c:pt idx="55">
                  <c:v>0.33596922339771634</c:v>
                </c:pt>
                <c:pt idx="56">
                  <c:v>0.27623862602749472</c:v>
                </c:pt>
                <c:pt idx="57">
                  <c:v>0.27608722436859456</c:v>
                </c:pt>
                <c:pt idx="58">
                  <c:v>0.24500042229989374</c:v>
                </c:pt>
                <c:pt idx="59">
                  <c:v>0.29232496016899756</c:v>
                </c:pt>
                <c:pt idx="60">
                  <c:v>-0.29685802504962649</c:v>
                </c:pt>
                <c:pt idx="61">
                  <c:v>0.30033391147813215</c:v>
                </c:pt>
                <c:pt idx="62">
                  <c:v>0.25133731945803184</c:v>
                </c:pt>
                <c:pt idx="63">
                  <c:v>0.16560234630681045</c:v>
                </c:pt>
                <c:pt idx="64">
                  <c:v>0.18447336363438638</c:v>
                </c:pt>
                <c:pt idx="65">
                  <c:v>0.17415219928955702</c:v>
                </c:pt>
                <c:pt idx="66">
                  <c:v>0.1723987974007985</c:v>
                </c:pt>
                <c:pt idx="67">
                  <c:v>0.16614550057566177</c:v>
                </c:pt>
                <c:pt idx="68">
                  <c:v>0.17255011687489846</c:v>
                </c:pt>
                <c:pt idx="69">
                  <c:v>0.16687663924025792</c:v>
                </c:pt>
                <c:pt idx="70">
                  <c:v>0.16888401167891987</c:v>
                </c:pt>
                <c:pt idx="71">
                  <c:v>0.16022363681008123</c:v>
                </c:pt>
                <c:pt idx="72">
                  <c:v>0.17249807638620263</c:v>
                </c:pt>
                <c:pt idx="73">
                  <c:v>0.1308855146633188</c:v>
                </c:pt>
                <c:pt idx="74">
                  <c:v>8.9907062024357887E-2</c:v>
                </c:pt>
                <c:pt idx="75">
                  <c:v>0.13464951687951462</c:v>
                </c:pt>
                <c:pt idx="76">
                  <c:v>0.17210274775971929</c:v>
                </c:pt>
                <c:pt idx="77">
                  <c:v>0.16006567805138039</c:v>
                </c:pt>
                <c:pt idx="78">
                  <c:v>0.18911534850450806</c:v>
                </c:pt>
                <c:pt idx="79">
                  <c:v>0.17334093475130616</c:v>
                </c:pt>
                <c:pt idx="80">
                  <c:v>0.17303331616501502</c:v>
                </c:pt>
                <c:pt idx="81">
                  <c:v>0.16723168868841939</c:v>
                </c:pt>
                <c:pt idx="82">
                  <c:v>0.13735032516442017</c:v>
                </c:pt>
                <c:pt idx="83">
                  <c:v>0.10562545893344205</c:v>
                </c:pt>
                <c:pt idx="84">
                  <c:v>6.2827121536643937E-2</c:v>
                </c:pt>
                <c:pt idx="85">
                  <c:v>0.6042025423980103</c:v>
                </c:pt>
                <c:pt idx="86">
                  <c:v>0.44995478071704725</c:v>
                </c:pt>
                <c:pt idx="87">
                  <c:v>0.4604000084394172</c:v>
                </c:pt>
                <c:pt idx="88">
                  <c:v>0.45439547348377873</c:v>
                </c:pt>
                <c:pt idx="89">
                  <c:v>0.48799337383596719</c:v>
                </c:pt>
                <c:pt idx="90">
                  <c:v>0.4849792808170687</c:v>
                </c:pt>
                <c:pt idx="91">
                  <c:v>0.45990018741357946</c:v>
                </c:pt>
                <c:pt idx="92">
                  <c:v>0.41903025835811164</c:v>
                </c:pt>
                <c:pt idx="93">
                  <c:v>0.43843834516183872</c:v>
                </c:pt>
                <c:pt idx="94">
                  <c:v>0.43732374065722085</c:v>
                </c:pt>
                <c:pt idx="95">
                  <c:v>0.32331584717035822</c:v>
                </c:pt>
                <c:pt idx="96">
                  <c:v>1.8448041757753066</c:v>
                </c:pt>
                <c:pt idx="97">
                  <c:v>2.0405279617128644</c:v>
                </c:pt>
                <c:pt idx="98">
                  <c:v>0.56729502130415166</c:v>
                </c:pt>
                <c:pt idx="99">
                  <c:v>0.41386857374742481</c:v>
                </c:pt>
                <c:pt idx="100">
                  <c:v>0.28737183540878108</c:v>
                </c:pt>
                <c:pt idx="101">
                  <c:v>0.21100559003339556</c:v>
                </c:pt>
                <c:pt idx="102">
                  <c:v>0.26039575316786129</c:v>
                </c:pt>
                <c:pt idx="103">
                  <c:v>0.31490926178626449</c:v>
                </c:pt>
                <c:pt idx="104">
                  <c:v>0.26512701755362345</c:v>
                </c:pt>
                <c:pt idx="105">
                  <c:v>0.16150072786849862</c:v>
                </c:pt>
                <c:pt idx="106">
                  <c:v>0.16721856700195264</c:v>
                </c:pt>
                <c:pt idx="107">
                  <c:v>0.17323004418664489</c:v>
                </c:pt>
                <c:pt idx="108">
                  <c:v>0.16937276472438509</c:v>
                </c:pt>
                <c:pt idx="109">
                  <c:v>0.15268338453997699</c:v>
                </c:pt>
                <c:pt idx="110">
                  <c:v>0.16181352598341248</c:v>
                </c:pt>
                <c:pt idx="111">
                  <c:v>0.15279518666163866</c:v>
                </c:pt>
                <c:pt idx="112">
                  <c:v>0.14225192342508536</c:v>
                </c:pt>
                <c:pt idx="113">
                  <c:v>0.138810778125151</c:v>
                </c:pt>
                <c:pt idx="114">
                  <c:v>0.16631295349283809</c:v>
                </c:pt>
                <c:pt idx="115">
                  <c:v>0.14932992940436868</c:v>
                </c:pt>
                <c:pt idx="116">
                  <c:v>0.15161335433586468</c:v>
                </c:pt>
                <c:pt idx="117">
                  <c:v>0.14185531288030107</c:v>
                </c:pt>
                <c:pt idx="118">
                  <c:v>0.14132903262726637</c:v>
                </c:pt>
                <c:pt idx="119">
                  <c:v>0.1514486506619088</c:v>
                </c:pt>
                <c:pt idx="120">
                  <c:v>0.14403552908687409</c:v>
                </c:pt>
                <c:pt idx="121">
                  <c:v>0.15432734191244568</c:v>
                </c:pt>
                <c:pt idx="122">
                  <c:v>0.16638335251993724</c:v>
                </c:pt>
                <c:pt idx="123">
                  <c:v>0.18264381622244866</c:v>
                </c:pt>
                <c:pt idx="124">
                  <c:v>6.3131134808172978E-2</c:v>
                </c:pt>
                <c:pt idx="125">
                  <c:v>0.11618423422409416</c:v>
                </c:pt>
                <c:pt idx="126">
                  <c:v>0.11923896551389618</c:v>
                </c:pt>
                <c:pt idx="127">
                  <c:v>0.11557733501568319</c:v>
                </c:pt>
                <c:pt idx="128">
                  <c:v>0.11870843855039728</c:v>
                </c:pt>
                <c:pt idx="129">
                  <c:v>0.12219578173085152</c:v>
                </c:pt>
                <c:pt idx="130">
                  <c:v>4.5481086755734618E-2</c:v>
                </c:pt>
                <c:pt idx="131">
                  <c:v>0.12691359384997697</c:v>
                </c:pt>
                <c:pt idx="132">
                  <c:v>0.1023546185290171</c:v>
                </c:pt>
                <c:pt idx="133">
                  <c:v>8.8990719073459942E-2</c:v>
                </c:pt>
                <c:pt idx="134">
                  <c:v>0.16790008021352953</c:v>
                </c:pt>
                <c:pt idx="135">
                  <c:v>0.20324597599690625</c:v>
                </c:pt>
                <c:pt idx="136">
                  <c:v>0.20767158297427313</c:v>
                </c:pt>
                <c:pt idx="137">
                  <c:v>0.2374674472793088</c:v>
                </c:pt>
                <c:pt idx="138">
                  <c:v>0.2376545092715362</c:v>
                </c:pt>
                <c:pt idx="139">
                  <c:v>0.22046549820717537</c:v>
                </c:pt>
                <c:pt idx="140">
                  <c:v>0.69892620800494754</c:v>
                </c:pt>
                <c:pt idx="141">
                  <c:v>0.45113290728346594</c:v>
                </c:pt>
                <c:pt idx="142">
                  <c:v>0.44861575158890621</c:v>
                </c:pt>
                <c:pt idx="143">
                  <c:v>0.27187873133581036</c:v>
                </c:pt>
                <c:pt idx="144">
                  <c:v>0.27886248440106887</c:v>
                </c:pt>
                <c:pt idx="145">
                  <c:v>0.26549360930749027</c:v>
                </c:pt>
                <c:pt idx="146">
                  <c:v>0.23956461250524205</c:v>
                </c:pt>
                <c:pt idx="147">
                  <c:v>0.23094186848318632</c:v>
                </c:pt>
                <c:pt idx="148">
                  <c:v>0.33567443881135095</c:v>
                </c:pt>
                <c:pt idx="149">
                  <c:v>-0.2688487463676178</c:v>
                </c:pt>
                <c:pt idx="150">
                  <c:v>0.18792207244816478</c:v>
                </c:pt>
                <c:pt idx="151">
                  <c:v>0.2048018255571698</c:v>
                </c:pt>
                <c:pt idx="152">
                  <c:v>0.19289112836749051</c:v>
                </c:pt>
                <c:pt idx="153">
                  <c:v>0.19828912826974623</c:v>
                </c:pt>
                <c:pt idx="154">
                  <c:v>0.19876351079468102</c:v>
                </c:pt>
                <c:pt idx="155">
                  <c:v>0.19438203407094559</c:v>
                </c:pt>
                <c:pt idx="156">
                  <c:v>0.19589512507628193</c:v>
                </c:pt>
                <c:pt idx="157">
                  <c:v>0.19676141170713024</c:v>
                </c:pt>
                <c:pt idx="158">
                  <c:v>0.23398604451516197</c:v>
                </c:pt>
                <c:pt idx="159">
                  <c:v>0.20504648153676375</c:v>
                </c:pt>
                <c:pt idx="160">
                  <c:v>0.10101215093150298</c:v>
                </c:pt>
                <c:pt idx="161">
                  <c:v>0.14601768955494662</c:v>
                </c:pt>
                <c:pt idx="162">
                  <c:v>0.14560247416763616</c:v>
                </c:pt>
                <c:pt idx="163">
                  <c:v>0.12241915163119423</c:v>
                </c:pt>
                <c:pt idx="164">
                  <c:v>0.13855354893753588</c:v>
                </c:pt>
                <c:pt idx="165">
                  <c:v>0.13620302047242</c:v>
                </c:pt>
                <c:pt idx="166">
                  <c:v>0.11578738891859842</c:v>
                </c:pt>
                <c:pt idx="167">
                  <c:v>0.13739671620446048</c:v>
                </c:pt>
                <c:pt idx="168">
                  <c:v>0.1353551664451999</c:v>
                </c:pt>
                <c:pt idx="169">
                  <c:v>0.14123410304014877</c:v>
                </c:pt>
                <c:pt idx="170">
                  <c:v>4.6570976915485396E-3</c:v>
                </c:pt>
                <c:pt idx="171">
                  <c:v>2.9345464336408139E-2</c:v>
                </c:pt>
                <c:pt idx="172">
                  <c:v>4.1995258071395897E-2</c:v>
                </c:pt>
                <c:pt idx="173">
                  <c:v>4.0065936006419001E-2</c:v>
                </c:pt>
                <c:pt idx="174">
                  <c:v>7.1019628295851844E-2</c:v>
                </c:pt>
                <c:pt idx="175">
                  <c:v>6.8972623634626445E-2</c:v>
                </c:pt>
                <c:pt idx="176">
                  <c:v>7.4276102873101796E-2</c:v>
                </c:pt>
                <c:pt idx="177">
                  <c:v>2.4675911847321957E-2</c:v>
                </c:pt>
                <c:pt idx="178">
                  <c:v>5.7227609612560487E-2</c:v>
                </c:pt>
                <c:pt idx="179">
                  <c:v>6.4334817266665373E-2</c:v>
                </c:pt>
                <c:pt idx="180">
                  <c:v>6.2369560126286722E-2</c:v>
                </c:pt>
                <c:pt idx="181">
                  <c:v>0.10521766122800494</c:v>
                </c:pt>
                <c:pt idx="182">
                  <c:v>7.5583689828888134E-2</c:v>
                </c:pt>
                <c:pt idx="183">
                  <c:v>-4.7348307549648583E-2</c:v>
                </c:pt>
                <c:pt idx="184">
                  <c:v>6.9230732977592302E-2</c:v>
                </c:pt>
                <c:pt idx="185">
                  <c:v>1.6660387913116415E-2</c:v>
                </c:pt>
                <c:pt idx="186">
                  <c:v>3.9025120535057911E-2</c:v>
                </c:pt>
                <c:pt idx="187">
                  <c:v>4.8776753227190578E-2</c:v>
                </c:pt>
                <c:pt idx="188">
                  <c:v>9.6066666759374614E-2</c:v>
                </c:pt>
                <c:pt idx="189">
                  <c:v>0.16374747939242468</c:v>
                </c:pt>
                <c:pt idx="190">
                  <c:v>0.14233053365437393</c:v>
                </c:pt>
                <c:pt idx="191">
                  <c:v>0.12731241934142276</c:v>
                </c:pt>
                <c:pt idx="192">
                  <c:v>7.2170013526649132E-2</c:v>
                </c:pt>
                <c:pt idx="193">
                  <c:v>1.4321664526420641E-2</c:v>
                </c:pt>
                <c:pt idx="194">
                  <c:v>-6.5278785275085821E-2</c:v>
                </c:pt>
                <c:pt idx="195">
                  <c:v>-9.2864973825273811E-2</c:v>
                </c:pt>
                <c:pt idx="196">
                  <c:v>3.8995576221551392E-2</c:v>
                </c:pt>
                <c:pt idx="197">
                  <c:v>4.9480108626938551E-2</c:v>
                </c:pt>
                <c:pt idx="198">
                  <c:v>4.4649239762821979E-2</c:v>
                </c:pt>
                <c:pt idx="199">
                  <c:v>3.6964455958537812E-2</c:v>
                </c:pt>
                <c:pt idx="200">
                  <c:v>5.1938601246570543E-2</c:v>
                </c:pt>
                <c:pt idx="201">
                  <c:v>2.1013929156299738E-2</c:v>
                </c:pt>
                <c:pt idx="202">
                  <c:v>1.5562014272341718E-2</c:v>
                </c:pt>
                <c:pt idx="203">
                  <c:v>1.5552793488749717E-2</c:v>
                </c:pt>
                <c:pt idx="204">
                  <c:v>2.1291853751079587E-2</c:v>
                </c:pt>
                <c:pt idx="205">
                  <c:v>3.4483681216728956E-2</c:v>
                </c:pt>
                <c:pt idx="206">
                  <c:v>5.1453726021971208E-2</c:v>
                </c:pt>
                <c:pt idx="207">
                  <c:v>0.11480635764681449</c:v>
                </c:pt>
                <c:pt idx="208">
                  <c:v>0.11070012557349579</c:v>
                </c:pt>
                <c:pt idx="209">
                  <c:v>9.2699943506415181E-2</c:v>
                </c:pt>
                <c:pt idx="210">
                  <c:v>0.10438676128676226</c:v>
                </c:pt>
                <c:pt idx="211">
                  <c:v>8.535388600654531E-2</c:v>
                </c:pt>
                <c:pt idx="212">
                  <c:v>8.2916860534876138E-2</c:v>
                </c:pt>
                <c:pt idx="213">
                  <c:v>7.5372833022125663E-2</c:v>
                </c:pt>
                <c:pt idx="214">
                  <c:v>6.2439050842364591E-2</c:v>
                </c:pt>
                <c:pt idx="215">
                  <c:v>2.7406694363572598E-2</c:v>
                </c:pt>
                <c:pt idx="216">
                  <c:v>7.3280843657994227E-2</c:v>
                </c:pt>
                <c:pt idx="217">
                  <c:v>0.12281831171038976</c:v>
                </c:pt>
                <c:pt idx="218">
                  <c:v>0.11867610323826637</c:v>
                </c:pt>
                <c:pt idx="219">
                  <c:v>9.0919927387706184E-2</c:v>
                </c:pt>
                <c:pt idx="220">
                  <c:v>0.100451221586063</c:v>
                </c:pt>
                <c:pt idx="221">
                  <c:v>8.1716253074416531E-2</c:v>
                </c:pt>
                <c:pt idx="222">
                  <c:v>0.13141526109405821</c:v>
                </c:pt>
                <c:pt idx="223">
                  <c:v>7.6293099422304556E-2</c:v>
                </c:pt>
                <c:pt idx="224">
                  <c:v>9.3503225568978027E-2</c:v>
                </c:pt>
                <c:pt idx="225">
                  <c:v>4.0630281968105003E-2</c:v>
                </c:pt>
                <c:pt idx="226">
                  <c:v>0.12630083942501694</c:v>
                </c:pt>
                <c:pt idx="227">
                  <c:v>7.9549871625277546E-2</c:v>
                </c:pt>
                <c:pt idx="228">
                  <c:v>0.10931757507264454</c:v>
                </c:pt>
                <c:pt idx="229">
                  <c:v>0.14182930873947408</c:v>
                </c:pt>
                <c:pt idx="230">
                  <c:v>0.15134043033711114</c:v>
                </c:pt>
                <c:pt idx="231">
                  <c:v>0.13575254854462873</c:v>
                </c:pt>
                <c:pt idx="232">
                  <c:v>0.11154773607449026</c:v>
                </c:pt>
                <c:pt idx="233">
                  <c:v>0.11111940572219536</c:v>
                </c:pt>
                <c:pt idx="234">
                  <c:v>0.10098529308053227</c:v>
                </c:pt>
                <c:pt idx="235">
                  <c:v>0.11094034365660285</c:v>
                </c:pt>
                <c:pt idx="236">
                  <c:v>0.17105866040879897</c:v>
                </c:pt>
                <c:pt idx="237">
                  <c:v>0.15316841798630071</c:v>
                </c:pt>
                <c:pt idx="238">
                  <c:v>0.11821156590633349</c:v>
                </c:pt>
                <c:pt idx="239">
                  <c:v>0.11811273270285934</c:v>
                </c:pt>
                <c:pt idx="240">
                  <c:v>0.15185447883209369</c:v>
                </c:pt>
                <c:pt idx="241">
                  <c:v>0.1482718607588423</c:v>
                </c:pt>
                <c:pt idx="242">
                  <c:v>0.13423642706957353</c:v>
                </c:pt>
                <c:pt idx="243">
                  <c:v>0.13597098050893147</c:v>
                </c:pt>
                <c:pt idx="244">
                  <c:v>0.10374889506292825</c:v>
                </c:pt>
                <c:pt idx="245">
                  <c:v>4.5289413031312786E-3</c:v>
                </c:pt>
                <c:pt idx="246">
                  <c:v>6.9969729126603347E-2</c:v>
                </c:pt>
                <c:pt idx="247">
                  <c:v>0.12865943205039504</c:v>
                </c:pt>
                <c:pt idx="248">
                  <c:v>0.20181988302266751</c:v>
                </c:pt>
                <c:pt idx="249">
                  <c:v>0.27956052493462663</c:v>
                </c:pt>
                <c:pt idx="250">
                  <c:v>0.24127962821035021</c:v>
                </c:pt>
                <c:pt idx="251">
                  <c:v>0.19522838402350545</c:v>
                </c:pt>
                <c:pt idx="252">
                  <c:v>0.10685340950793396</c:v>
                </c:pt>
                <c:pt idx="253">
                  <c:v>0.17479537661048467</c:v>
                </c:pt>
                <c:pt idx="254">
                  <c:v>7.0214442752257841E-2</c:v>
                </c:pt>
                <c:pt idx="255">
                  <c:v>7.8548932226505691E-2</c:v>
                </c:pt>
                <c:pt idx="256">
                  <c:v>0.12657983156824185</c:v>
                </c:pt>
                <c:pt idx="257">
                  <c:v>0.19008951878293087</c:v>
                </c:pt>
                <c:pt idx="258">
                  <c:v>0.14064899766611591</c:v>
                </c:pt>
                <c:pt idx="259">
                  <c:v>-2.3102448760661365E-2</c:v>
                </c:pt>
                <c:pt idx="260">
                  <c:v>4.0365179275296675E-2</c:v>
                </c:pt>
                <c:pt idx="261">
                  <c:v>3.9901409651540126E-2</c:v>
                </c:pt>
                <c:pt idx="262">
                  <c:v>-4.833778207784456E-2</c:v>
                </c:pt>
                <c:pt idx="263">
                  <c:v>-6.0663755414099546E-2</c:v>
                </c:pt>
                <c:pt idx="264">
                  <c:v>-3.7230909840099524E-2</c:v>
                </c:pt>
                <c:pt idx="265">
                  <c:v>-2.9846490679174498E-2</c:v>
                </c:pt>
                <c:pt idx="266">
                  <c:v>7.4695096209487291E-2</c:v>
                </c:pt>
                <c:pt idx="267">
                  <c:v>0.1725486952794214</c:v>
                </c:pt>
                <c:pt idx="268">
                  <c:v>4.412351888775827E-2</c:v>
                </c:pt>
                <c:pt idx="269">
                  <c:v>8.9221279926350303E-2</c:v>
                </c:pt>
                <c:pt idx="270">
                  <c:v>7.5145682329885402E-2</c:v>
                </c:pt>
                <c:pt idx="271">
                  <c:v>4.5080930978949246E-2</c:v>
                </c:pt>
                <c:pt idx="272">
                  <c:v>-9.6768953368996269E-2</c:v>
                </c:pt>
                <c:pt idx="273">
                  <c:v>-0.15603100480519025</c:v>
                </c:pt>
                <c:pt idx="274">
                  <c:v>1.6066591107706529E-3</c:v>
                </c:pt>
                <c:pt idx="275">
                  <c:v>3.8633446350636091E-2</c:v>
                </c:pt>
                <c:pt idx="276">
                  <c:v>4.8300761261264397E-2</c:v>
                </c:pt>
                <c:pt idx="277">
                  <c:v>3.9372857928518967E-2</c:v>
                </c:pt>
                <c:pt idx="278">
                  <c:v>5.3670862035998954E-2</c:v>
                </c:pt>
                <c:pt idx="279">
                  <c:v>4.43949932552411E-2</c:v>
                </c:pt>
                <c:pt idx="280">
                  <c:v>7.0864894835157788E-2</c:v>
                </c:pt>
                <c:pt idx="281">
                  <c:v>1.617620711211934E-2</c:v>
                </c:pt>
                <c:pt idx="282">
                  <c:v>-1.9349711387084884E-2</c:v>
                </c:pt>
                <c:pt idx="283">
                  <c:v>-4.4455991995721394E-2</c:v>
                </c:pt>
                <c:pt idx="284">
                  <c:v>2.4806519905242796E-2</c:v>
                </c:pt>
                <c:pt idx="285">
                  <c:v>0.12505377293095862</c:v>
                </c:pt>
                <c:pt idx="286">
                  <c:v>0.1960531321780983</c:v>
                </c:pt>
                <c:pt idx="287">
                  <c:v>0.21102570086212327</c:v>
                </c:pt>
                <c:pt idx="288">
                  <c:v>0.22677962883401837</c:v>
                </c:pt>
                <c:pt idx="289">
                  <c:v>0.19630257095454076</c:v>
                </c:pt>
                <c:pt idx="290">
                  <c:v>0.23120643254226528</c:v>
                </c:pt>
                <c:pt idx="291">
                  <c:v>0.31583212004519517</c:v>
                </c:pt>
                <c:pt idx="292">
                  <c:v>0.47037277108882708</c:v>
                </c:pt>
                <c:pt idx="293">
                  <c:v>0.91196518598415732</c:v>
                </c:pt>
                <c:pt idx="294">
                  <c:v>0.22944581843991049</c:v>
                </c:pt>
                <c:pt idx="295">
                  <c:v>0.11155975712695733</c:v>
                </c:pt>
                <c:pt idx="296">
                  <c:v>5.392197063740483E-2</c:v>
                </c:pt>
                <c:pt idx="297">
                  <c:v>0.14136302389602129</c:v>
                </c:pt>
                <c:pt idx="298">
                  <c:v>0.14946937379567155</c:v>
                </c:pt>
                <c:pt idx="299">
                  <c:v>3.1770174756882361E-2</c:v>
                </c:pt>
                <c:pt idx="300">
                  <c:v>6.7288447703067286E-2</c:v>
                </c:pt>
                <c:pt idx="301">
                  <c:v>9.8304840553280384E-2</c:v>
                </c:pt>
                <c:pt idx="302">
                  <c:v>-6.5931781058907457E-3</c:v>
                </c:pt>
                <c:pt idx="303">
                  <c:v>-1.0571196212562806E-2</c:v>
                </c:pt>
                <c:pt idx="304">
                  <c:v>0.11304270050547173</c:v>
                </c:pt>
                <c:pt idx="305">
                  <c:v>9.1442981803792261E-2</c:v>
                </c:pt>
                <c:pt idx="306">
                  <c:v>0.12236707438194272</c:v>
                </c:pt>
                <c:pt idx="307">
                  <c:v>0.13126648687951703</c:v>
                </c:pt>
                <c:pt idx="308">
                  <c:v>0.16039111796780028</c:v>
                </c:pt>
                <c:pt idx="309">
                  <c:v>0.13094271622354137</c:v>
                </c:pt>
                <c:pt idx="310">
                  <c:v>0.12783020948142093</c:v>
                </c:pt>
                <c:pt idx="311">
                  <c:v>0.12885869168231928</c:v>
                </c:pt>
                <c:pt idx="312">
                  <c:v>8.5048394763224761E-2</c:v>
                </c:pt>
                <c:pt idx="313">
                  <c:v>5.0069055603765983E-2</c:v>
                </c:pt>
                <c:pt idx="314">
                  <c:v>8.7471286656886971E-2</c:v>
                </c:pt>
                <c:pt idx="315">
                  <c:v>9.5410141147529839E-2</c:v>
                </c:pt>
                <c:pt idx="316">
                  <c:v>-2.3978192935048839E-2</c:v>
                </c:pt>
                <c:pt idx="317">
                  <c:v>0.12699848265032937</c:v>
                </c:pt>
                <c:pt idx="318">
                  <c:v>0.13157498105267101</c:v>
                </c:pt>
                <c:pt idx="319">
                  <c:v>0.15500399619355193</c:v>
                </c:pt>
                <c:pt idx="320">
                  <c:v>8.2367140162211389E-2</c:v>
                </c:pt>
                <c:pt idx="321">
                  <c:v>-2.6539460968371731E-2</c:v>
                </c:pt>
                <c:pt idx="322">
                  <c:v>-2.8380722178155682E-2</c:v>
                </c:pt>
                <c:pt idx="323">
                  <c:v>3.3957563408601954E-2</c:v>
                </c:pt>
                <c:pt idx="324">
                  <c:v>2.5456966122775704E-2</c:v>
                </c:pt>
                <c:pt idx="325">
                  <c:v>-1.7132754885102519E-2</c:v>
                </c:pt>
                <c:pt idx="326">
                  <c:v>1.9378305274507179E-2</c:v>
                </c:pt>
                <c:pt idx="327">
                  <c:v>7.6857651717361114E-2</c:v>
                </c:pt>
                <c:pt idx="328">
                  <c:v>2.828720645787533E-2</c:v>
                </c:pt>
                <c:pt idx="329">
                  <c:v>-3.4981306955672586E-4</c:v>
                </c:pt>
                <c:pt idx="330">
                  <c:v>1.0398127100221644E-2</c:v>
                </c:pt>
                <c:pt idx="331">
                  <c:v>0.12976091052291189</c:v>
                </c:pt>
                <c:pt idx="332">
                  <c:v>5.3969485601678996E-2</c:v>
                </c:pt>
                <c:pt idx="333">
                  <c:v>8.8970286804786192E-2</c:v>
                </c:pt>
                <c:pt idx="334">
                  <c:v>0.12959404355638376</c:v>
                </c:pt>
                <c:pt idx="335">
                  <c:v>0.12774978801160081</c:v>
                </c:pt>
                <c:pt idx="336">
                  <c:v>0.14575530902174641</c:v>
                </c:pt>
                <c:pt idx="337">
                  <c:v>0.19031027784707613</c:v>
                </c:pt>
                <c:pt idx="338">
                  <c:v>0.21350231559966865</c:v>
                </c:pt>
                <c:pt idx="339">
                  <c:v>0.10148410292589366</c:v>
                </c:pt>
                <c:pt idx="340">
                  <c:v>0.17784257209059717</c:v>
                </c:pt>
                <c:pt idx="341">
                  <c:v>0.17243316801064434</c:v>
                </c:pt>
                <c:pt idx="342">
                  <c:v>0.14511507015592362</c:v>
                </c:pt>
                <c:pt idx="343">
                  <c:v>0.15599473968875671</c:v>
                </c:pt>
                <c:pt idx="344">
                  <c:v>0.1095686633026354</c:v>
                </c:pt>
                <c:pt idx="345">
                  <c:v>0.18778531920917507</c:v>
                </c:pt>
                <c:pt idx="346">
                  <c:v>-1.1591940074962004E-4</c:v>
                </c:pt>
                <c:pt idx="347">
                  <c:v>7.5795492826314786E-2</c:v>
                </c:pt>
                <c:pt idx="348">
                  <c:v>0.13811501655801947</c:v>
                </c:pt>
                <c:pt idx="349">
                  <c:v>8.9732402229046465E-2</c:v>
                </c:pt>
                <c:pt idx="350">
                  <c:v>0.12881890045334232</c:v>
                </c:pt>
                <c:pt idx="351">
                  <c:v>0.11176955184596438</c:v>
                </c:pt>
                <c:pt idx="352">
                  <c:v>2.3056688150830257E-2</c:v>
                </c:pt>
                <c:pt idx="353">
                  <c:v>1.3282472781859345E-2</c:v>
                </c:pt>
                <c:pt idx="354">
                  <c:v>0.110219805792515</c:v>
                </c:pt>
                <c:pt idx="355">
                  <c:v>0.14709607596991395</c:v>
                </c:pt>
                <c:pt idx="356">
                  <c:v>4.6730350046055719E-2</c:v>
                </c:pt>
                <c:pt idx="357">
                  <c:v>2.6123569779067213E-2</c:v>
                </c:pt>
                <c:pt idx="358">
                  <c:v>5.2925663498014641E-2</c:v>
                </c:pt>
                <c:pt idx="359">
                  <c:v>7.954500425510283E-2</c:v>
                </c:pt>
                <c:pt idx="360">
                  <c:v>0.13443731889990279</c:v>
                </c:pt>
                <c:pt idx="361">
                  <c:v>0.13655180519703361</c:v>
                </c:pt>
                <c:pt idx="362">
                  <c:v>4.6779082055303484E-2</c:v>
                </c:pt>
                <c:pt idx="363">
                  <c:v>2.9511714609876616E-2</c:v>
                </c:pt>
                <c:pt idx="364">
                  <c:v>0.1427665772406074</c:v>
                </c:pt>
                <c:pt idx="365">
                  <c:v>0.15558007574016569</c:v>
                </c:pt>
                <c:pt idx="366">
                  <c:v>8.9995426784270596E-2</c:v>
                </c:pt>
                <c:pt idx="367">
                  <c:v>0.12636463588732533</c:v>
                </c:pt>
                <c:pt idx="368">
                  <c:v>0.11089700176977521</c:v>
                </c:pt>
                <c:pt idx="369">
                  <c:v>9.9744167204517495E-2</c:v>
                </c:pt>
                <c:pt idx="370">
                  <c:v>0.1231488836022812</c:v>
                </c:pt>
                <c:pt idx="371">
                  <c:v>0.13664149165014444</c:v>
                </c:pt>
                <c:pt idx="372">
                  <c:v>0.13652257893145736</c:v>
                </c:pt>
                <c:pt idx="373">
                  <c:v>0.11977381408089174</c:v>
                </c:pt>
                <c:pt idx="374">
                  <c:v>0.10120470676252874</c:v>
                </c:pt>
                <c:pt idx="375">
                  <c:v>4.5303981624798761E-2</c:v>
                </c:pt>
                <c:pt idx="376">
                  <c:v>8.3737024117904985E-2</c:v>
                </c:pt>
                <c:pt idx="377">
                  <c:v>0.10899454887135838</c:v>
                </c:pt>
                <c:pt idx="378">
                  <c:v>5.7925712513366368E-2</c:v>
                </c:pt>
                <c:pt idx="379">
                  <c:v>0.14748604431982593</c:v>
                </c:pt>
                <c:pt idx="380">
                  <c:v>7.8597439534250302E-2</c:v>
                </c:pt>
                <c:pt idx="381">
                  <c:v>3.1961612827328595E-2</c:v>
                </c:pt>
                <c:pt idx="382">
                  <c:v>9.4807036982707593E-2</c:v>
                </c:pt>
                <c:pt idx="383">
                  <c:v>9.3245447930021791E-2</c:v>
                </c:pt>
                <c:pt idx="384">
                  <c:v>8.2185045742584339E-3</c:v>
                </c:pt>
                <c:pt idx="385">
                  <c:v>8.5288220499599693E-2</c:v>
                </c:pt>
                <c:pt idx="386">
                  <c:v>8.0430125041106693E-2</c:v>
                </c:pt>
                <c:pt idx="387">
                  <c:v>7.2657877419124883E-2</c:v>
                </c:pt>
                <c:pt idx="388">
                  <c:v>0.1685968186347922</c:v>
                </c:pt>
                <c:pt idx="389">
                  <c:v>8.9415017743533595E-2</c:v>
                </c:pt>
                <c:pt idx="390">
                  <c:v>6.5670869376754606E-2</c:v>
                </c:pt>
                <c:pt idx="391">
                  <c:v>0.14099762011800299</c:v>
                </c:pt>
                <c:pt idx="392">
                  <c:v>4.8978554256829301E-2</c:v>
                </c:pt>
                <c:pt idx="393">
                  <c:v>8.6846218108211262E-2</c:v>
                </c:pt>
                <c:pt idx="394">
                  <c:v>0.18491879866051214</c:v>
                </c:pt>
                <c:pt idx="395">
                  <c:v>-1.1908300036571368E-2</c:v>
                </c:pt>
                <c:pt idx="396">
                  <c:v>4.2522582138492943E-2</c:v>
                </c:pt>
                <c:pt idx="397">
                  <c:v>0.10936052629010384</c:v>
                </c:pt>
                <c:pt idx="398">
                  <c:v>3.1161364761403104E-2</c:v>
                </c:pt>
                <c:pt idx="399">
                  <c:v>7.1051964976293125E-2</c:v>
                </c:pt>
                <c:pt idx="400">
                  <c:v>4.4899455954986428E-2</c:v>
                </c:pt>
                <c:pt idx="401">
                  <c:v>-9.8350488296614719E-2</c:v>
                </c:pt>
                <c:pt idx="402">
                  <c:v>-0.10620204046339421</c:v>
                </c:pt>
                <c:pt idx="403">
                  <c:v>2.0168947503943574E-2</c:v>
                </c:pt>
                <c:pt idx="404">
                  <c:v>-2.9321123700864593E-2</c:v>
                </c:pt>
                <c:pt idx="405">
                  <c:v>0.12170813670169425</c:v>
                </c:pt>
                <c:pt idx="406">
                  <c:v>0.10694622128939277</c:v>
                </c:pt>
                <c:pt idx="407">
                  <c:v>0.19784105524113629</c:v>
                </c:pt>
                <c:pt idx="408">
                  <c:v>-1.9139398800339564E-2</c:v>
                </c:pt>
                <c:pt idx="409">
                  <c:v>4.3566822170466417E-3</c:v>
                </c:pt>
                <c:pt idx="410">
                  <c:v>1.2978299404019976E-2</c:v>
                </c:pt>
                <c:pt idx="411">
                  <c:v>5.4950228110264336E-2</c:v>
                </c:pt>
                <c:pt idx="412">
                  <c:v>0.19275166304883723</c:v>
                </c:pt>
              </c:numCache>
            </c:numRef>
          </c:xVal>
          <c:yVal>
            <c:numRef>
              <c:f>'Reg Hyp 2'!$G$129:$G$541</c:f>
              <c:numCache>
                <c:formatCode>0.000</c:formatCode>
                <c:ptCount val="413"/>
                <c:pt idx="0">
                  <c:v>-5.7925406541857585E-2</c:v>
                </c:pt>
                <c:pt idx="1">
                  <c:v>-0.15705334590359488</c:v>
                </c:pt>
                <c:pt idx="2">
                  <c:v>-1.5646699171729308</c:v>
                </c:pt>
                <c:pt idx="3">
                  <c:v>-2.0189497655674682</c:v>
                </c:pt>
                <c:pt idx="4">
                  <c:v>8.4171953990408874E-2</c:v>
                </c:pt>
                <c:pt idx="5">
                  <c:v>-2.4586266431878244E-2</c:v>
                </c:pt>
                <c:pt idx="6">
                  <c:v>-0.66903433200197859</c:v>
                </c:pt>
                <c:pt idx="7">
                  <c:v>-0.75127611731084665</c:v>
                </c:pt>
                <c:pt idx="8">
                  <c:v>-0.81497316550477772</c:v>
                </c:pt>
                <c:pt idx="9">
                  <c:v>-2.9317738840651752E-3</c:v>
                </c:pt>
                <c:pt idx="10">
                  <c:v>0.27297669069895691</c:v>
                </c:pt>
                <c:pt idx="11">
                  <c:v>0.49582507799700037</c:v>
                </c:pt>
                <c:pt idx="12">
                  <c:v>0.3501761857203512</c:v>
                </c:pt>
                <c:pt idx="13">
                  <c:v>0.16034096899645076</c:v>
                </c:pt>
                <c:pt idx="14">
                  <c:v>0.1231761262339187</c:v>
                </c:pt>
                <c:pt idx="15">
                  <c:v>4.4333517724949707E-2</c:v>
                </c:pt>
                <c:pt idx="16">
                  <c:v>0.15898457127086216</c:v>
                </c:pt>
                <c:pt idx="17">
                  <c:v>0.20160927242333654</c:v>
                </c:pt>
                <c:pt idx="18">
                  <c:v>0.21945990043017644</c:v>
                </c:pt>
                <c:pt idx="19">
                  <c:v>-0.48754731311098898</c:v>
                </c:pt>
                <c:pt idx="20">
                  <c:v>0.15204459628067177</c:v>
                </c:pt>
                <c:pt idx="21">
                  <c:v>0.10382221609431386</c:v>
                </c:pt>
                <c:pt idx="22">
                  <c:v>-7.4404109831928637E-3</c:v>
                </c:pt>
                <c:pt idx="23">
                  <c:v>-1.6688090672666052</c:v>
                </c:pt>
                <c:pt idx="24">
                  <c:v>-2.149149415176935E-2</c:v>
                </c:pt>
                <c:pt idx="25">
                  <c:v>-1.0956119923285412E-2</c:v>
                </c:pt>
                <c:pt idx="26">
                  <c:v>-2.2028256493057501E-2</c:v>
                </c:pt>
                <c:pt idx="27">
                  <c:v>1.642401492492563</c:v>
                </c:pt>
                <c:pt idx="28">
                  <c:v>1.5490130893110874</c:v>
                </c:pt>
                <c:pt idx="29">
                  <c:v>1.5313493822322095</c:v>
                </c:pt>
                <c:pt idx="30">
                  <c:v>1.8144542996008961</c:v>
                </c:pt>
                <c:pt idx="31">
                  <c:v>2.0360967808763601</c:v>
                </c:pt>
                <c:pt idx="32">
                  <c:v>1.9703884568946002</c:v>
                </c:pt>
                <c:pt idx="33">
                  <c:v>2.7082226323463696</c:v>
                </c:pt>
                <c:pt idx="34">
                  <c:v>1.8544268518348732</c:v>
                </c:pt>
                <c:pt idx="35">
                  <c:v>1.3467676961318313</c:v>
                </c:pt>
                <c:pt idx="36">
                  <c:v>0.31715916392278887</c:v>
                </c:pt>
                <c:pt idx="37">
                  <c:v>-1.6303260975655172</c:v>
                </c:pt>
                <c:pt idx="38">
                  <c:v>-0.42188656392857032</c:v>
                </c:pt>
                <c:pt idx="39">
                  <c:v>-6.7004050126769896E-2</c:v>
                </c:pt>
                <c:pt idx="40">
                  <c:v>-5.6703057373726169E-2</c:v>
                </c:pt>
                <c:pt idx="41">
                  <c:v>0.34966205315982835</c:v>
                </c:pt>
                <c:pt idx="42">
                  <c:v>3.175088612677579E-2</c:v>
                </c:pt>
                <c:pt idx="43">
                  <c:v>-1.4000579775319399</c:v>
                </c:pt>
                <c:pt idx="44">
                  <c:v>-0.32654603852484038</c:v>
                </c:pt>
                <c:pt idx="45">
                  <c:v>-0.34833983127796292</c:v>
                </c:pt>
                <c:pt idx="46">
                  <c:v>-0.20133610103188759</c:v>
                </c:pt>
                <c:pt idx="47">
                  <c:v>-0.15522195279411735</c:v>
                </c:pt>
                <c:pt idx="48">
                  <c:v>-0.14794534158194361</c:v>
                </c:pt>
                <c:pt idx="49">
                  <c:v>-0.16213958207742774</c:v>
                </c:pt>
                <c:pt idx="50">
                  <c:v>-0.29666934582611232</c:v>
                </c:pt>
                <c:pt idx="51">
                  <c:v>-0.12747174499890374</c:v>
                </c:pt>
                <c:pt idx="52">
                  <c:v>-0.20544790836680532</c:v>
                </c:pt>
                <c:pt idx="53">
                  <c:v>-0.47209266697724767</c:v>
                </c:pt>
                <c:pt idx="54">
                  <c:v>11.046187491134352</c:v>
                </c:pt>
                <c:pt idx="55">
                  <c:v>1.5578097389697876</c:v>
                </c:pt>
                <c:pt idx="56">
                  <c:v>1.2391255901596478</c:v>
                </c:pt>
                <c:pt idx="57">
                  <c:v>1.6424045598776342</c:v>
                </c:pt>
                <c:pt idx="58">
                  <c:v>1.0951180349219887</c:v>
                </c:pt>
                <c:pt idx="59">
                  <c:v>1.1759160112308331</c:v>
                </c:pt>
                <c:pt idx="60">
                  <c:v>4.3202396754482333</c:v>
                </c:pt>
                <c:pt idx="61">
                  <c:v>-1.2912776209947916</c:v>
                </c:pt>
                <c:pt idx="62">
                  <c:v>-0.32833856008978923</c:v>
                </c:pt>
                <c:pt idx="63">
                  <c:v>0.20265263662718225</c:v>
                </c:pt>
                <c:pt idx="64">
                  <c:v>0.21249921568965144</c:v>
                </c:pt>
                <c:pt idx="65">
                  <c:v>0.20406920190067623</c:v>
                </c:pt>
                <c:pt idx="66">
                  <c:v>0.20644007832925271</c:v>
                </c:pt>
                <c:pt idx="67">
                  <c:v>0.24814680818019855</c:v>
                </c:pt>
                <c:pt idx="68">
                  <c:v>0.21225768132205536</c:v>
                </c:pt>
                <c:pt idx="69">
                  <c:v>0.27416804428777075</c:v>
                </c:pt>
                <c:pt idx="70">
                  <c:v>0.21120694952500216</c:v>
                </c:pt>
                <c:pt idx="71">
                  <c:v>0.32342639504570325</c:v>
                </c:pt>
                <c:pt idx="72">
                  <c:v>4.2489132180357991E-2</c:v>
                </c:pt>
                <c:pt idx="73">
                  <c:v>-0.11292793675205053</c:v>
                </c:pt>
                <c:pt idx="74">
                  <c:v>-0.23257774353025495</c:v>
                </c:pt>
                <c:pt idx="75">
                  <c:v>-0.14365422380860823</c:v>
                </c:pt>
                <c:pt idx="76">
                  <c:v>-5.3820546686210863E-2</c:v>
                </c:pt>
                <c:pt idx="77">
                  <c:v>0.15713805427275246</c:v>
                </c:pt>
                <c:pt idx="78">
                  <c:v>2.1665273465829173E-2</c:v>
                </c:pt>
                <c:pt idx="79">
                  <c:v>-0.13009556944262557</c:v>
                </c:pt>
                <c:pt idx="80">
                  <c:v>1.2482736430988005E-2</c:v>
                </c:pt>
                <c:pt idx="81">
                  <c:v>0.11885289959030726</c:v>
                </c:pt>
                <c:pt idx="82">
                  <c:v>0.42372835129098474</c:v>
                </c:pt>
                <c:pt idx="83">
                  <c:v>0.18684543000577331</c:v>
                </c:pt>
                <c:pt idx="84">
                  <c:v>0.25858939766939382</c:v>
                </c:pt>
                <c:pt idx="85">
                  <c:v>-1.9737403713773951</c:v>
                </c:pt>
                <c:pt idx="86">
                  <c:v>-0.83063790673970406</c:v>
                </c:pt>
                <c:pt idx="87">
                  <c:v>-1.1593160427771849</c:v>
                </c:pt>
                <c:pt idx="88">
                  <c:v>-1.3166465079353196</c:v>
                </c:pt>
                <c:pt idx="89">
                  <c:v>-1.5702796152967022</c:v>
                </c:pt>
                <c:pt idx="90">
                  <c:v>-1.3247774775995642</c:v>
                </c:pt>
                <c:pt idx="91">
                  <c:v>-1.1923590005891138</c:v>
                </c:pt>
                <c:pt idx="92">
                  <c:v>-0.99766084728740068</c:v>
                </c:pt>
                <c:pt idx="93">
                  <c:v>-1.0996456846559777</c:v>
                </c:pt>
                <c:pt idx="94">
                  <c:v>-0.94508719488269721</c:v>
                </c:pt>
                <c:pt idx="95">
                  <c:v>5.5650167233095328E-2</c:v>
                </c:pt>
                <c:pt idx="96">
                  <c:v>-3.7567760619047412</c:v>
                </c:pt>
                <c:pt idx="97">
                  <c:v>-0.11180275525881476</c:v>
                </c:pt>
                <c:pt idx="98">
                  <c:v>1.430908698308142</c:v>
                </c:pt>
                <c:pt idx="99">
                  <c:v>0.50076984565260363</c:v>
                </c:pt>
                <c:pt idx="100">
                  <c:v>0.56527092338399465</c:v>
                </c:pt>
                <c:pt idx="101">
                  <c:v>-6.9249275168484448E-2</c:v>
                </c:pt>
                <c:pt idx="102">
                  <c:v>-6.1036393306559217E-2</c:v>
                </c:pt>
                <c:pt idx="103">
                  <c:v>-9.7268192829341432E-2</c:v>
                </c:pt>
                <c:pt idx="104">
                  <c:v>0.60695097080905069</c:v>
                </c:pt>
                <c:pt idx="105">
                  <c:v>-0.17780184241583741</c:v>
                </c:pt>
                <c:pt idx="106">
                  <c:v>-0.30908349026999182</c:v>
                </c:pt>
                <c:pt idx="107">
                  <c:v>-0.53569602786993542</c:v>
                </c:pt>
                <c:pt idx="108">
                  <c:v>-1.0018855734879899</c:v>
                </c:pt>
                <c:pt idx="109">
                  <c:v>-0.6567046417373269</c:v>
                </c:pt>
                <c:pt idx="110">
                  <c:v>-0.82704649824000576</c:v>
                </c:pt>
                <c:pt idx="111">
                  <c:v>-0.5469151559138109</c:v>
                </c:pt>
                <c:pt idx="112">
                  <c:v>-0.32806982776428312</c:v>
                </c:pt>
                <c:pt idx="113">
                  <c:v>-0.39591327386941139</c:v>
                </c:pt>
                <c:pt idx="114">
                  <c:v>1.4749087937302896</c:v>
                </c:pt>
                <c:pt idx="115">
                  <c:v>0.98079290069949154</c:v>
                </c:pt>
                <c:pt idx="116">
                  <c:v>0.89493483473749824</c:v>
                </c:pt>
                <c:pt idx="117">
                  <c:v>0.65186252294404901</c:v>
                </c:pt>
                <c:pt idx="118">
                  <c:v>0.9493267755254019</c:v>
                </c:pt>
                <c:pt idx="119">
                  <c:v>1.0465040865987092</c:v>
                </c:pt>
                <c:pt idx="120">
                  <c:v>1.3184370829435434</c:v>
                </c:pt>
                <c:pt idx="121">
                  <c:v>1.6259144616272054</c:v>
                </c:pt>
                <c:pt idx="122">
                  <c:v>1.9278400956193407</c:v>
                </c:pt>
                <c:pt idx="123">
                  <c:v>2.2354161266929538</c:v>
                </c:pt>
                <c:pt idx="124">
                  <c:v>-3.1881614673157019E-2</c:v>
                </c:pt>
                <c:pt idx="125">
                  <c:v>-0.25862513305294443</c:v>
                </c:pt>
                <c:pt idx="126">
                  <c:v>-0.16753741967210353</c:v>
                </c:pt>
                <c:pt idx="127">
                  <c:v>-0.14657396980589077</c:v>
                </c:pt>
                <c:pt idx="128">
                  <c:v>-0.13754585465637753</c:v>
                </c:pt>
                <c:pt idx="129">
                  <c:v>-0.14537326178703516</c:v>
                </c:pt>
                <c:pt idx="130">
                  <c:v>0.17471217515516463</c:v>
                </c:pt>
                <c:pt idx="131">
                  <c:v>-0.26406724573505308</c:v>
                </c:pt>
                <c:pt idx="132">
                  <c:v>-0.18363584115378073</c:v>
                </c:pt>
                <c:pt idx="133">
                  <c:v>0.10387673198158996</c:v>
                </c:pt>
                <c:pt idx="134">
                  <c:v>-1.3024999785721165</c:v>
                </c:pt>
                <c:pt idx="135">
                  <c:v>-1.9896115259592035</c:v>
                </c:pt>
                <c:pt idx="136">
                  <c:v>-2.1199735499832659</c:v>
                </c:pt>
                <c:pt idx="137">
                  <c:v>-4.1081686218342357</c:v>
                </c:pt>
                <c:pt idx="138">
                  <c:v>-1.7485862434389985</c:v>
                </c:pt>
                <c:pt idx="139">
                  <c:v>-0.91721123845519792</c:v>
                </c:pt>
                <c:pt idx="140">
                  <c:v>3.6474832004338156</c:v>
                </c:pt>
                <c:pt idx="141">
                  <c:v>2.951369005622261</c:v>
                </c:pt>
                <c:pt idx="142">
                  <c:v>2.9057930192929828</c:v>
                </c:pt>
                <c:pt idx="143">
                  <c:v>2.3416712941687452</c:v>
                </c:pt>
                <c:pt idx="144">
                  <c:v>1.1459024265475559</c:v>
                </c:pt>
                <c:pt idx="145">
                  <c:v>0.98027781727597862</c:v>
                </c:pt>
                <c:pt idx="146">
                  <c:v>0.92026337793688606</c:v>
                </c:pt>
                <c:pt idx="147">
                  <c:v>0.87816656168201324</c:v>
                </c:pt>
                <c:pt idx="148">
                  <c:v>-0.44898143870545409</c:v>
                </c:pt>
                <c:pt idx="149">
                  <c:v>-0.93510371220315547</c:v>
                </c:pt>
                <c:pt idx="150">
                  <c:v>0.23311543935713941</c:v>
                </c:pt>
                <c:pt idx="151">
                  <c:v>0.13279321250484777</c:v>
                </c:pt>
                <c:pt idx="152">
                  <c:v>8.845565983012639E-2</c:v>
                </c:pt>
                <c:pt idx="153">
                  <c:v>-0.16769527658381547</c:v>
                </c:pt>
                <c:pt idx="154">
                  <c:v>0.25564267925392697</c:v>
                </c:pt>
                <c:pt idx="155">
                  <c:v>0.21908040965840736</c:v>
                </c:pt>
                <c:pt idx="156">
                  <c:v>0.29299123965025586</c:v>
                </c:pt>
                <c:pt idx="157">
                  <c:v>0.34376233712568427</c:v>
                </c:pt>
                <c:pt idx="158">
                  <c:v>0.27382375740542786</c:v>
                </c:pt>
                <c:pt idx="159">
                  <c:v>0.60405751445185396</c:v>
                </c:pt>
                <c:pt idx="160">
                  <c:v>-0.91263770758164864</c:v>
                </c:pt>
                <c:pt idx="161">
                  <c:v>-0.83083587422976513</c:v>
                </c:pt>
                <c:pt idx="162">
                  <c:v>-0.96484570823828053</c:v>
                </c:pt>
                <c:pt idx="163">
                  <c:v>-1.1121728635305514</c:v>
                </c:pt>
                <c:pt idx="164">
                  <c:v>-0.76014358864788356</c:v>
                </c:pt>
                <c:pt idx="165">
                  <c:v>-0.46637930316433918</c:v>
                </c:pt>
                <c:pt idx="166">
                  <c:v>-6.5415724507896955E-2</c:v>
                </c:pt>
                <c:pt idx="167">
                  <c:v>-0.33481926484517599</c:v>
                </c:pt>
                <c:pt idx="168">
                  <c:v>-1.0490336144119072</c:v>
                </c:pt>
                <c:pt idx="169">
                  <c:v>-1.1430594823329796</c:v>
                </c:pt>
                <c:pt idx="170">
                  <c:v>0.53290428577425553</c:v>
                </c:pt>
                <c:pt idx="171">
                  <c:v>0.24122375382912595</c:v>
                </c:pt>
                <c:pt idx="172">
                  <c:v>0.25176650024787378</c:v>
                </c:pt>
                <c:pt idx="173">
                  <c:v>9.1052453317238102E-2</c:v>
                </c:pt>
                <c:pt idx="174">
                  <c:v>0.27686496750689432</c:v>
                </c:pt>
                <c:pt idx="175">
                  <c:v>0.33051009653057084</c:v>
                </c:pt>
                <c:pt idx="176">
                  <c:v>0.37361160544836319</c:v>
                </c:pt>
                <c:pt idx="177">
                  <c:v>0.4950823429220555</c:v>
                </c:pt>
                <c:pt idx="178">
                  <c:v>0.46502415562203803</c:v>
                </c:pt>
                <c:pt idx="179">
                  <c:v>0.77308246734576014</c:v>
                </c:pt>
                <c:pt idx="180">
                  <c:v>0.42681471561469797</c:v>
                </c:pt>
                <c:pt idx="181">
                  <c:v>0.29827004178363337</c:v>
                </c:pt>
                <c:pt idx="182">
                  <c:v>0.50481324007644224</c:v>
                </c:pt>
                <c:pt idx="183">
                  <c:v>0.80984803118680526</c:v>
                </c:pt>
                <c:pt idx="184">
                  <c:v>0.2006751699284415</c:v>
                </c:pt>
                <c:pt idx="185">
                  <c:v>0.29687682751420508</c:v>
                </c:pt>
                <c:pt idx="186">
                  <c:v>0.32090421014042492</c:v>
                </c:pt>
                <c:pt idx="187">
                  <c:v>0.44441469013626028</c:v>
                </c:pt>
                <c:pt idx="188">
                  <c:v>-0.23622689755248227</c:v>
                </c:pt>
                <c:pt idx="189">
                  <c:v>-3.3821186193333394E-2</c:v>
                </c:pt>
                <c:pt idx="190">
                  <c:v>-0.15523799607534555</c:v>
                </c:pt>
                <c:pt idx="191">
                  <c:v>-0.19294372892416106</c:v>
                </c:pt>
                <c:pt idx="192">
                  <c:v>0.1851317740296313</c:v>
                </c:pt>
                <c:pt idx="193">
                  <c:v>0.26332691239165601</c:v>
                </c:pt>
                <c:pt idx="194">
                  <c:v>5.1227623490772832E-2</c:v>
                </c:pt>
                <c:pt idx="195">
                  <c:v>-0.1483289651717497</c:v>
                </c:pt>
                <c:pt idx="196">
                  <c:v>-1.3059473891796189</c:v>
                </c:pt>
                <c:pt idx="197">
                  <c:v>-0.95501995259272732</c:v>
                </c:pt>
                <c:pt idx="198">
                  <c:v>-0.7635916123248071</c:v>
                </c:pt>
                <c:pt idx="199">
                  <c:v>0.40291437799296792</c:v>
                </c:pt>
                <c:pt idx="200">
                  <c:v>0.31802958250914393</c:v>
                </c:pt>
                <c:pt idx="201">
                  <c:v>0.16044779732136233</c:v>
                </c:pt>
                <c:pt idx="202">
                  <c:v>0.19019197839876037</c:v>
                </c:pt>
                <c:pt idx="203">
                  <c:v>-4.2649214321441926E-2</c:v>
                </c:pt>
                <c:pt idx="204">
                  <c:v>-1.0960377968846673</c:v>
                </c:pt>
                <c:pt idx="205">
                  <c:v>-2.7487611876782947</c:v>
                </c:pt>
                <c:pt idx="206">
                  <c:v>9.6125908410828978E-2</c:v>
                </c:pt>
                <c:pt idx="207">
                  <c:v>-1.8271996242804074E-2</c:v>
                </c:pt>
                <c:pt idx="208">
                  <c:v>4.1853304658932798E-2</c:v>
                </c:pt>
                <c:pt idx="209">
                  <c:v>0.20863929796214026</c:v>
                </c:pt>
                <c:pt idx="210">
                  <c:v>0.37011648034655753</c:v>
                </c:pt>
                <c:pt idx="211">
                  <c:v>0.26951930423330545</c:v>
                </c:pt>
                <c:pt idx="212">
                  <c:v>0.21739736708095733</c:v>
                </c:pt>
                <c:pt idx="213">
                  <c:v>0.14358389102106067</c:v>
                </c:pt>
                <c:pt idx="214">
                  <c:v>-4.2291278187670374E-2</c:v>
                </c:pt>
                <c:pt idx="215">
                  <c:v>-0.11456803440089029</c:v>
                </c:pt>
                <c:pt idx="216">
                  <c:v>-0.10473131130836266</c:v>
                </c:pt>
                <c:pt idx="217">
                  <c:v>-0.11586335085778174</c:v>
                </c:pt>
                <c:pt idx="218">
                  <c:v>0.12060126851197063</c:v>
                </c:pt>
                <c:pt idx="219">
                  <c:v>0.31179455772963149</c:v>
                </c:pt>
                <c:pt idx="220">
                  <c:v>0.3762074200182427</c:v>
                </c:pt>
                <c:pt idx="221">
                  <c:v>0.46033955136641991</c:v>
                </c:pt>
                <c:pt idx="222">
                  <c:v>0.11198142710813733</c:v>
                </c:pt>
                <c:pt idx="223">
                  <c:v>0.26026990904335939</c:v>
                </c:pt>
                <c:pt idx="224">
                  <c:v>-1.5835978878590139E-3</c:v>
                </c:pt>
                <c:pt idx="225">
                  <c:v>7.457253171279511E-3</c:v>
                </c:pt>
                <c:pt idx="226">
                  <c:v>-0.19920107759376668</c:v>
                </c:pt>
                <c:pt idx="227">
                  <c:v>8.9529558871630929E-2</c:v>
                </c:pt>
                <c:pt idx="228">
                  <c:v>0.32942457067033132</c:v>
                </c:pt>
                <c:pt idx="229">
                  <c:v>5.4034357730410466E-2</c:v>
                </c:pt>
                <c:pt idx="230">
                  <c:v>0.32620575283545006</c:v>
                </c:pt>
                <c:pt idx="231">
                  <c:v>0.24938338685333231</c:v>
                </c:pt>
                <c:pt idx="232">
                  <c:v>3.9185963645581849E-2</c:v>
                </c:pt>
                <c:pt idx="233">
                  <c:v>0.4118674515704383</c:v>
                </c:pt>
                <c:pt idx="234">
                  <c:v>-0.26429287566538245</c:v>
                </c:pt>
                <c:pt idx="235">
                  <c:v>-1.6708133660641702</c:v>
                </c:pt>
                <c:pt idx="236">
                  <c:v>-0.46592501724181395</c:v>
                </c:pt>
                <c:pt idx="237">
                  <c:v>-0.41277320248006677</c:v>
                </c:pt>
                <c:pt idx="238">
                  <c:v>-6.9595650818045441E-3</c:v>
                </c:pt>
                <c:pt idx="239">
                  <c:v>-0.11364296800181513</c:v>
                </c:pt>
                <c:pt idx="240">
                  <c:v>-0.12856474387713249</c:v>
                </c:pt>
                <c:pt idx="241">
                  <c:v>-7.9527885280640823E-2</c:v>
                </c:pt>
                <c:pt idx="242">
                  <c:v>2.4028836259361113E-3</c:v>
                </c:pt>
                <c:pt idx="243">
                  <c:v>-5.0258994296225212E-2</c:v>
                </c:pt>
                <c:pt idx="244">
                  <c:v>-0.10935111452870237</c:v>
                </c:pt>
                <c:pt idx="245">
                  <c:v>-4.2574154004370021E-2</c:v>
                </c:pt>
                <c:pt idx="246">
                  <c:v>-0.2894190553306602</c:v>
                </c:pt>
                <c:pt idx="247">
                  <c:v>-0.11536337329403756</c:v>
                </c:pt>
                <c:pt idx="248">
                  <c:v>-7.1811769479988297E-2</c:v>
                </c:pt>
                <c:pt idx="249">
                  <c:v>-0.68149317328326819</c:v>
                </c:pt>
                <c:pt idx="250">
                  <c:v>2.0571891887745086</c:v>
                </c:pt>
                <c:pt idx="251">
                  <c:v>0.25732666686666184</c:v>
                </c:pt>
                <c:pt idx="252">
                  <c:v>0.17039361992702473</c:v>
                </c:pt>
                <c:pt idx="253">
                  <c:v>-0.28572349159389654</c:v>
                </c:pt>
                <c:pt idx="254">
                  <c:v>5.9116170985099532E-2</c:v>
                </c:pt>
                <c:pt idx="255">
                  <c:v>-0.4454395879720901</c:v>
                </c:pt>
                <c:pt idx="256">
                  <c:v>-0.19693214177351895</c:v>
                </c:pt>
                <c:pt idx="257">
                  <c:v>0.16020992472414869</c:v>
                </c:pt>
                <c:pt idx="258">
                  <c:v>-0.23805943161036677</c:v>
                </c:pt>
                <c:pt idx="259">
                  <c:v>0.42830007789058477</c:v>
                </c:pt>
                <c:pt idx="260">
                  <c:v>5.8641819016076409E-2</c:v>
                </c:pt>
                <c:pt idx="261">
                  <c:v>9.786398988276386E-2</c:v>
                </c:pt>
                <c:pt idx="262">
                  <c:v>0.26225522670747253</c:v>
                </c:pt>
                <c:pt idx="263">
                  <c:v>0.17202108349146608</c:v>
                </c:pt>
                <c:pt idx="264">
                  <c:v>0.24303754268406763</c:v>
                </c:pt>
                <c:pt idx="265">
                  <c:v>0.10336444821108189</c:v>
                </c:pt>
                <c:pt idx="266">
                  <c:v>-0.11862249937183308</c:v>
                </c:pt>
                <c:pt idx="267">
                  <c:v>-0.34473821116545306</c:v>
                </c:pt>
                <c:pt idx="268">
                  <c:v>5.6255404090831553E-2</c:v>
                </c:pt>
                <c:pt idx="269">
                  <c:v>1.1891234262191075E-2</c:v>
                </c:pt>
                <c:pt idx="270">
                  <c:v>-6.9690130877142459E-2</c:v>
                </c:pt>
                <c:pt idx="271">
                  <c:v>2.8067371242857988E-2</c:v>
                </c:pt>
                <c:pt idx="272">
                  <c:v>9.9973551735068278E-2</c:v>
                </c:pt>
                <c:pt idx="273">
                  <c:v>0.27073051509796514</c:v>
                </c:pt>
                <c:pt idx="274">
                  <c:v>-0.41100540643865713</c:v>
                </c:pt>
                <c:pt idx="275">
                  <c:v>4.8356926600976104E-2</c:v>
                </c:pt>
                <c:pt idx="276">
                  <c:v>0.10919485130410111</c:v>
                </c:pt>
                <c:pt idx="277">
                  <c:v>0.29148786465820248</c:v>
                </c:pt>
                <c:pt idx="278">
                  <c:v>0.35978176102661275</c:v>
                </c:pt>
                <c:pt idx="279">
                  <c:v>0.29141820711533273</c:v>
                </c:pt>
                <c:pt idx="280">
                  <c:v>8.8538213994608816E-2</c:v>
                </c:pt>
                <c:pt idx="281">
                  <c:v>0.25749086211380284</c:v>
                </c:pt>
                <c:pt idx="282">
                  <c:v>-0.40799580916503203</c:v>
                </c:pt>
                <c:pt idx="283">
                  <c:v>-0.58388745980691836</c:v>
                </c:pt>
                <c:pt idx="284">
                  <c:v>-2.5380332343854155E-3</c:v>
                </c:pt>
                <c:pt idx="285">
                  <c:v>0.18235067622316992</c:v>
                </c:pt>
                <c:pt idx="286">
                  <c:v>-0.32115046319057322</c:v>
                </c:pt>
                <c:pt idx="287">
                  <c:v>-0.33365171862195508</c:v>
                </c:pt>
                <c:pt idx="288">
                  <c:v>-0.42728419756671965</c:v>
                </c:pt>
                <c:pt idx="289">
                  <c:v>-0.31564163131260742</c:v>
                </c:pt>
                <c:pt idx="290">
                  <c:v>-0.46009625114148806</c:v>
                </c:pt>
                <c:pt idx="291">
                  <c:v>-0.67605406505626076</c:v>
                </c:pt>
                <c:pt idx="292">
                  <c:v>-0.97041664627899771</c:v>
                </c:pt>
                <c:pt idx="293">
                  <c:v>-2.3569145920250976</c:v>
                </c:pt>
                <c:pt idx="294">
                  <c:v>-0.24371383742289526</c:v>
                </c:pt>
                <c:pt idx="295">
                  <c:v>0.12411429219949674</c:v>
                </c:pt>
                <c:pt idx="296">
                  <c:v>-1.2396309709570674</c:v>
                </c:pt>
                <c:pt idx="297">
                  <c:v>-3.2611345220195577E-2</c:v>
                </c:pt>
                <c:pt idx="298">
                  <c:v>-0.17770317444949069</c:v>
                </c:pt>
                <c:pt idx="299">
                  <c:v>0.16750865620221719</c:v>
                </c:pt>
                <c:pt idx="300">
                  <c:v>0.20993423193452956</c:v>
                </c:pt>
                <c:pt idx="301">
                  <c:v>2.4215856661082343E-2</c:v>
                </c:pt>
                <c:pt idx="302">
                  <c:v>-2.6455383461843972E-2</c:v>
                </c:pt>
                <c:pt idx="303">
                  <c:v>-0.39785813556518473</c:v>
                </c:pt>
                <c:pt idx="304">
                  <c:v>-0.54140026647557304</c:v>
                </c:pt>
                <c:pt idx="305">
                  <c:v>0.22832929773065569</c:v>
                </c:pt>
                <c:pt idx="306">
                  <c:v>-0.25920051178096254</c:v>
                </c:pt>
                <c:pt idx="307">
                  <c:v>-0.22112123681564141</c:v>
                </c:pt>
                <c:pt idx="308">
                  <c:v>-0.27186375330932555</c:v>
                </c:pt>
                <c:pt idx="309">
                  <c:v>1.8026601389256722E-4</c:v>
                </c:pt>
                <c:pt idx="310">
                  <c:v>-0.26380484390560321</c:v>
                </c:pt>
                <c:pt idx="311">
                  <c:v>-0.33312615831521675</c:v>
                </c:pt>
                <c:pt idx="312">
                  <c:v>-0.20155355554326315</c:v>
                </c:pt>
                <c:pt idx="313">
                  <c:v>-2.2245573781189437E-2</c:v>
                </c:pt>
                <c:pt idx="314">
                  <c:v>-0.20603124653585578</c:v>
                </c:pt>
                <c:pt idx="315">
                  <c:v>-0.30653945921418818</c:v>
                </c:pt>
                <c:pt idx="316">
                  <c:v>0.17930437471452593</c:v>
                </c:pt>
                <c:pt idx="317">
                  <c:v>-0.69545895900291499</c:v>
                </c:pt>
                <c:pt idx="318">
                  <c:v>-0.15286035157955213</c:v>
                </c:pt>
                <c:pt idx="319">
                  <c:v>-0.15735731178650933</c:v>
                </c:pt>
                <c:pt idx="320">
                  <c:v>1.9915432843926289E-3</c:v>
                </c:pt>
                <c:pt idx="321">
                  <c:v>0.74121788694972013</c:v>
                </c:pt>
                <c:pt idx="322">
                  <c:v>0.17113040769463633</c:v>
                </c:pt>
                <c:pt idx="323">
                  <c:v>-0.4498724020066992</c:v>
                </c:pt>
                <c:pt idx="324">
                  <c:v>5.2059186022593358E-2</c:v>
                </c:pt>
                <c:pt idx="325">
                  <c:v>0.57000571064118044</c:v>
                </c:pt>
                <c:pt idx="326">
                  <c:v>-1.6029599012468594</c:v>
                </c:pt>
                <c:pt idx="327">
                  <c:v>0.18296784903544994</c:v>
                </c:pt>
                <c:pt idx="328">
                  <c:v>0.2004974538313086</c:v>
                </c:pt>
                <c:pt idx="329">
                  <c:v>8.2920087719652091E-2</c:v>
                </c:pt>
                <c:pt idx="330">
                  <c:v>-0.10510038995388808</c:v>
                </c:pt>
                <c:pt idx="331">
                  <c:v>-0.13771097842982705</c:v>
                </c:pt>
                <c:pt idx="332">
                  <c:v>-1.5230010206824298</c:v>
                </c:pt>
                <c:pt idx="333">
                  <c:v>-3.3607900606379761</c:v>
                </c:pt>
                <c:pt idx="334">
                  <c:v>3.9040238875142276E-2</c:v>
                </c:pt>
                <c:pt idx="335">
                  <c:v>-0.66006050119553883</c:v>
                </c:pt>
                <c:pt idx="336">
                  <c:v>-0.95903287398683656</c:v>
                </c:pt>
                <c:pt idx="337">
                  <c:v>-0.49818577806794601</c:v>
                </c:pt>
                <c:pt idx="338">
                  <c:v>-0.32256399612989634</c:v>
                </c:pt>
                <c:pt idx="339">
                  <c:v>-0.15572126240561687</c:v>
                </c:pt>
                <c:pt idx="340">
                  <c:v>-0.23866858994541443</c:v>
                </c:pt>
                <c:pt idx="341">
                  <c:v>-8.0035502220234811E-2</c:v>
                </c:pt>
                <c:pt idx="342">
                  <c:v>9.7191622768851627E-2</c:v>
                </c:pt>
                <c:pt idx="343">
                  <c:v>-0.23914744535718413</c:v>
                </c:pt>
                <c:pt idx="344">
                  <c:v>-0.10878394415318966</c:v>
                </c:pt>
                <c:pt idx="345">
                  <c:v>-5.9115421902788706E-2</c:v>
                </c:pt>
                <c:pt idx="346">
                  <c:v>0.16085641706042389</c:v>
                </c:pt>
                <c:pt idx="347">
                  <c:v>-0.11893843695560707</c:v>
                </c:pt>
                <c:pt idx="348">
                  <c:v>-0.21435078621267598</c:v>
                </c:pt>
                <c:pt idx="349">
                  <c:v>-5.8948897737226738E-2</c:v>
                </c:pt>
                <c:pt idx="350">
                  <c:v>-0.21656583472898047</c:v>
                </c:pt>
                <c:pt idx="351">
                  <c:v>9.5132037791689633E-2</c:v>
                </c:pt>
                <c:pt idx="352">
                  <c:v>-0.56347254718900397</c:v>
                </c:pt>
                <c:pt idx="353">
                  <c:v>-0.26837496362320806</c:v>
                </c:pt>
                <c:pt idx="354">
                  <c:v>-0.34370323057441959</c:v>
                </c:pt>
                <c:pt idx="355">
                  <c:v>0.31124023668569073</c:v>
                </c:pt>
                <c:pt idx="356">
                  <c:v>5.4345770320595135E-2</c:v>
                </c:pt>
                <c:pt idx="357">
                  <c:v>3.1080086151463026E-2</c:v>
                </c:pt>
                <c:pt idx="358">
                  <c:v>9.6746133170440337E-3</c:v>
                </c:pt>
                <c:pt idx="359">
                  <c:v>-0.1244439652399517</c:v>
                </c:pt>
                <c:pt idx="360">
                  <c:v>-0.1744554063434044</c:v>
                </c:pt>
                <c:pt idx="361">
                  <c:v>-5.2086788442621372E-2</c:v>
                </c:pt>
                <c:pt idx="362">
                  <c:v>-0.37063837188466864</c:v>
                </c:pt>
                <c:pt idx="363">
                  <c:v>-0.31944667910180591</c:v>
                </c:pt>
                <c:pt idx="364">
                  <c:v>-0.5877347564861064</c:v>
                </c:pt>
                <c:pt idx="365">
                  <c:v>-0.22210806794663468</c:v>
                </c:pt>
                <c:pt idx="366">
                  <c:v>-0.25488408119304207</c:v>
                </c:pt>
                <c:pt idx="367">
                  <c:v>-0.37877483759655767</c:v>
                </c:pt>
                <c:pt idx="368">
                  <c:v>3.2412458724710925E-4</c:v>
                </c:pt>
                <c:pt idx="369">
                  <c:v>-5.4887105731852449E-3</c:v>
                </c:pt>
                <c:pt idx="370">
                  <c:v>-6.0259520773187657E-2</c:v>
                </c:pt>
                <c:pt idx="371">
                  <c:v>-4.9222127544983084E-2</c:v>
                </c:pt>
                <c:pt idx="372">
                  <c:v>-0.11807960565984978</c:v>
                </c:pt>
                <c:pt idx="373">
                  <c:v>-5.2785427027853972E-2</c:v>
                </c:pt>
                <c:pt idx="374">
                  <c:v>-0.12651997957979655</c:v>
                </c:pt>
                <c:pt idx="375">
                  <c:v>-0.69956722683749728</c:v>
                </c:pt>
                <c:pt idx="376">
                  <c:v>-0.4586190722475979</c:v>
                </c:pt>
                <c:pt idx="377">
                  <c:v>-0.35558194965263845</c:v>
                </c:pt>
                <c:pt idx="378">
                  <c:v>-1.7934962176218798</c:v>
                </c:pt>
                <c:pt idx="379">
                  <c:v>0.23448757397360337</c:v>
                </c:pt>
                <c:pt idx="380">
                  <c:v>0.25301839330341608</c:v>
                </c:pt>
                <c:pt idx="381">
                  <c:v>0.17949379964329884</c:v>
                </c:pt>
                <c:pt idx="382">
                  <c:v>6.9010237484352149E-3</c:v>
                </c:pt>
                <c:pt idx="383">
                  <c:v>6.8459285125952465E-2</c:v>
                </c:pt>
                <c:pt idx="384">
                  <c:v>-0.99195944886430942</c:v>
                </c:pt>
                <c:pt idx="385">
                  <c:v>-1.4295972041392992</c:v>
                </c:pt>
                <c:pt idx="386">
                  <c:v>0.25983870384653618</c:v>
                </c:pt>
                <c:pt idx="387">
                  <c:v>0.50457977954016064</c:v>
                </c:pt>
                <c:pt idx="388">
                  <c:v>7.3647347956484172E-2</c:v>
                </c:pt>
                <c:pt idx="389">
                  <c:v>0.1403042454201183</c:v>
                </c:pt>
                <c:pt idx="390">
                  <c:v>0.22131837008225441</c:v>
                </c:pt>
                <c:pt idx="391">
                  <c:v>0.10070812039720714</c:v>
                </c:pt>
                <c:pt idx="392">
                  <c:v>6.9299171417916694E-2</c:v>
                </c:pt>
                <c:pt idx="393">
                  <c:v>-5.301327487940196E-2</c:v>
                </c:pt>
                <c:pt idx="394">
                  <c:v>0.13557200518684451</c:v>
                </c:pt>
                <c:pt idx="395">
                  <c:v>0.21055337635830265</c:v>
                </c:pt>
                <c:pt idx="396">
                  <c:v>0.18716917244899206</c:v>
                </c:pt>
                <c:pt idx="397">
                  <c:v>0.1750915662483476</c:v>
                </c:pt>
                <c:pt idx="398">
                  <c:v>9.0752149071687244E-2</c:v>
                </c:pt>
                <c:pt idx="399">
                  <c:v>-7.8835896402768071E-2</c:v>
                </c:pt>
                <c:pt idx="400">
                  <c:v>0.16080803243458278</c:v>
                </c:pt>
                <c:pt idx="401">
                  <c:v>0.39761168496032978</c:v>
                </c:pt>
                <c:pt idx="402">
                  <c:v>-0.22594062003975868</c:v>
                </c:pt>
                <c:pt idx="403">
                  <c:v>0.13478481311130491</c:v>
                </c:pt>
                <c:pt idx="404">
                  <c:v>0.41325375128750996</c:v>
                </c:pt>
                <c:pt idx="405">
                  <c:v>0.45407130328947115</c:v>
                </c:pt>
                <c:pt idx="406">
                  <c:v>0.37464970806359027</c:v>
                </c:pt>
                <c:pt idx="407">
                  <c:v>-0.11278802763096465</c:v>
                </c:pt>
                <c:pt idx="408">
                  <c:v>0.63296451281742705</c:v>
                </c:pt>
                <c:pt idx="409">
                  <c:v>0.81077639733343621</c:v>
                </c:pt>
                <c:pt idx="410">
                  <c:v>0.18258818346687383</c:v>
                </c:pt>
                <c:pt idx="411">
                  <c:v>0.1323262052935277</c:v>
                </c:pt>
                <c:pt idx="412">
                  <c:v>8.5747647781816483E-2</c:v>
                </c:pt>
              </c:numCache>
            </c:numRef>
          </c:yVal>
          <c:smooth val="0"/>
          <c:extLst>
            <c:ext xmlns:c16="http://schemas.microsoft.com/office/drawing/2014/chart" uri="{C3380CC4-5D6E-409C-BE32-E72D297353CC}">
              <c16:uniqueId val="{00000001-CF96-4CB0-814F-2AACB4136A49}"/>
            </c:ext>
          </c:extLst>
        </c:ser>
        <c:ser>
          <c:idx val="1"/>
          <c:order val="1"/>
          <c:tx>
            <c:v/>
          </c:tx>
          <c:spPr>
            <a:ln w="19050">
              <a:noFill/>
            </a:ln>
            <a:effectLst/>
          </c:spPr>
          <c:marker>
            <c:symbol val="circle"/>
            <c:size val="3"/>
            <c:spPr>
              <a:solidFill>
                <a:srgbClr val="003CE6"/>
              </a:solidFill>
              <a:ln>
                <a:solidFill>
                  <a:srgbClr val="003CE6"/>
                </a:solidFill>
                <a:prstDash val="solid"/>
              </a:ln>
            </c:spPr>
          </c:marker>
          <c:xVal>
            <c:numLit>
              <c:formatCode>General</c:formatCode>
              <c:ptCount val="1"/>
              <c:pt idx="0">
                <c:v>0.16990740386695674</c:v>
              </c:pt>
            </c:numLit>
          </c:xVal>
          <c:yVal>
            <c:numLit>
              <c:formatCode>General</c:formatCode>
              <c:ptCount val="1"/>
              <c:pt idx="0">
                <c:v>-0.15705334590359488</c:v>
              </c:pt>
            </c:numLit>
          </c:yVal>
          <c:smooth val="0"/>
          <c:extLst>
            <c:ext xmlns:c16="http://schemas.microsoft.com/office/drawing/2014/chart" uri="{C3380CC4-5D6E-409C-BE32-E72D297353CC}">
              <c16:uniqueId val="{00000002-CF96-4CB0-814F-2AACB4136A49}"/>
            </c:ext>
          </c:extLst>
        </c:ser>
        <c:dLbls>
          <c:showLegendKey val="0"/>
          <c:showVal val="0"/>
          <c:showCatName val="0"/>
          <c:showSerName val="0"/>
          <c:showPercent val="0"/>
          <c:showBubbleSize val="0"/>
        </c:dLbls>
        <c:axId val="955582448"/>
        <c:axId val="901019776"/>
      </c:scatterChart>
      <c:valAx>
        <c:axId val="955582448"/>
        <c:scaling>
          <c:orientation val="minMax"/>
          <c:max val="2.5"/>
          <c:min val="-0.5"/>
        </c:scaling>
        <c:delete val="0"/>
        <c:axPos val="b"/>
        <c:title>
          <c:tx>
            <c:rich>
              <a:bodyPr/>
              <a:lstStyle/>
              <a:p>
                <a:pPr>
                  <a:defRPr sz="800" b="0">
                    <a:latin typeface="Arial"/>
                    <a:ea typeface="Arial"/>
                    <a:cs typeface="Arial"/>
                  </a:defRPr>
                </a:pPr>
                <a:r>
                  <a:rPr lang="fr-FR"/>
                  <a:t>Pred(ROE)</a:t>
                </a:r>
              </a:p>
            </c:rich>
          </c:tx>
          <c:overlay val="0"/>
        </c:title>
        <c:numFmt formatCode="General" sourceLinked="0"/>
        <c:majorTickMark val="cross"/>
        <c:minorTickMark val="none"/>
        <c:tickLblPos val="nextTo"/>
        <c:txPr>
          <a:bodyPr rot="0" vert="horz"/>
          <a:lstStyle/>
          <a:p>
            <a:pPr>
              <a:defRPr sz="700"/>
            </a:pPr>
            <a:endParaRPr lang="fr-FR"/>
          </a:p>
        </c:txPr>
        <c:crossAx val="901019776"/>
        <c:crosses val="autoZero"/>
        <c:crossBetween val="midCat"/>
      </c:valAx>
      <c:valAx>
        <c:axId val="901019776"/>
        <c:scaling>
          <c:orientation val="minMax"/>
          <c:max val="12"/>
          <c:min val="-6"/>
        </c:scaling>
        <c:delete val="0"/>
        <c:axPos val="l"/>
        <c:title>
          <c:tx>
            <c:rich>
              <a:bodyPr/>
              <a:lstStyle/>
              <a:p>
                <a:pPr>
                  <a:defRPr sz="800" b="0">
                    <a:latin typeface="Arial"/>
                    <a:ea typeface="Arial"/>
                    <a:cs typeface="Arial"/>
                  </a:defRPr>
                </a:pPr>
                <a:r>
                  <a:rPr lang="fr-FR"/>
                  <a:t>Standardized residuals</a:t>
                </a:r>
              </a:p>
            </c:rich>
          </c:tx>
          <c:overlay val="0"/>
        </c:title>
        <c:numFmt formatCode="General" sourceLinked="0"/>
        <c:majorTickMark val="cross"/>
        <c:minorTickMark val="none"/>
        <c:tickLblPos val="nextTo"/>
        <c:txPr>
          <a:bodyPr/>
          <a:lstStyle/>
          <a:p>
            <a:pPr>
              <a:defRPr sz="700"/>
            </a:pPr>
            <a:endParaRPr lang="fr-FR"/>
          </a:p>
        </c:txPr>
        <c:crossAx val="955582448"/>
        <c:crosses val="autoZero"/>
        <c:crossBetween val="midCat"/>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Pred(</a:t>
            </a:r>
            <a:r>
              <a:rPr lang="en-US" sz="900" b="1" i="0" u="none" strike="noStrike" baseline="0">
                <a:effectLst/>
              </a:rPr>
              <a:t>Δ</a:t>
            </a:r>
            <a:r>
              <a:rPr lang="fr-FR" sz="900" b="1" i="0" u="none" strike="noStrike" baseline="0">
                <a:effectLst/>
              </a:rPr>
              <a:t> </a:t>
            </a:r>
            <a:r>
              <a:rPr lang="fr-FR"/>
              <a:t>ROE) - </a:t>
            </a:r>
            <a:r>
              <a:rPr lang="en-US" sz="900" b="1" i="0" u="none" strike="noStrike" baseline="0">
                <a:effectLst/>
              </a:rPr>
              <a:t>Δ</a:t>
            </a:r>
            <a:r>
              <a:rPr lang="fr-FR" sz="900" b="1" i="0" u="none" strike="noStrike" baseline="0">
                <a:effectLst/>
              </a:rPr>
              <a:t> </a:t>
            </a:r>
            <a:r>
              <a:rPr lang="fr-FR"/>
              <a:t>ROE</a:t>
            </a:r>
          </a:p>
        </c:rich>
      </c:tx>
      <c:overlay val="0"/>
    </c:title>
    <c:autoTitleDeleted val="0"/>
    <c:plotArea>
      <c:layout/>
      <c:scatterChart>
        <c:scatterStyle val="lineMarker"/>
        <c:varyColors val="0"/>
        <c:ser>
          <c:idx val="0"/>
          <c:order val="0"/>
          <c:tx>
            <c:v/>
          </c:tx>
          <c:spPr>
            <a:ln w="19050">
              <a:noFill/>
            </a:ln>
            <a:effectLst/>
          </c:spPr>
          <c:marker>
            <c:symbol val="circle"/>
            <c:size val="3"/>
            <c:spPr>
              <a:solidFill>
                <a:srgbClr val="003CE6"/>
              </a:solidFill>
              <a:ln>
                <a:solidFill>
                  <a:srgbClr val="003CE6"/>
                </a:solidFill>
                <a:prstDash val="solid"/>
              </a:ln>
            </c:spPr>
          </c:marker>
          <c:xVal>
            <c:numRef>
              <c:f>'Reg Hyp 2'!$E$129:$E$541</c:f>
              <c:numCache>
                <c:formatCode>0.000</c:formatCode>
                <c:ptCount val="413"/>
                <c:pt idx="0">
                  <c:v>0.17040716376852416</c:v>
                </c:pt>
                <c:pt idx="1">
                  <c:v>0.16990740386695674</c:v>
                </c:pt>
                <c:pt idx="2">
                  <c:v>0.17621075998445065</c:v>
                </c:pt>
                <c:pt idx="3">
                  <c:v>0.19856889340723621</c:v>
                </c:pt>
                <c:pt idx="4">
                  <c:v>0.18325237690479484</c:v>
                </c:pt>
                <c:pt idx="5">
                  <c:v>0.1808128658853887</c:v>
                </c:pt>
                <c:pt idx="6">
                  <c:v>0.15960143434688895</c:v>
                </c:pt>
                <c:pt idx="7">
                  <c:v>0.19973570083153108</c:v>
                </c:pt>
                <c:pt idx="8">
                  <c:v>0.29597693982620288</c:v>
                </c:pt>
                <c:pt idx="9">
                  <c:v>0.13593164028080276</c:v>
                </c:pt>
                <c:pt idx="10">
                  <c:v>2.7255219934373021E-2</c:v>
                </c:pt>
                <c:pt idx="11">
                  <c:v>4.6439890264093897E-2</c:v>
                </c:pt>
                <c:pt idx="12">
                  <c:v>5.772326008219103E-2</c:v>
                </c:pt>
                <c:pt idx="13">
                  <c:v>4.1047876375476244E-2</c:v>
                </c:pt>
                <c:pt idx="14">
                  <c:v>3.9857881483805341E-2</c:v>
                </c:pt>
                <c:pt idx="15">
                  <c:v>7.8911979390110493E-2</c:v>
                </c:pt>
                <c:pt idx="16">
                  <c:v>5.9478903735674771E-2</c:v>
                </c:pt>
                <c:pt idx="17">
                  <c:v>7.4933899884367577E-2</c:v>
                </c:pt>
                <c:pt idx="18">
                  <c:v>8.826144193009372E-2</c:v>
                </c:pt>
                <c:pt idx="19">
                  <c:v>0.10692965475957292</c:v>
                </c:pt>
                <c:pt idx="20">
                  <c:v>0.12768424442847742</c:v>
                </c:pt>
                <c:pt idx="21">
                  <c:v>0.16100804278208775</c:v>
                </c:pt>
                <c:pt idx="22">
                  <c:v>0.16036436602950366</c:v>
                </c:pt>
                <c:pt idx="23">
                  <c:v>0.1643034304537378</c:v>
                </c:pt>
                <c:pt idx="24">
                  <c:v>0.19182942902085692</c:v>
                </c:pt>
                <c:pt idx="25">
                  <c:v>0.17648156544313201</c:v>
                </c:pt>
                <c:pt idx="26">
                  <c:v>0.16999999791127512</c:v>
                </c:pt>
                <c:pt idx="27">
                  <c:v>0.22108819910252761</c:v>
                </c:pt>
                <c:pt idx="28">
                  <c:v>0.18776456624550503</c:v>
                </c:pt>
                <c:pt idx="29">
                  <c:v>0.19637762566745656</c:v>
                </c:pt>
                <c:pt idx="30">
                  <c:v>0.19641436276114835</c:v>
                </c:pt>
                <c:pt idx="31">
                  <c:v>0.20198223816394928</c:v>
                </c:pt>
                <c:pt idx="32">
                  <c:v>0.21386260746465499</c:v>
                </c:pt>
                <c:pt idx="33">
                  <c:v>0.24339840061026555</c:v>
                </c:pt>
                <c:pt idx="34">
                  <c:v>0.22071214176447701</c:v>
                </c:pt>
                <c:pt idx="35">
                  <c:v>0.19703280873060533</c:v>
                </c:pt>
                <c:pt idx="36">
                  <c:v>0.20621519727623547</c:v>
                </c:pt>
                <c:pt idx="37">
                  <c:v>0.14507455943018771</c:v>
                </c:pt>
                <c:pt idx="38">
                  <c:v>0.14706440347313784</c:v>
                </c:pt>
                <c:pt idx="39">
                  <c:v>0.10729211683558265</c:v>
                </c:pt>
                <c:pt idx="40">
                  <c:v>0.16701873349822721</c:v>
                </c:pt>
                <c:pt idx="41">
                  <c:v>0.1888866378261769</c:v>
                </c:pt>
                <c:pt idx="42">
                  <c:v>0.1369104072699257</c:v>
                </c:pt>
                <c:pt idx="43">
                  <c:v>0.21590143473117696</c:v>
                </c:pt>
                <c:pt idx="44">
                  <c:v>0.15076770346438695</c:v>
                </c:pt>
                <c:pt idx="45">
                  <c:v>0.17869319499380967</c:v>
                </c:pt>
                <c:pt idx="46">
                  <c:v>0.15197929346481259</c:v>
                </c:pt>
                <c:pt idx="47">
                  <c:v>0.14932543552347452</c:v>
                </c:pt>
                <c:pt idx="48">
                  <c:v>0.14701312073349418</c:v>
                </c:pt>
                <c:pt idx="49">
                  <c:v>0.1395236753410202</c:v>
                </c:pt>
                <c:pt idx="50">
                  <c:v>0.1482736798882216</c:v>
                </c:pt>
                <c:pt idx="51">
                  <c:v>0.11950715266640106</c:v>
                </c:pt>
                <c:pt idx="52">
                  <c:v>0.16028591719897245</c:v>
                </c:pt>
                <c:pt idx="53">
                  <c:v>0.15501857654102302</c:v>
                </c:pt>
                <c:pt idx="54">
                  <c:v>0.90981346345484582</c:v>
                </c:pt>
                <c:pt idx="55">
                  <c:v>0.33596922339771634</c:v>
                </c:pt>
                <c:pt idx="56">
                  <c:v>0.27623862602749472</c:v>
                </c:pt>
                <c:pt idx="57">
                  <c:v>0.27608722436859456</c:v>
                </c:pt>
                <c:pt idx="58">
                  <c:v>0.24500042229989374</c:v>
                </c:pt>
                <c:pt idx="59">
                  <c:v>0.29232496016899756</c:v>
                </c:pt>
                <c:pt idx="60">
                  <c:v>-0.29685802504962649</c:v>
                </c:pt>
                <c:pt idx="61">
                  <c:v>0.30033391147813215</c:v>
                </c:pt>
                <c:pt idx="62">
                  <c:v>0.25133731945803184</c:v>
                </c:pt>
                <c:pt idx="63">
                  <c:v>0.16560234630681045</c:v>
                </c:pt>
                <c:pt idx="64">
                  <c:v>0.18447336363438638</c:v>
                </c:pt>
                <c:pt idx="65">
                  <c:v>0.17415219928955702</c:v>
                </c:pt>
                <c:pt idx="66">
                  <c:v>0.1723987974007985</c:v>
                </c:pt>
                <c:pt idx="67">
                  <c:v>0.16614550057566177</c:v>
                </c:pt>
                <c:pt idx="68">
                  <c:v>0.17255011687489846</c:v>
                </c:pt>
                <c:pt idx="69">
                  <c:v>0.16687663924025792</c:v>
                </c:pt>
                <c:pt idx="70">
                  <c:v>0.16888401167891987</c:v>
                </c:pt>
                <c:pt idx="71">
                  <c:v>0.16022363681008123</c:v>
                </c:pt>
                <c:pt idx="72">
                  <c:v>0.17249807638620263</c:v>
                </c:pt>
                <c:pt idx="73">
                  <c:v>0.1308855146633188</c:v>
                </c:pt>
                <c:pt idx="74">
                  <c:v>8.9907062024357887E-2</c:v>
                </c:pt>
                <c:pt idx="75">
                  <c:v>0.13464951687951462</c:v>
                </c:pt>
                <c:pt idx="76">
                  <c:v>0.17210274775971929</c:v>
                </c:pt>
                <c:pt idx="77">
                  <c:v>0.16006567805138039</c:v>
                </c:pt>
                <c:pt idx="78">
                  <c:v>0.18911534850450806</c:v>
                </c:pt>
                <c:pt idx="79">
                  <c:v>0.17334093475130616</c:v>
                </c:pt>
                <c:pt idx="80">
                  <c:v>0.17303331616501502</c:v>
                </c:pt>
                <c:pt idx="81">
                  <c:v>0.16723168868841939</c:v>
                </c:pt>
                <c:pt idx="82">
                  <c:v>0.13735032516442017</c:v>
                </c:pt>
                <c:pt idx="83">
                  <c:v>0.10562545893344205</c:v>
                </c:pt>
                <c:pt idx="84">
                  <c:v>6.2827121536643937E-2</c:v>
                </c:pt>
                <c:pt idx="85">
                  <c:v>0.6042025423980103</c:v>
                </c:pt>
                <c:pt idx="86">
                  <c:v>0.44995478071704725</c:v>
                </c:pt>
                <c:pt idx="87">
                  <c:v>0.4604000084394172</c:v>
                </c:pt>
                <c:pt idx="88">
                  <c:v>0.45439547348377873</c:v>
                </c:pt>
                <c:pt idx="89">
                  <c:v>0.48799337383596719</c:v>
                </c:pt>
                <c:pt idx="90">
                  <c:v>0.4849792808170687</c:v>
                </c:pt>
                <c:pt idx="91">
                  <c:v>0.45990018741357946</c:v>
                </c:pt>
                <c:pt idx="92">
                  <c:v>0.41903025835811164</c:v>
                </c:pt>
                <c:pt idx="93">
                  <c:v>0.43843834516183872</c:v>
                </c:pt>
                <c:pt idx="94">
                  <c:v>0.43732374065722085</c:v>
                </c:pt>
                <c:pt idx="95">
                  <c:v>0.32331584717035822</c:v>
                </c:pt>
                <c:pt idx="96">
                  <c:v>1.8448041757753066</c:v>
                </c:pt>
                <c:pt idx="97">
                  <c:v>2.0405279617128644</c:v>
                </c:pt>
                <c:pt idx="98">
                  <c:v>0.56729502130415166</c:v>
                </c:pt>
                <c:pt idx="99">
                  <c:v>0.41386857374742481</c:v>
                </c:pt>
                <c:pt idx="100">
                  <c:v>0.28737183540878108</c:v>
                </c:pt>
                <c:pt idx="101">
                  <c:v>0.21100559003339556</c:v>
                </c:pt>
                <c:pt idx="102">
                  <c:v>0.26039575316786129</c:v>
                </c:pt>
                <c:pt idx="103">
                  <c:v>0.31490926178626449</c:v>
                </c:pt>
                <c:pt idx="104">
                  <c:v>0.26512701755362345</c:v>
                </c:pt>
                <c:pt idx="105">
                  <c:v>0.16150072786849862</c:v>
                </c:pt>
                <c:pt idx="106">
                  <c:v>0.16721856700195264</c:v>
                </c:pt>
                <c:pt idx="107">
                  <c:v>0.17323004418664489</c:v>
                </c:pt>
                <c:pt idx="108">
                  <c:v>0.16937276472438509</c:v>
                </c:pt>
                <c:pt idx="109">
                  <c:v>0.15268338453997699</c:v>
                </c:pt>
                <c:pt idx="110">
                  <c:v>0.16181352598341248</c:v>
                </c:pt>
                <c:pt idx="111">
                  <c:v>0.15279518666163866</c:v>
                </c:pt>
                <c:pt idx="112">
                  <c:v>0.14225192342508536</c:v>
                </c:pt>
                <c:pt idx="113">
                  <c:v>0.138810778125151</c:v>
                </c:pt>
                <c:pt idx="114">
                  <c:v>0.16631295349283809</c:v>
                </c:pt>
                <c:pt idx="115">
                  <c:v>0.14932992940436868</c:v>
                </c:pt>
                <c:pt idx="116">
                  <c:v>0.15161335433586468</c:v>
                </c:pt>
                <c:pt idx="117">
                  <c:v>0.14185531288030107</c:v>
                </c:pt>
                <c:pt idx="118">
                  <c:v>0.14132903262726637</c:v>
                </c:pt>
                <c:pt idx="119">
                  <c:v>0.1514486506619088</c:v>
                </c:pt>
                <c:pt idx="120">
                  <c:v>0.14403552908687409</c:v>
                </c:pt>
                <c:pt idx="121">
                  <c:v>0.15432734191244568</c:v>
                </c:pt>
                <c:pt idx="122">
                  <c:v>0.16638335251993724</c:v>
                </c:pt>
                <c:pt idx="123">
                  <c:v>0.18264381622244866</c:v>
                </c:pt>
                <c:pt idx="124">
                  <c:v>6.3131134808172978E-2</c:v>
                </c:pt>
                <c:pt idx="125">
                  <c:v>0.11618423422409416</c:v>
                </c:pt>
                <c:pt idx="126">
                  <c:v>0.11923896551389618</c:v>
                </c:pt>
                <c:pt idx="127">
                  <c:v>0.11557733501568319</c:v>
                </c:pt>
                <c:pt idx="128">
                  <c:v>0.11870843855039728</c:v>
                </c:pt>
                <c:pt idx="129">
                  <c:v>0.12219578173085152</c:v>
                </c:pt>
                <c:pt idx="130">
                  <c:v>4.5481086755734618E-2</c:v>
                </c:pt>
                <c:pt idx="131">
                  <c:v>0.12691359384997697</c:v>
                </c:pt>
                <c:pt idx="132">
                  <c:v>0.1023546185290171</c:v>
                </c:pt>
                <c:pt idx="133">
                  <c:v>8.8990719073459942E-2</c:v>
                </c:pt>
                <c:pt idx="134">
                  <c:v>0.16790008021352953</c:v>
                </c:pt>
                <c:pt idx="135">
                  <c:v>0.20324597599690625</c:v>
                </c:pt>
                <c:pt idx="136">
                  <c:v>0.20767158297427313</c:v>
                </c:pt>
                <c:pt idx="137">
                  <c:v>0.2374674472793088</c:v>
                </c:pt>
                <c:pt idx="138">
                  <c:v>0.2376545092715362</c:v>
                </c:pt>
                <c:pt idx="139">
                  <c:v>0.22046549820717537</c:v>
                </c:pt>
                <c:pt idx="140">
                  <c:v>0.69892620800494754</c:v>
                </c:pt>
                <c:pt idx="141">
                  <c:v>0.45113290728346594</c:v>
                </c:pt>
                <c:pt idx="142">
                  <c:v>0.44861575158890621</c:v>
                </c:pt>
                <c:pt idx="143">
                  <c:v>0.27187873133581036</c:v>
                </c:pt>
                <c:pt idx="144">
                  <c:v>0.27886248440106887</c:v>
                </c:pt>
                <c:pt idx="145">
                  <c:v>0.26549360930749027</c:v>
                </c:pt>
                <c:pt idx="146">
                  <c:v>0.23956461250524205</c:v>
                </c:pt>
                <c:pt idx="147">
                  <c:v>0.23094186848318632</c:v>
                </c:pt>
                <c:pt idx="148">
                  <c:v>0.33567443881135095</c:v>
                </c:pt>
                <c:pt idx="149">
                  <c:v>-0.2688487463676178</c:v>
                </c:pt>
                <c:pt idx="150">
                  <c:v>0.18792207244816478</c:v>
                </c:pt>
                <c:pt idx="151">
                  <c:v>0.2048018255571698</c:v>
                </c:pt>
                <c:pt idx="152">
                  <c:v>0.19289112836749051</c:v>
                </c:pt>
                <c:pt idx="153">
                  <c:v>0.19828912826974623</c:v>
                </c:pt>
                <c:pt idx="154">
                  <c:v>0.19876351079468102</c:v>
                </c:pt>
                <c:pt idx="155">
                  <c:v>0.19438203407094559</c:v>
                </c:pt>
                <c:pt idx="156">
                  <c:v>0.19589512507628193</c:v>
                </c:pt>
                <c:pt idx="157">
                  <c:v>0.19676141170713024</c:v>
                </c:pt>
                <c:pt idx="158">
                  <c:v>0.23398604451516197</c:v>
                </c:pt>
                <c:pt idx="159">
                  <c:v>0.20504648153676375</c:v>
                </c:pt>
                <c:pt idx="160">
                  <c:v>0.10101215093150298</c:v>
                </c:pt>
                <c:pt idx="161">
                  <c:v>0.14601768955494662</c:v>
                </c:pt>
                <c:pt idx="162">
                  <c:v>0.14560247416763616</c:v>
                </c:pt>
                <c:pt idx="163">
                  <c:v>0.12241915163119423</c:v>
                </c:pt>
                <c:pt idx="164">
                  <c:v>0.13855354893753588</c:v>
                </c:pt>
                <c:pt idx="165">
                  <c:v>0.13620302047242</c:v>
                </c:pt>
                <c:pt idx="166">
                  <c:v>0.11578738891859842</c:v>
                </c:pt>
                <c:pt idx="167">
                  <c:v>0.13739671620446048</c:v>
                </c:pt>
                <c:pt idx="168">
                  <c:v>0.1353551664451999</c:v>
                </c:pt>
                <c:pt idx="169">
                  <c:v>0.14123410304014877</c:v>
                </c:pt>
                <c:pt idx="170">
                  <c:v>4.6570976915485396E-3</c:v>
                </c:pt>
                <c:pt idx="171">
                  <c:v>2.9345464336408139E-2</c:v>
                </c:pt>
                <c:pt idx="172">
                  <c:v>4.1995258071395897E-2</c:v>
                </c:pt>
                <c:pt idx="173">
                  <c:v>4.0065936006419001E-2</c:v>
                </c:pt>
                <c:pt idx="174">
                  <c:v>7.1019628295851844E-2</c:v>
                </c:pt>
                <c:pt idx="175">
                  <c:v>6.8972623634626445E-2</c:v>
                </c:pt>
                <c:pt idx="176">
                  <c:v>7.4276102873101796E-2</c:v>
                </c:pt>
                <c:pt idx="177">
                  <c:v>2.4675911847321957E-2</c:v>
                </c:pt>
                <c:pt idx="178">
                  <c:v>5.7227609612560487E-2</c:v>
                </c:pt>
                <c:pt idx="179">
                  <c:v>6.4334817266665373E-2</c:v>
                </c:pt>
                <c:pt idx="180">
                  <c:v>6.2369560126286722E-2</c:v>
                </c:pt>
                <c:pt idx="181">
                  <c:v>0.10521766122800494</c:v>
                </c:pt>
                <c:pt idx="182">
                  <c:v>7.5583689828888134E-2</c:v>
                </c:pt>
                <c:pt idx="183">
                  <c:v>-4.7348307549648583E-2</c:v>
                </c:pt>
                <c:pt idx="184">
                  <c:v>6.9230732977592302E-2</c:v>
                </c:pt>
                <c:pt idx="185">
                  <c:v>1.6660387913116415E-2</c:v>
                </c:pt>
                <c:pt idx="186">
                  <c:v>3.9025120535057911E-2</c:v>
                </c:pt>
                <c:pt idx="187">
                  <c:v>4.8776753227190578E-2</c:v>
                </c:pt>
                <c:pt idx="188">
                  <c:v>9.6066666759374614E-2</c:v>
                </c:pt>
                <c:pt idx="189">
                  <c:v>0.16374747939242468</c:v>
                </c:pt>
                <c:pt idx="190">
                  <c:v>0.14233053365437393</c:v>
                </c:pt>
                <c:pt idx="191">
                  <c:v>0.12731241934142276</c:v>
                </c:pt>
                <c:pt idx="192">
                  <c:v>7.2170013526649132E-2</c:v>
                </c:pt>
                <c:pt idx="193">
                  <c:v>1.4321664526420641E-2</c:v>
                </c:pt>
                <c:pt idx="194">
                  <c:v>-6.5278785275085821E-2</c:v>
                </c:pt>
                <c:pt idx="195">
                  <c:v>-9.2864973825273811E-2</c:v>
                </c:pt>
                <c:pt idx="196">
                  <c:v>3.8995576221551392E-2</c:v>
                </c:pt>
                <c:pt idx="197">
                  <c:v>4.9480108626938551E-2</c:v>
                </c:pt>
                <c:pt idx="198">
                  <c:v>4.4649239762821979E-2</c:v>
                </c:pt>
                <c:pt idx="199">
                  <c:v>3.6964455958537812E-2</c:v>
                </c:pt>
                <c:pt idx="200">
                  <c:v>5.1938601246570543E-2</c:v>
                </c:pt>
                <c:pt idx="201">
                  <c:v>2.1013929156299738E-2</c:v>
                </c:pt>
                <c:pt idx="202">
                  <c:v>1.5562014272341718E-2</c:v>
                </c:pt>
                <c:pt idx="203">
                  <c:v>1.5552793488749717E-2</c:v>
                </c:pt>
                <c:pt idx="204">
                  <c:v>2.1291853751079587E-2</c:v>
                </c:pt>
                <c:pt idx="205">
                  <c:v>3.4483681216728956E-2</c:v>
                </c:pt>
                <c:pt idx="206">
                  <c:v>5.1453726021971208E-2</c:v>
                </c:pt>
                <c:pt idx="207">
                  <c:v>0.11480635764681449</c:v>
                </c:pt>
                <c:pt idx="208">
                  <c:v>0.11070012557349579</c:v>
                </c:pt>
                <c:pt idx="209">
                  <c:v>9.2699943506415181E-2</c:v>
                </c:pt>
                <c:pt idx="210">
                  <c:v>0.10438676128676226</c:v>
                </c:pt>
                <c:pt idx="211">
                  <c:v>8.535388600654531E-2</c:v>
                </c:pt>
                <c:pt idx="212">
                  <c:v>8.2916860534876138E-2</c:v>
                </c:pt>
                <c:pt idx="213">
                  <c:v>7.5372833022125663E-2</c:v>
                </c:pt>
                <c:pt idx="214">
                  <c:v>6.2439050842364591E-2</c:v>
                </c:pt>
                <c:pt idx="215">
                  <c:v>2.7406694363572598E-2</c:v>
                </c:pt>
                <c:pt idx="216">
                  <c:v>7.3280843657994227E-2</c:v>
                </c:pt>
                <c:pt idx="217">
                  <c:v>0.12281831171038976</c:v>
                </c:pt>
                <c:pt idx="218">
                  <c:v>0.11867610323826637</c:v>
                </c:pt>
                <c:pt idx="219">
                  <c:v>9.0919927387706184E-2</c:v>
                </c:pt>
                <c:pt idx="220">
                  <c:v>0.100451221586063</c:v>
                </c:pt>
                <c:pt idx="221">
                  <c:v>8.1716253074416531E-2</c:v>
                </c:pt>
                <c:pt idx="222">
                  <c:v>0.13141526109405821</c:v>
                </c:pt>
                <c:pt idx="223">
                  <c:v>7.6293099422304556E-2</c:v>
                </c:pt>
                <c:pt idx="224">
                  <c:v>9.3503225568978027E-2</c:v>
                </c:pt>
                <c:pt idx="225">
                  <c:v>4.0630281968105003E-2</c:v>
                </c:pt>
                <c:pt idx="226">
                  <c:v>0.12630083942501694</c:v>
                </c:pt>
                <c:pt idx="227">
                  <c:v>7.9549871625277546E-2</c:v>
                </c:pt>
                <c:pt idx="228">
                  <c:v>0.10931757507264454</c:v>
                </c:pt>
                <c:pt idx="229">
                  <c:v>0.14182930873947408</c:v>
                </c:pt>
                <c:pt idx="230">
                  <c:v>0.15134043033711114</c:v>
                </c:pt>
                <c:pt idx="231">
                  <c:v>0.13575254854462873</c:v>
                </c:pt>
                <c:pt idx="232">
                  <c:v>0.11154773607449026</c:v>
                </c:pt>
                <c:pt idx="233">
                  <c:v>0.11111940572219536</c:v>
                </c:pt>
                <c:pt idx="234">
                  <c:v>0.10098529308053227</c:v>
                </c:pt>
                <c:pt idx="235">
                  <c:v>0.11094034365660285</c:v>
                </c:pt>
                <c:pt idx="236">
                  <c:v>0.17105866040879897</c:v>
                </c:pt>
                <c:pt idx="237">
                  <c:v>0.15316841798630071</c:v>
                </c:pt>
                <c:pt idx="238">
                  <c:v>0.11821156590633349</c:v>
                </c:pt>
                <c:pt idx="239">
                  <c:v>0.11811273270285934</c:v>
                </c:pt>
                <c:pt idx="240">
                  <c:v>0.15185447883209369</c:v>
                </c:pt>
                <c:pt idx="241">
                  <c:v>0.1482718607588423</c:v>
                </c:pt>
                <c:pt idx="242">
                  <c:v>0.13423642706957353</c:v>
                </c:pt>
                <c:pt idx="243">
                  <c:v>0.13597098050893147</c:v>
                </c:pt>
                <c:pt idx="244">
                  <c:v>0.10374889506292825</c:v>
                </c:pt>
                <c:pt idx="245">
                  <c:v>4.5289413031312786E-3</c:v>
                </c:pt>
                <c:pt idx="246">
                  <c:v>6.9969729126603347E-2</c:v>
                </c:pt>
                <c:pt idx="247">
                  <c:v>0.12865943205039504</c:v>
                </c:pt>
                <c:pt idx="248">
                  <c:v>0.20181988302266751</c:v>
                </c:pt>
                <c:pt idx="249">
                  <c:v>0.27956052493462663</c:v>
                </c:pt>
                <c:pt idx="250">
                  <c:v>0.24127962821035021</c:v>
                </c:pt>
                <c:pt idx="251">
                  <c:v>0.19522838402350545</c:v>
                </c:pt>
                <c:pt idx="252">
                  <c:v>0.10685340950793396</c:v>
                </c:pt>
                <c:pt idx="253">
                  <c:v>0.17479537661048467</c:v>
                </c:pt>
                <c:pt idx="254">
                  <c:v>7.0214442752257841E-2</c:v>
                </c:pt>
                <c:pt idx="255">
                  <c:v>7.8548932226505691E-2</c:v>
                </c:pt>
                <c:pt idx="256">
                  <c:v>0.12657983156824185</c:v>
                </c:pt>
                <c:pt idx="257">
                  <c:v>0.19008951878293087</c:v>
                </c:pt>
                <c:pt idx="258">
                  <c:v>0.14064899766611591</c:v>
                </c:pt>
                <c:pt idx="259">
                  <c:v>-2.3102448760661365E-2</c:v>
                </c:pt>
                <c:pt idx="260">
                  <c:v>4.0365179275296675E-2</c:v>
                </c:pt>
                <c:pt idx="261">
                  <c:v>3.9901409651540126E-2</c:v>
                </c:pt>
                <c:pt idx="262">
                  <c:v>-4.833778207784456E-2</c:v>
                </c:pt>
                <c:pt idx="263">
                  <c:v>-6.0663755414099546E-2</c:v>
                </c:pt>
                <c:pt idx="264">
                  <c:v>-3.7230909840099524E-2</c:v>
                </c:pt>
                <c:pt idx="265">
                  <c:v>-2.9846490679174498E-2</c:v>
                </c:pt>
                <c:pt idx="266">
                  <c:v>7.4695096209487291E-2</c:v>
                </c:pt>
                <c:pt idx="267">
                  <c:v>0.1725486952794214</c:v>
                </c:pt>
                <c:pt idx="268">
                  <c:v>4.412351888775827E-2</c:v>
                </c:pt>
                <c:pt idx="269">
                  <c:v>8.9221279926350303E-2</c:v>
                </c:pt>
                <c:pt idx="270">
                  <c:v>7.5145682329885402E-2</c:v>
                </c:pt>
                <c:pt idx="271">
                  <c:v>4.5080930978949246E-2</c:v>
                </c:pt>
                <c:pt idx="272">
                  <c:v>-9.6768953368996269E-2</c:v>
                </c:pt>
                <c:pt idx="273">
                  <c:v>-0.15603100480519025</c:v>
                </c:pt>
                <c:pt idx="274">
                  <c:v>1.6066591107706529E-3</c:v>
                </c:pt>
                <c:pt idx="275">
                  <c:v>3.8633446350636091E-2</c:v>
                </c:pt>
                <c:pt idx="276">
                  <c:v>4.8300761261264397E-2</c:v>
                </c:pt>
                <c:pt idx="277">
                  <c:v>3.9372857928518967E-2</c:v>
                </c:pt>
                <c:pt idx="278">
                  <c:v>5.3670862035998954E-2</c:v>
                </c:pt>
                <c:pt idx="279">
                  <c:v>4.43949932552411E-2</c:v>
                </c:pt>
                <c:pt idx="280">
                  <c:v>7.0864894835157788E-2</c:v>
                </c:pt>
                <c:pt idx="281">
                  <c:v>1.617620711211934E-2</c:v>
                </c:pt>
                <c:pt idx="282">
                  <c:v>-1.9349711387084884E-2</c:v>
                </c:pt>
                <c:pt idx="283">
                  <c:v>-4.4455991995721394E-2</c:v>
                </c:pt>
                <c:pt idx="284">
                  <c:v>2.4806519905242796E-2</c:v>
                </c:pt>
                <c:pt idx="285">
                  <c:v>0.12505377293095862</c:v>
                </c:pt>
                <c:pt idx="286">
                  <c:v>0.1960531321780983</c:v>
                </c:pt>
                <c:pt idx="287">
                  <c:v>0.21102570086212327</c:v>
                </c:pt>
                <c:pt idx="288">
                  <c:v>0.22677962883401837</c:v>
                </c:pt>
                <c:pt idx="289">
                  <c:v>0.19630257095454076</c:v>
                </c:pt>
                <c:pt idx="290">
                  <c:v>0.23120643254226528</c:v>
                </c:pt>
                <c:pt idx="291">
                  <c:v>0.31583212004519517</c:v>
                </c:pt>
                <c:pt idx="292">
                  <c:v>0.47037277108882708</c:v>
                </c:pt>
                <c:pt idx="293">
                  <c:v>0.91196518598415732</c:v>
                </c:pt>
                <c:pt idx="294">
                  <c:v>0.22944581843991049</c:v>
                </c:pt>
                <c:pt idx="295">
                  <c:v>0.11155975712695733</c:v>
                </c:pt>
                <c:pt idx="296">
                  <c:v>5.392197063740483E-2</c:v>
                </c:pt>
                <c:pt idx="297">
                  <c:v>0.14136302389602129</c:v>
                </c:pt>
                <c:pt idx="298">
                  <c:v>0.14946937379567155</c:v>
                </c:pt>
                <c:pt idx="299">
                  <c:v>3.1770174756882361E-2</c:v>
                </c:pt>
                <c:pt idx="300">
                  <c:v>6.7288447703067286E-2</c:v>
                </c:pt>
                <c:pt idx="301">
                  <c:v>9.8304840553280384E-2</c:v>
                </c:pt>
                <c:pt idx="302">
                  <c:v>-6.5931781058907457E-3</c:v>
                </c:pt>
                <c:pt idx="303">
                  <c:v>-1.0571196212562806E-2</c:v>
                </c:pt>
                <c:pt idx="304">
                  <c:v>0.11304270050547173</c:v>
                </c:pt>
                <c:pt idx="305">
                  <c:v>9.1442981803792261E-2</c:v>
                </c:pt>
                <c:pt idx="306">
                  <c:v>0.12236707438194272</c:v>
                </c:pt>
                <c:pt idx="307">
                  <c:v>0.13126648687951703</c:v>
                </c:pt>
                <c:pt idx="308">
                  <c:v>0.16039111796780028</c:v>
                </c:pt>
                <c:pt idx="309">
                  <c:v>0.13094271622354137</c:v>
                </c:pt>
                <c:pt idx="310">
                  <c:v>0.12783020948142093</c:v>
                </c:pt>
                <c:pt idx="311">
                  <c:v>0.12885869168231928</c:v>
                </c:pt>
                <c:pt idx="312">
                  <c:v>8.5048394763224761E-2</c:v>
                </c:pt>
                <c:pt idx="313">
                  <c:v>5.0069055603765983E-2</c:v>
                </c:pt>
                <c:pt idx="314">
                  <c:v>8.7471286656886971E-2</c:v>
                </c:pt>
                <c:pt idx="315">
                  <c:v>9.5410141147529839E-2</c:v>
                </c:pt>
                <c:pt idx="316">
                  <c:v>-2.3978192935048839E-2</c:v>
                </c:pt>
                <c:pt idx="317">
                  <c:v>0.12699848265032937</c:v>
                </c:pt>
                <c:pt idx="318">
                  <c:v>0.13157498105267101</c:v>
                </c:pt>
                <c:pt idx="319">
                  <c:v>0.15500399619355193</c:v>
                </c:pt>
                <c:pt idx="320">
                  <c:v>8.2367140162211389E-2</c:v>
                </c:pt>
                <c:pt idx="321">
                  <c:v>-2.6539460968371731E-2</c:v>
                </c:pt>
                <c:pt idx="322">
                  <c:v>-2.8380722178155682E-2</c:v>
                </c:pt>
                <c:pt idx="323">
                  <c:v>3.3957563408601954E-2</c:v>
                </c:pt>
                <c:pt idx="324">
                  <c:v>2.5456966122775704E-2</c:v>
                </c:pt>
                <c:pt idx="325">
                  <c:v>-1.7132754885102519E-2</c:v>
                </c:pt>
                <c:pt idx="326">
                  <c:v>1.9378305274507179E-2</c:v>
                </c:pt>
                <c:pt idx="327">
                  <c:v>7.6857651717361114E-2</c:v>
                </c:pt>
                <c:pt idx="328">
                  <c:v>2.828720645787533E-2</c:v>
                </c:pt>
                <c:pt idx="329">
                  <c:v>-3.4981306955672586E-4</c:v>
                </c:pt>
                <c:pt idx="330">
                  <c:v>1.0398127100221644E-2</c:v>
                </c:pt>
                <c:pt idx="331">
                  <c:v>0.12976091052291189</c:v>
                </c:pt>
                <c:pt idx="332">
                  <c:v>5.3969485601678996E-2</c:v>
                </c:pt>
                <c:pt idx="333">
                  <c:v>8.8970286804786192E-2</c:v>
                </c:pt>
                <c:pt idx="334">
                  <c:v>0.12959404355638376</c:v>
                </c:pt>
                <c:pt idx="335">
                  <c:v>0.12774978801160081</c:v>
                </c:pt>
                <c:pt idx="336">
                  <c:v>0.14575530902174641</c:v>
                </c:pt>
                <c:pt idx="337">
                  <c:v>0.19031027784707613</c:v>
                </c:pt>
                <c:pt idx="338">
                  <c:v>0.21350231559966865</c:v>
                </c:pt>
                <c:pt idx="339">
                  <c:v>0.10148410292589366</c:v>
                </c:pt>
                <c:pt idx="340">
                  <c:v>0.17784257209059717</c:v>
                </c:pt>
                <c:pt idx="341">
                  <c:v>0.17243316801064434</c:v>
                </c:pt>
                <c:pt idx="342">
                  <c:v>0.14511507015592362</c:v>
                </c:pt>
                <c:pt idx="343">
                  <c:v>0.15599473968875671</c:v>
                </c:pt>
                <c:pt idx="344">
                  <c:v>0.1095686633026354</c:v>
                </c:pt>
                <c:pt idx="345">
                  <c:v>0.18778531920917507</c:v>
                </c:pt>
                <c:pt idx="346">
                  <c:v>-1.1591940074962004E-4</c:v>
                </c:pt>
                <c:pt idx="347">
                  <c:v>7.5795492826314786E-2</c:v>
                </c:pt>
                <c:pt idx="348">
                  <c:v>0.13811501655801947</c:v>
                </c:pt>
                <c:pt idx="349">
                  <c:v>8.9732402229046465E-2</c:v>
                </c:pt>
                <c:pt idx="350">
                  <c:v>0.12881890045334232</c:v>
                </c:pt>
                <c:pt idx="351">
                  <c:v>0.11176955184596438</c:v>
                </c:pt>
                <c:pt idx="352">
                  <c:v>2.3056688150830257E-2</c:v>
                </c:pt>
                <c:pt idx="353">
                  <c:v>1.3282472781859345E-2</c:v>
                </c:pt>
                <c:pt idx="354">
                  <c:v>0.110219805792515</c:v>
                </c:pt>
                <c:pt idx="355">
                  <c:v>0.14709607596991395</c:v>
                </c:pt>
                <c:pt idx="356">
                  <c:v>4.6730350046055719E-2</c:v>
                </c:pt>
                <c:pt idx="357">
                  <c:v>2.6123569779067213E-2</c:v>
                </c:pt>
                <c:pt idx="358">
                  <c:v>5.2925663498014641E-2</c:v>
                </c:pt>
                <c:pt idx="359">
                  <c:v>7.954500425510283E-2</c:v>
                </c:pt>
                <c:pt idx="360">
                  <c:v>0.13443731889990279</c:v>
                </c:pt>
                <c:pt idx="361">
                  <c:v>0.13655180519703361</c:v>
                </c:pt>
                <c:pt idx="362">
                  <c:v>4.6779082055303484E-2</c:v>
                </c:pt>
                <c:pt idx="363">
                  <c:v>2.9511714609876616E-2</c:v>
                </c:pt>
                <c:pt idx="364">
                  <c:v>0.1427665772406074</c:v>
                </c:pt>
                <c:pt idx="365">
                  <c:v>0.15558007574016569</c:v>
                </c:pt>
                <c:pt idx="366">
                  <c:v>8.9995426784270596E-2</c:v>
                </c:pt>
                <c:pt idx="367">
                  <c:v>0.12636463588732533</c:v>
                </c:pt>
                <c:pt idx="368">
                  <c:v>0.11089700176977521</c:v>
                </c:pt>
                <c:pt idx="369">
                  <c:v>9.9744167204517495E-2</c:v>
                </c:pt>
                <c:pt idx="370">
                  <c:v>0.1231488836022812</c:v>
                </c:pt>
                <c:pt idx="371">
                  <c:v>0.13664149165014444</c:v>
                </c:pt>
                <c:pt idx="372">
                  <c:v>0.13652257893145736</c:v>
                </c:pt>
                <c:pt idx="373">
                  <c:v>0.11977381408089174</c:v>
                </c:pt>
                <c:pt idx="374">
                  <c:v>0.10120470676252874</c:v>
                </c:pt>
                <c:pt idx="375">
                  <c:v>4.5303981624798761E-2</c:v>
                </c:pt>
                <c:pt idx="376">
                  <c:v>8.3737024117904985E-2</c:v>
                </c:pt>
                <c:pt idx="377">
                  <c:v>0.10899454887135838</c:v>
                </c:pt>
                <c:pt idx="378">
                  <c:v>5.7925712513366368E-2</c:v>
                </c:pt>
                <c:pt idx="379">
                  <c:v>0.14748604431982593</c:v>
                </c:pt>
                <c:pt idx="380">
                  <c:v>7.8597439534250302E-2</c:v>
                </c:pt>
                <c:pt idx="381">
                  <c:v>3.1961612827328595E-2</c:v>
                </c:pt>
                <c:pt idx="382">
                  <c:v>9.4807036982707593E-2</c:v>
                </c:pt>
                <c:pt idx="383">
                  <c:v>9.3245447930021791E-2</c:v>
                </c:pt>
                <c:pt idx="384">
                  <c:v>8.2185045742584339E-3</c:v>
                </c:pt>
                <c:pt idx="385">
                  <c:v>8.5288220499599693E-2</c:v>
                </c:pt>
                <c:pt idx="386">
                  <c:v>8.0430125041106693E-2</c:v>
                </c:pt>
                <c:pt idx="387">
                  <c:v>7.2657877419124883E-2</c:v>
                </c:pt>
                <c:pt idx="388">
                  <c:v>0.1685968186347922</c:v>
                </c:pt>
                <c:pt idx="389">
                  <c:v>8.9415017743533595E-2</c:v>
                </c:pt>
                <c:pt idx="390">
                  <c:v>6.5670869376754606E-2</c:v>
                </c:pt>
                <c:pt idx="391">
                  <c:v>0.14099762011800299</c:v>
                </c:pt>
                <c:pt idx="392">
                  <c:v>4.8978554256829301E-2</c:v>
                </c:pt>
                <c:pt idx="393">
                  <c:v>8.6846218108211262E-2</c:v>
                </c:pt>
                <c:pt idx="394">
                  <c:v>0.18491879866051214</c:v>
                </c:pt>
                <c:pt idx="395">
                  <c:v>-1.1908300036571368E-2</c:v>
                </c:pt>
                <c:pt idx="396">
                  <c:v>4.2522582138492943E-2</c:v>
                </c:pt>
                <c:pt idx="397">
                  <c:v>0.10936052629010384</c:v>
                </c:pt>
                <c:pt idx="398">
                  <c:v>3.1161364761403104E-2</c:v>
                </c:pt>
                <c:pt idx="399">
                  <c:v>7.1051964976293125E-2</c:v>
                </c:pt>
                <c:pt idx="400">
                  <c:v>4.4899455954986428E-2</c:v>
                </c:pt>
                <c:pt idx="401">
                  <c:v>-9.8350488296614719E-2</c:v>
                </c:pt>
                <c:pt idx="402">
                  <c:v>-0.10620204046339421</c:v>
                </c:pt>
                <c:pt idx="403">
                  <c:v>2.0168947503943574E-2</c:v>
                </c:pt>
                <c:pt idx="404">
                  <c:v>-2.9321123700864593E-2</c:v>
                </c:pt>
                <c:pt idx="405">
                  <c:v>0.12170813670169425</c:v>
                </c:pt>
                <c:pt idx="406">
                  <c:v>0.10694622128939277</c:v>
                </c:pt>
                <c:pt idx="407">
                  <c:v>0.19784105524113629</c:v>
                </c:pt>
                <c:pt idx="408">
                  <c:v>-1.9139398800339564E-2</c:v>
                </c:pt>
                <c:pt idx="409">
                  <c:v>4.3566822170466417E-3</c:v>
                </c:pt>
                <c:pt idx="410">
                  <c:v>1.2978299404019976E-2</c:v>
                </c:pt>
                <c:pt idx="411">
                  <c:v>5.4950228110264336E-2</c:v>
                </c:pt>
                <c:pt idx="412">
                  <c:v>0.19275166304883723</c:v>
                </c:pt>
              </c:numCache>
            </c:numRef>
          </c:xVal>
          <c:yVal>
            <c:numRef>
              <c:f>'Reg Hyp 2'!$D$129:$D$541</c:f>
              <c:numCache>
                <c:formatCode>0.000</c:formatCode>
                <c:ptCount val="413"/>
                <c:pt idx="0">
                  <c:v>0.152</c:v>
                </c:pt>
                <c:pt idx="1">
                  <c:v>0.12</c:v>
                </c:pt>
                <c:pt idx="2">
                  <c:v>-0.32100000000000001</c:v>
                </c:pt>
                <c:pt idx="3">
                  <c:v>-0.443</c:v>
                </c:pt>
                <c:pt idx="4">
                  <c:v>0.21</c:v>
                </c:pt>
                <c:pt idx="5">
                  <c:v>0.17299999999999999</c:v>
                </c:pt>
                <c:pt idx="6">
                  <c:v>-5.2999999999999999E-2</c:v>
                </c:pt>
                <c:pt idx="7">
                  <c:v>-3.9E-2</c:v>
                </c:pt>
                <c:pt idx="8">
                  <c:v>3.6999999999999998E-2</c:v>
                </c:pt>
                <c:pt idx="9">
                  <c:v>0.13500000000000001</c:v>
                </c:pt>
                <c:pt idx="10">
                  <c:v>0.114</c:v>
                </c:pt>
                <c:pt idx="11">
                  <c:v>0.20399999999999999</c:v>
                </c:pt>
                <c:pt idx="12">
                  <c:v>0.16900000000000001</c:v>
                </c:pt>
                <c:pt idx="13">
                  <c:v>9.1999999999999998E-2</c:v>
                </c:pt>
                <c:pt idx="14">
                  <c:v>7.9000000000000001E-2</c:v>
                </c:pt>
                <c:pt idx="15">
                  <c:v>9.2999999999999999E-2</c:v>
                </c:pt>
                <c:pt idx="16">
                  <c:v>0.11</c:v>
                </c:pt>
                <c:pt idx="17">
                  <c:v>0.13900000000000001</c:v>
                </c:pt>
                <c:pt idx="18">
                  <c:v>0.158</c:v>
                </c:pt>
                <c:pt idx="19">
                  <c:v>-4.8000000000000001E-2</c:v>
                </c:pt>
                <c:pt idx="20">
                  <c:v>0.17599999999999999</c:v>
                </c:pt>
                <c:pt idx="21">
                  <c:v>0.19400000000000001</c:v>
                </c:pt>
                <c:pt idx="22">
                  <c:v>0.158</c:v>
                </c:pt>
                <c:pt idx="23">
                  <c:v>-0.36599999999999999</c:v>
                </c:pt>
                <c:pt idx="24">
                  <c:v>0.185</c:v>
                </c:pt>
                <c:pt idx="25">
                  <c:v>0.17299999999999999</c:v>
                </c:pt>
                <c:pt idx="26">
                  <c:v>0.16300000000000001</c:v>
                </c:pt>
                <c:pt idx="27">
                  <c:v>0.74299999999999999</c:v>
                </c:pt>
                <c:pt idx="28">
                  <c:v>0.68</c:v>
                </c:pt>
                <c:pt idx="29">
                  <c:v>0.68300000000000005</c:v>
                </c:pt>
                <c:pt idx="30">
                  <c:v>0.77300000000000002</c:v>
                </c:pt>
                <c:pt idx="31">
                  <c:v>0.84899999999999998</c:v>
                </c:pt>
                <c:pt idx="32">
                  <c:v>0.84</c:v>
                </c:pt>
                <c:pt idx="33">
                  <c:v>1.1040000000000001</c:v>
                </c:pt>
                <c:pt idx="34">
                  <c:v>0.81</c:v>
                </c:pt>
                <c:pt idx="35">
                  <c:v>0.625</c:v>
                </c:pt>
                <c:pt idx="36">
                  <c:v>0.307</c:v>
                </c:pt>
                <c:pt idx="37">
                  <c:v>-0.373</c:v>
                </c:pt>
                <c:pt idx="38">
                  <c:v>1.2999999999999999E-2</c:v>
                </c:pt>
                <c:pt idx="39">
                  <c:v>8.5999999999999993E-2</c:v>
                </c:pt>
                <c:pt idx="40">
                  <c:v>0.14899999999999999</c:v>
                </c:pt>
                <c:pt idx="41">
                  <c:v>0.3</c:v>
                </c:pt>
                <c:pt idx="42">
                  <c:v>0.14699999999999999</c:v>
                </c:pt>
                <c:pt idx="43">
                  <c:v>-0.22900000000000001</c:v>
                </c:pt>
                <c:pt idx="44">
                  <c:v>4.7E-2</c:v>
                </c:pt>
                <c:pt idx="45">
                  <c:v>6.8000000000000005E-2</c:v>
                </c:pt>
                <c:pt idx="46">
                  <c:v>8.7999999999999995E-2</c:v>
                </c:pt>
                <c:pt idx="47">
                  <c:v>0.1</c:v>
                </c:pt>
                <c:pt idx="48">
                  <c:v>0.1</c:v>
                </c:pt>
                <c:pt idx="49">
                  <c:v>8.7999999999999995E-2</c:v>
                </c:pt>
                <c:pt idx="50">
                  <c:v>5.3999999999999999E-2</c:v>
                </c:pt>
                <c:pt idx="51">
                  <c:v>7.9000000000000001E-2</c:v>
                </c:pt>
                <c:pt idx="52">
                  <c:v>9.5000000000000001E-2</c:v>
                </c:pt>
                <c:pt idx="53">
                  <c:v>5.0000000000000001E-3</c:v>
                </c:pt>
                <c:pt idx="54">
                  <c:v>4.42</c:v>
                </c:pt>
                <c:pt idx="55">
                  <c:v>0.83099999999999996</c:v>
                </c:pt>
                <c:pt idx="56">
                  <c:v>0.67</c:v>
                </c:pt>
                <c:pt idx="57">
                  <c:v>0.79800000000000004</c:v>
                </c:pt>
                <c:pt idx="58">
                  <c:v>0.59299999999999997</c:v>
                </c:pt>
                <c:pt idx="59">
                  <c:v>0.66600000000000004</c:v>
                </c:pt>
                <c:pt idx="60">
                  <c:v>1.0760000000000001</c:v>
                </c:pt>
                <c:pt idx="61">
                  <c:v>-0.11</c:v>
                </c:pt>
                <c:pt idx="62">
                  <c:v>0.14699999999999999</c:v>
                </c:pt>
                <c:pt idx="63">
                  <c:v>0.23</c:v>
                </c:pt>
                <c:pt idx="64">
                  <c:v>0.252</c:v>
                </c:pt>
                <c:pt idx="65">
                  <c:v>0.23899999999999999</c:v>
                </c:pt>
                <c:pt idx="66">
                  <c:v>0.23799999999999999</c:v>
                </c:pt>
                <c:pt idx="67">
                  <c:v>0.245</c:v>
                </c:pt>
                <c:pt idx="68">
                  <c:v>0.24</c:v>
                </c:pt>
                <c:pt idx="69">
                  <c:v>0.254</c:v>
                </c:pt>
                <c:pt idx="70">
                  <c:v>0.23599999999999999</c:v>
                </c:pt>
                <c:pt idx="71">
                  <c:v>0.26300000000000001</c:v>
                </c:pt>
                <c:pt idx="72">
                  <c:v>0.186</c:v>
                </c:pt>
                <c:pt idx="73">
                  <c:v>9.5000000000000001E-2</c:v>
                </c:pt>
                <c:pt idx="74">
                  <c:v>1.6E-2</c:v>
                </c:pt>
                <c:pt idx="75">
                  <c:v>8.8999999999999996E-2</c:v>
                </c:pt>
                <c:pt idx="76">
                  <c:v>0.155</c:v>
                </c:pt>
                <c:pt idx="77">
                  <c:v>0.21</c:v>
                </c:pt>
                <c:pt idx="78">
                  <c:v>0.19600000000000001</c:v>
                </c:pt>
                <c:pt idx="79">
                  <c:v>0.13200000000000001</c:v>
                </c:pt>
                <c:pt idx="80">
                  <c:v>0.17699999999999999</c:v>
                </c:pt>
                <c:pt idx="81">
                  <c:v>0.20499999999999999</c:v>
                </c:pt>
                <c:pt idx="82">
                  <c:v>0.27200000000000002</c:v>
                </c:pt>
                <c:pt idx="83">
                  <c:v>0.16500000000000001</c:v>
                </c:pt>
                <c:pt idx="84">
                  <c:v>0.14499999999999999</c:v>
                </c:pt>
                <c:pt idx="85">
                  <c:v>-2.3E-2</c:v>
                </c:pt>
                <c:pt idx="86">
                  <c:v>0.186</c:v>
                </c:pt>
                <c:pt idx="87">
                  <c:v>9.1999999999999998E-2</c:v>
                </c:pt>
                <c:pt idx="88">
                  <c:v>3.5999999999999997E-2</c:v>
                </c:pt>
                <c:pt idx="89">
                  <c:v>-1.0999999999999999E-2</c:v>
                </c:pt>
                <c:pt idx="90">
                  <c:v>6.4000000000000001E-2</c:v>
                </c:pt>
                <c:pt idx="91">
                  <c:v>8.1000000000000003E-2</c:v>
                </c:pt>
                <c:pt idx="92">
                  <c:v>0.10199999999999999</c:v>
                </c:pt>
                <c:pt idx="93">
                  <c:v>8.8999999999999996E-2</c:v>
                </c:pt>
                <c:pt idx="94">
                  <c:v>0.13700000000000001</c:v>
                </c:pt>
                <c:pt idx="95">
                  <c:v>0.34100000000000003</c:v>
                </c:pt>
                <c:pt idx="96">
                  <c:v>0.65100000000000002</c:v>
                </c:pt>
                <c:pt idx="97">
                  <c:v>2.0049999999999999</c:v>
                </c:pt>
                <c:pt idx="98">
                  <c:v>1.022</c:v>
                </c:pt>
                <c:pt idx="99">
                  <c:v>0.57299999999999995</c:v>
                </c:pt>
                <c:pt idx="100">
                  <c:v>0.46700000000000003</c:v>
                </c:pt>
                <c:pt idx="101">
                  <c:v>0.189</c:v>
                </c:pt>
                <c:pt idx="102">
                  <c:v>0.24099999999999999</c:v>
                </c:pt>
                <c:pt idx="103">
                  <c:v>0.28399999999999997</c:v>
                </c:pt>
                <c:pt idx="104">
                  <c:v>0.45800000000000002</c:v>
                </c:pt>
                <c:pt idx="105">
                  <c:v>0.105</c:v>
                </c:pt>
                <c:pt idx="106">
                  <c:v>6.9000000000000006E-2</c:v>
                </c:pt>
                <c:pt idx="107">
                  <c:v>3.0000000000000001E-3</c:v>
                </c:pt>
                <c:pt idx="108">
                  <c:v>-0.14899999999999999</c:v>
                </c:pt>
                <c:pt idx="109">
                  <c:v>-5.6000000000000001E-2</c:v>
                </c:pt>
                <c:pt idx="110">
                  <c:v>-0.10100000000000001</c:v>
                </c:pt>
                <c:pt idx="111">
                  <c:v>-2.1000000000000001E-2</c:v>
                </c:pt>
                <c:pt idx="112">
                  <c:v>3.7999999999999999E-2</c:v>
                </c:pt>
                <c:pt idx="113">
                  <c:v>1.2999999999999999E-2</c:v>
                </c:pt>
                <c:pt idx="114">
                  <c:v>0.63500000000000001</c:v>
                </c:pt>
                <c:pt idx="115">
                  <c:v>0.46100000000000002</c:v>
                </c:pt>
                <c:pt idx="116">
                  <c:v>0.436</c:v>
                </c:pt>
                <c:pt idx="117">
                  <c:v>0.34899999999999998</c:v>
                </c:pt>
                <c:pt idx="118">
                  <c:v>0.443</c:v>
                </c:pt>
                <c:pt idx="119">
                  <c:v>0.48399999999999999</c:v>
                </c:pt>
                <c:pt idx="120">
                  <c:v>0.56299999999999994</c:v>
                </c:pt>
                <c:pt idx="121">
                  <c:v>0.67100000000000004</c:v>
                </c:pt>
                <c:pt idx="122">
                  <c:v>0.77900000000000003</c:v>
                </c:pt>
                <c:pt idx="123">
                  <c:v>0.89300000000000002</c:v>
                </c:pt>
                <c:pt idx="124">
                  <c:v>5.2999999999999999E-2</c:v>
                </c:pt>
                <c:pt idx="125">
                  <c:v>3.4000000000000002E-2</c:v>
                </c:pt>
                <c:pt idx="126">
                  <c:v>6.6000000000000003E-2</c:v>
                </c:pt>
                <c:pt idx="127">
                  <c:v>6.9000000000000006E-2</c:v>
                </c:pt>
                <c:pt idx="128">
                  <c:v>7.4999999999999997E-2</c:v>
                </c:pt>
                <c:pt idx="129">
                  <c:v>7.5999999999999998E-2</c:v>
                </c:pt>
                <c:pt idx="130">
                  <c:v>0.10100000000000001</c:v>
                </c:pt>
                <c:pt idx="131">
                  <c:v>4.2999999999999997E-2</c:v>
                </c:pt>
                <c:pt idx="132">
                  <c:v>4.3999999999999997E-2</c:v>
                </c:pt>
                <c:pt idx="133">
                  <c:v>0.122</c:v>
                </c:pt>
                <c:pt idx="134">
                  <c:v>-0.246</c:v>
                </c:pt>
                <c:pt idx="135">
                  <c:v>-0.42899999999999999</c:v>
                </c:pt>
                <c:pt idx="136">
                  <c:v>-0.46600000000000003</c:v>
                </c:pt>
                <c:pt idx="137">
                  <c:v>-1.0680000000000001</c:v>
                </c:pt>
                <c:pt idx="138">
                  <c:v>-0.318</c:v>
                </c:pt>
                <c:pt idx="139">
                  <c:v>-7.0999999999999994E-2</c:v>
                </c:pt>
                <c:pt idx="140">
                  <c:v>1.8580000000000001</c:v>
                </c:pt>
                <c:pt idx="141">
                  <c:v>1.389</c:v>
                </c:pt>
                <c:pt idx="142">
                  <c:v>1.3720000000000001</c:v>
                </c:pt>
                <c:pt idx="143">
                  <c:v>1.016</c:v>
                </c:pt>
                <c:pt idx="144">
                  <c:v>0.64300000000000002</c:v>
                </c:pt>
                <c:pt idx="145">
                  <c:v>0.57699999999999996</c:v>
                </c:pt>
                <c:pt idx="146">
                  <c:v>0.53200000000000003</c:v>
                </c:pt>
                <c:pt idx="147">
                  <c:v>0.51</c:v>
                </c:pt>
                <c:pt idx="148">
                  <c:v>0.193</c:v>
                </c:pt>
                <c:pt idx="149">
                  <c:v>-0.56599999999999995</c:v>
                </c:pt>
                <c:pt idx="150">
                  <c:v>0.26200000000000001</c:v>
                </c:pt>
                <c:pt idx="151">
                  <c:v>0.247</c:v>
                </c:pt>
                <c:pt idx="152">
                  <c:v>0.221</c:v>
                </c:pt>
                <c:pt idx="153">
                  <c:v>0.14499999999999999</c:v>
                </c:pt>
                <c:pt idx="154">
                  <c:v>0.28000000000000003</c:v>
                </c:pt>
                <c:pt idx="155">
                  <c:v>0.26400000000000001</c:v>
                </c:pt>
                <c:pt idx="156">
                  <c:v>0.28899999999999998</c:v>
                </c:pt>
                <c:pt idx="157">
                  <c:v>0.30599999999999999</c:v>
                </c:pt>
                <c:pt idx="158">
                  <c:v>0.32100000000000001</c:v>
                </c:pt>
                <c:pt idx="159">
                  <c:v>0.39700000000000002</c:v>
                </c:pt>
                <c:pt idx="160">
                  <c:v>-0.189</c:v>
                </c:pt>
                <c:pt idx="161">
                  <c:v>-0.11799999999999999</c:v>
                </c:pt>
                <c:pt idx="162">
                  <c:v>-0.161</c:v>
                </c:pt>
                <c:pt idx="163">
                  <c:v>-0.23100000000000001</c:v>
                </c:pt>
                <c:pt idx="164">
                  <c:v>-0.10299999999999999</c:v>
                </c:pt>
                <c:pt idx="165">
                  <c:v>-1.2E-2</c:v>
                </c:pt>
                <c:pt idx="166">
                  <c:v>9.5000000000000001E-2</c:v>
                </c:pt>
                <c:pt idx="167">
                  <c:v>3.1E-2</c:v>
                </c:pt>
                <c:pt idx="168">
                  <c:v>-0.19800000000000001</c:v>
                </c:pt>
                <c:pt idx="169">
                  <c:v>-0.222</c:v>
                </c:pt>
                <c:pt idx="170">
                  <c:v>0.17399999999999999</c:v>
                </c:pt>
                <c:pt idx="171">
                  <c:v>0.106</c:v>
                </c:pt>
                <c:pt idx="172">
                  <c:v>0.122</c:v>
                </c:pt>
                <c:pt idx="173">
                  <c:v>6.9000000000000006E-2</c:v>
                </c:pt>
                <c:pt idx="174">
                  <c:v>0.159</c:v>
                </c:pt>
                <c:pt idx="175">
                  <c:v>0.17399999999999999</c:v>
                </c:pt>
                <c:pt idx="176">
                  <c:v>0.193</c:v>
                </c:pt>
                <c:pt idx="177">
                  <c:v>0.182</c:v>
                </c:pt>
                <c:pt idx="178">
                  <c:v>0.20499999999999999</c:v>
                </c:pt>
                <c:pt idx="179">
                  <c:v>0.31</c:v>
                </c:pt>
                <c:pt idx="180">
                  <c:v>0.19800000000000001</c:v>
                </c:pt>
                <c:pt idx="181">
                  <c:v>0.2</c:v>
                </c:pt>
                <c:pt idx="182">
                  <c:v>0.23599999999999999</c:v>
                </c:pt>
                <c:pt idx="183">
                  <c:v>0.21</c:v>
                </c:pt>
                <c:pt idx="184">
                  <c:v>0.13300000000000001</c:v>
                </c:pt>
                <c:pt idx="185">
                  <c:v>0.111</c:v>
                </c:pt>
                <c:pt idx="186">
                  <c:v>0.14099999999999999</c:v>
                </c:pt>
                <c:pt idx="187">
                  <c:v>0.19</c:v>
                </c:pt>
                <c:pt idx="188">
                  <c:v>2.1000000000000001E-2</c:v>
                </c:pt>
                <c:pt idx="189">
                  <c:v>0.153</c:v>
                </c:pt>
                <c:pt idx="190">
                  <c:v>9.2999999999999999E-2</c:v>
                </c:pt>
                <c:pt idx="191">
                  <c:v>6.6000000000000003E-2</c:v>
                </c:pt>
                <c:pt idx="192">
                  <c:v>0.13100000000000001</c:v>
                </c:pt>
                <c:pt idx="193">
                  <c:v>9.8000000000000004E-2</c:v>
                </c:pt>
                <c:pt idx="194">
                  <c:v>-4.9000000000000002E-2</c:v>
                </c:pt>
                <c:pt idx="195">
                  <c:v>-0.14000000000000001</c:v>
                </c:pt>
                <c:pt idx="196">
                  <c:v>-0.376</c:v>
                </c:pt>
                <c:pt idx="197">
                  <c:v>-0.254</c:v>
                </c:pt>
                <c:pt idx="198">
                  <c:v>-0.19800000000000001</c:v>
                </c:pt>
                <c:pt idx="199">
                  <c:v>0.16500000000000001</c:v>
                </c:pt>
                <c:pt idx="200">
                  <c:v>0.153</c:v>
                </c:pt>
                <c:pt idx="201">
                  <c:v>7.1999999999999995E-2</c:v>
                </c:pt>
                <c:pt idx="202">
                  <c:v>7.5999999999999998E-2</c:v>
                </c:pt>
                <c:pt idx="203">
                  <c:v>2E-3</c:v>
                </c:pt>
                <c:pt idx="204">
                  <c:v>-0.32700000000000001</c:v>
                </c:pt>
                <c:pt idx="205">
                  <c:v>-0.83899999999999997</c:v>
                </c:pt>
                <c:pt idx="206">
                  <c:v>8.2000000000000003E-2</c:v>
                </c:pt>
                <c:pt idx="207">
                  <c:v>0.109</c:v>
                </c:pt>
                <c:pt idx="208">
                  <c:v>0.124</c:v>
                </c:pt>
                <c:pt idx="209">
                  <c:v>0.159</c:v>
                </c:pt>
                <c:pt idx="210">
                  <c:v>0.222</c:v>
                </c:pt>
                <c:pt idx="211">
                  <c:v>0.17100000000000001</c:v>
                </c:pt>
                <c:pt idx="212">
                  <c:v>0.152</c:v>
                </c:pt>
                <c:pt idx="213">
                  <c:v>0.121</c:v>
                </c:pt>
                <c:pt idx="214">
                  <c:v>4.9000000000000002E-2</c:v>
                </c:pt>
                <c:pt idx="215">
                  <c:v>-8.9999999999999993E-3</c:v>
                </c:pt>
                <c:pt idx="216">
                  <c:v>0.04</c:v>
                </c:pt>
                <c:pt idx="217">
                  <c:v>8.5999999999999993E-2</c:v>
                </c:pt>
                <c:pt idx="218">
                  <c:v>0.157</c:v>
                </c:pt>
                <c:pt idx="219">
                  <c:v>0.19</c:v>
                </c:pt>
                <c:pt idx="220">
                  <c:v>0.22</c:v>
                </c:pt>
                <c:pt idx="221">
                  <c:v>0.22800000000000001</c:v>
                </c:pt>
                <c:pt idx="222">
                  <c:v>0.16700000000000001</c:v>
                </c:pt>
                <c:pt idx="223">
                  <c:v>0.159</c:v>
                </c:pt>
                <c:pt idx="224">
                  <c:v>9.2999999999999999E-2</c:v>
                </c:pt>
                <c:pt idx="225">
                  <c:v>4.2999999999999997E-2</c:v>
                </c:pt>
                <c:pt idx="226">
                  <c:v>6.3E-2</c:v>
                </c:pt>
                <c:pt idx="227">
                  <c:v>0.108</c:v>
                </c:pt>
                <c:pt idx="228">
                  <c:v>0.214</c:v>
                </c:pt>
                <c:pt idx="229">
                  <c:v>0.159</c:v>
                </c:pt>
                <c:pt idx="230">
                  <c:v>0.255</c:v>
                </c:pt>
                <c:pt idx="231">
                  <c:v>0.215</c:v>
                </c:pt>
                <c:pt idx="232">
                  <c:v>0.124</c:v>
                </c:pt>
                <c:pt idx="233">
                  <c:v>0.24199999999999999</c:v>
                </c:pt>
                <c:pt idx="234">
                  <c:v>1.7000000000000001E-2</c:v>
                </c:pt>
                <c:pt idx="235">
                  <c:v>-0.42</c:v>
                </c:pt>
                <c:pt idx="236">
                  <c:v>2.3E-2</c:v>
                </c:pt>
                <c:pt idx="237">
                  <c:v>2.1999999999999999E-2</c:v>
                </c:pt>
                <c:pt idx="238">
                  <c:v>0.11600000000000001</c:v>
                </c:pt>
                <c:pt idx="239">
                  <c:v>8.2000000000000003E-2</c:v>
                </c:pt>
                <c:pt idx="240">
                  <c:v>0.111</c:v>
                </c:pt>
                <c:pt idx="241">
                  <c:v>0.123</c:v>
                </c:pt>
                <c:pt idx="242">
                  <c:v>0.13500000000000001</c:v>
                </c:pt>
                <c:pt idx="243">
                  <c:v>0.12</c:v>
                </c:pt>
                <c:pt idx="244">
                  <c:v>6.9000000000000006E-2</c:v>
                </c:pt>
                <c:pt idx="245">
                  <c:v>-8.9999999999999993E-3</c:v>
                </c:pt>
                <c:pt idx="246">
                  <c:v>-2.1999999999999999E-2</c:v>
                </c:pt>
                <c:pt idx="247">
                  <c:v>9.1999999999999998E-2</c:v>
                </c:pt>
                <c:pt idx="248">
                  <c:v>0.17899999999999999</c:v>
                </c:pt>
                <c:pt idx="249">
                  <c:v>6.3E-2</c:v>
                </c:pt>
                <c:pt idx="250">
                  <c:v>0.89500000000000002</c:v>
                </c:pt>
                <c:pt idx="251">
                  <c:v>0.27700000000000002</c:v>
                </c:pt>
                <c:pt idx="252">
                  <c:v>0.161</c:v>
                </c:pt>
                <c:pt idx="253">
                  <c:v>8.4000000000000005E-2</c:v>
                </c:pt>
                <c:pt idx="254">
                  <c:v>8.8999999999999996E-2</c:v>
                </c:pt>
                <c:pt idx="255">
                  <c:v>-6.3E-2</c:v>
                </c:pt>
                <c:pt idx="256">
                  <c:v>6.4000000000000001E-2</c:v>
                </c:pt>
                <c:pt idx="257">
                  <c:v>0.24099999999999999</c:v>
                </c:pt>
                <c:pt idx="258">
                  <c:v>6.5000000000000002E-2</c:v>
                </c:pt>
                <c:pt idx="259">
                  <c:v>0.113</c:v>
                </c:pt>
                <c:pt idx="260">
                  <c:v>5.8999999999999997E-2</c:v>
                </c:pt>
                <c:pt idx="261">
                  <c:v>7.0999999999999994E-2</c:v>
                </c:pt>
                <c:pt idx="262">
                  <c:v>3.5000000000000003E-2</c:v>
                </c:pt>
                <c:pt idx="263">
                  <c:v>-6.0000000000000001E-3</c:v>
                </c:pt>
                <c:pt idx="264">
                  <c:v>0.04</c:v>
                </c:pt>
                <c:pt idx="265">
                  <c:v>3.0000000000000001E-3</c:v>
                </c:pt>
                <c:pt idx="266">
                  <c:v>3.6999999999999998E-2</c:v>
                </c:pt>
                <c:pt idx="267">
                  <c:v>6.3E-2</c:v>
                </c:pt>
                <c:pt idx="268">
                  <c:v>6.2E-2</c:v>
                </c:pt>
                <c:pt idx="269">
                  <c:v>9.2999999999999999E-2</c:v>
                </c:pt>
                <c:pt idx="270">
                  <c:v>5.2999999999999999E-2</c:v>
                </c:pt>
                <c:pt idx="271">
                  <c:v>5.3999999999999999E-2</c:v>
                </c:pt>
                <c:pt idx="272">
                  <c:v>-6.5000000000000002E-2</c:v>
                </c:pt>
                <c:pt idx="273">
                  <c:v>-7.0000000000000007E-2</c:v>
                </c:pt>
                <c:pt idx="274">
                  <c:v>-0.129</c:v>
                </c:pt>
                <c:pt idx="275">
                  <c:v>5.3999999999999999E-2</c:v>
                </c:pt>
                <c:pt idx="276">
                  <c:v>8.3000000000000004E-2</c:v>
                </c:pt>
                <c:pt idx="277">
                  <c:v>0.13200000000000001</c:v>
                </c:pt>
                <c:pt idx="278">
                  <c:v>0.16800000000000001</c:v>
                </c:pt>
                <c:pt idx="279">
                  <c:v>0.13700000000000001</c:v>
                </c:pt>
                <c:pt idx="280">
                  <c:v>9.9000000000000005E-2</c:v>
                </c:pt>
                <c:pt idx="281">
                  <c:v>9.8000000000000004E-2</c:v>
                </c:pt>
                <c:pt idx="282">
                  <c:v>-0.14899999999999999</c:v>
                </c:pt>
                <c:pt idx="283">
                  <c:v>-0.23</c:v>
                </c:pt>
                <c:pt idx="284">
                  <c:v>2.4E-2</c:v>
                </c:pt>
                <c:pt idx="285">
                  <c:v>0.183</c:v>
                </c:pt>
                <c:pt idx="286">
                  <c:v>9.4E-2</c:v>
                </c:pt>
                <c:pt idx="287">
                  <c:v>0.105</c:v>
                </c:pt>
                <c:pt idx="288">
                  <c:v>9.0999999999999998E-2</c:v>
                </c:pt>
                <c:pt idx="289">
                  <c:v>9.6000000000000002E-2</c:v>
                </c:pt>
                <c:pt idx="290">
                  <c:v>8.5000000000000006E-2</c:v>
                </c:pt>
                <c:pt idx="291">
                  <c:v>0.10100000000000001</c:v>
                </c:pt>
                <c:pt idx="292">
                  <c:v>0.16200000000000001</c:v>
                </c:pt>
                <c:pt idx="293">
                  <c:v>0.16300000000000001</c:v>
                </c:pt>
                <c:pt idx="294">
                  <c:v>0.152</c:v>
                </c:pt>
                <c:pt idx="295">
                  <c:v>0.151</c:v>
                </c:pt>
                <c:pt idx="296">
                  <c:v>-0.34</c:v>
                </c:pt>
                <c:pt idx="297">
                  <c:v>0.13100000000000001</c:v>
                </c:pt>
                <c:pt idx="298">
                  <c:v>9.2999999999999999E-2</c:v>
                </c:pt>
                <c:pt idx="299">
                  <c:v>8.5000000000000006E-2</c:v>
                </c:pt>
                <c:pt idx="300">
                  <c:v>0.13400000000000001</c:v>
                </c:pt>
                <c:pt idx="301">
                  <c:v>0.106</c:v>
                </c:pt>
                <c:pt idx="302">
                  <c:v>-1.4999999999999999E-2</c:v>
                </c:pt>
                <c:pt idx="303">
                  <c:v>-0.13700000000000001</c:v>
                </c:pt>
                <c:pt idx="304">
                  <c:v>-5.8999999999999997E-2</c:v>
                </c:pt>
                <c:pt idx="305">
                  <c:v>0.16400000000000001</c:v>
                </c:pt>
                <c:pt idx="306">
                  <c:v>0.04</c:v>
                </c:pt>
                <c:pt idx="307">
                  <c:v>6.0999999999999999E-2</c:v>
                </c:pt>
                <c:pt idx="308">
                  <c:v>7.3999999999999996E-2</c:v>
                </c:pt>
                <c:pt idx="309">
                  <c:v>0.13100000000000001</c:v>
                </c:pt>
                <c:pt idx="310">
                  <c:v>4.3999999999999997E-2</c:v>
                </c:pt>
                <c:pt idx="311">
                  <c:v>2.3E-2</c:v>
                </c:pt>
                <c:pt idx="312">
                  <c:v>2.1000000000000001E-2</c:v>
                </c:pt>
                <c:pt idx="313">
                  <c:v>4.2999999999999997E-2</c:v>
                </c:pt>
                <c:pt idx="314">
                  <c:v>2.1999999999999999E-2</c:v>
                </c:pt>
                <c:pt idx="315">
                  <c:v>-2E-3</c:v>
                </c:pt>
                <c:pt idx="316">
                  <c:v>3.3000000000000002E-2</c:v>
                </c:pt>
                <c:pt idx="317">
                  <c:v>-9.4E-2</c:v>
                </c:pt>
                <c:pt idx="318">
                  <c:v>8.3000000000000004E-2</c:v>
                </c:pt>
                <c:pt idx="319">
                  <c:v>0.105</c:v>
                </c:pt>
                <c:pt idx="320">
                  <c:v>8.3000000000000004E-2</c:v>
                </c:pt>
                <c:pt idx="321">
                  <c:v>0.20899999999999999</c:v>
                </c:pt>
                <c:pt idx="322">
                  <c:v>2.5999999999999999E-2</c:v>
                </c:pt>
                <c:pt idx="323">
                  <c:v>-0.109</c:v>
                </c:pt>
                <c:pt idx="324">
                  <c:v>4.2000000000000003E-2</c:v>
                </c:pt>
                <c:pt idx="325">
                  <c:v>0.16400000000000001</c:v>
                </c:pt>
                <c:pt idx="326">
                  <c:v>-0.49</c:v>
                </c:pt>
                <c:pt idx="327">
                  <c:v>0.13500000000000001</c:v>
                </c:pt>
                <c:pt idx="328">
                  <c:v>9.1999999999999998E-2</c:v>
                </c:pt>
                <c:pt idx="329">
                  <c:v>2.5999999999999999E-2</c:v>
                </c:pt>
                <c:pt idx="330">
                  <c:v>-2.3E-2</c:v>
                </c:pt>
                <c:pt idx="331">
                  <c:v>8.5999999999999993E-2</c:v>
                </c:pt>
                <c:pt idx="332">
                  <c:v>-0.43</c:v>
                </c:pt>
                <c:pt idx="333">
                  <c:v>-0.97899999999999998</c:v>
                </c:pt>
                <c:pt idx="334">
                  <c:v>0.14199999999999999</c:v>
                </c:pt>
                <c:pt idx="335">
                  <c:v>-8.2000000000000003E-2</c:v>
                </c:pt>
                <c:pt idx="336">
                  <c:v>-0.159</c:v>
                </c:pt>
                <c:pt idx="337">
                  <c:v>3.2000000000000001E-2</c:v>
                </c:pt>
                <c:pt idx="338">
                  <c:v>0.111</c:v>
                </c:pt>
                <c:pt idx="339">
                  <c:v>5.1999999999999998E-2</c:v>
                </c:pt>
                <c:pt idx="340">
                  <c:v>0.10199999999999999</c:v>
                </c:pt>
                <c:pt idx="341">
                  <c:v>0.14699999999999999</c:v>
                </c:pt>
                <c:pt idx="342">
                  <c:v>0.17599999999999999</c:v>
                </c:pt>
                <c:pt idx="343">
                  <c:v>0.08</c:v>
                </c:pt>
                <c:pt idx="344">
                  <c:v>7.4999999999999997E-2</c:v>
                </c:pt>
                <c:pt idx="345">
                  <c:v>0.16900000000000001</c:v>
                </c:pt>
                <c:pt idx="346">
                  <c:v>5.0999999999999997E-2</c:v>
                </c:pt>
                <c:pt idx="347">
                  <c:v>3.7999999999999999E-2</c:v>
                </c:pt>
                <c:pt idx="348">
                  <c:v>7.0000000000000007E-2</c:v>
                </c:pt>
                <c:pt idx="349">
                  <c:v>7.0999999999999994E-2</c:v>
                </c:pt>
                <c:pt idx="350">
                  <c:v>0.06</c:v>
                </c:pt>
                <c:pt idx="351">
                  <c:v>0.14199999999999999</c:v>
                </c:pt>
                <c:pt idx="352">
                  <c:v>-0.156</c:v>
                </c:pt>
                <c:pt idx="353">
                  <c:v>-7.1999999999999995E-2</c:v>
                </c:pt>
                <c:pt idx="354">
                  <c:v>1E-3</c:v>
                </c:pt>
                <c:pt idx="355">
                  <c:v>0.246</c:v>
                </c:pt>
                <c:pt idx="356">
                  <c:v>6.4000000000000001E-2</c:v>
                </c:pt>
                <c:pt idx="357">
                  <c:v>3.5999999999999997E-2</c:v>
                </c:pt>
                <c:pt idx="358">
                  <c:v>5.6000000000000001E-2</c:v>
                </c:pt>
                <c:pt idx="359">
                  <c:v>0.04</c:v>
                </c:pt>
                <c:pt idx="360">
                  <c:v>7.9000000000000001E-2</c:v>
                </c:pt>
                <c:pt idx="361">
                  <c:v>0.12</c:v>
                </c:pt>
                <c:pt idx="362">
                  <c:v>-7.0999999999999994E-2</c:v>
                </c:pt>
                <c:pt idx="363">
                  <c:v>-7.1999999999999995E-2</c:v>
                </c:pt>
                <c:pt idx="364">
                  <c:v>-4.3999999999999997E-2</c:v>
                </c:pt>
                <c:pt idx="365">
                  <c:v>8.5000000000000006E-2</c:v>
                </c:pt>
                <c:pt idx="366">
                  <c:v>8.9999999999999993E-3</c:v>
                </c:pt>
                <c:pt idx="367">
                  <c:v>6.0000000000000001E-3</c:v>
                </c:pt>
                <c:pt idx="368">
                  <c:v>0.111</c:v>
                </c:pt>
                <c:pt idx="369">
                  <c:v>9.8000000000000004E-2</c:v>
                </c:pt>
                <c:pt idx="370">
                  <c:v>0.104</c:v>
                </c:pt>
                <c:pt idx="371">
                  <c:v>0.121</c:v>
                </c:pt>
                <c:pt idx="372">
                  <c:v>9.9000000000000005E-2</c:v>
                </c:pt>
                <c:pt idx="373">
                  <c:v>0.10299999999999999</c:v>
                </c:pt>
                <c:pt idx="374">
                  <c:v>6.0999999999999999E-2</c:v>
                </c:pt>
                <c:pt idx="375">
                  <c:v>-0.17699999999999999</c:v>
                </c:pt>
                <c:pt idx="376">
                  <c:v>-6.2E-2</c:v>
                </c:pt>
                <c:pt idx="377">
                  <c:v>-4.0000000000000001E-3</c:v>
                </c:pt>
                <c:pt idx="378">
                  <c:v>-0.51200000000000001</c:v>
                </c:pt>
                <c:pt idx="379">
                  <c:v>0.222</c:v>
                </c:pt>
                <c:pt idx="380">
                  <c:v>0.159</c:v>
                </c:pt>
                <c:pt idx="381">
                  <c:v>8.8999999999999996E-2</c:v>
                </c:pt>
                <c:pt idx="382">
                  <c:v>9.7000000000000003E-2</c:v>
                </c:pt>
                <c:pt idx="383">
                  <c:v>0.115</c:v>
                </c:pt>
                <c:pt idx="384">
                  <c:v>-0.307</c:v>
                </c:pt>
                <c:pt idx="385">
                  <c:v>-0.36899999999999999</c:v>
                </c:pt>
                <c:pt idx="386">
                  <c:v>0.16300000000000001</c:v>
                </c:pt>
                <c:pt idx="387">
                  <c:v>0.23300000000000001</c:v>
                </c:pt>
                <c:pt idx="388">
                  <c:v>0.192</c:v>
                </c:pt>
                <c:pt idx="389">
                  <c:v>0.13400000000000001</c:v>
                </c:pt>
                <c:pt idx="390">
                  <c:v>0.13600000000000001</c:v>
                </c:pt>
                <c:pt idx="391">
                  <c:v>0.17299999999999999</c:v>
                </c:pt>
                <c:pt idx="392">
                  <c:v>7.0999999999999994E-2</c:v>
                </c:pt>
                <c:pt idx="393">
                  <c:v>7.0000000000000007E-2</c:v>
                </c:pt>
                <c:pt idx="394">
                  <c:v>0.22800000000000001</c:v>
                </c:pt>
                <c:pt idx="395">
                  <c:v>5.5E-2</c:v>
                </c:pt>
                <c:pt idx="396">
                  <c:v>0.10199999999999999</c:v>
                </c:pt>
                <c:pt idx="397">
                  <c:v>0.16500000000000001</c:v>
                </c:pt>
                <c:pt idx="398">
                  <c:v>0.06</c:v>
                </c:pt>
                <c:pt idx="399">
                  <c:v>4.5999999999999999E-2</c:v>
                </c:pt>
                <c:pt idx="400">
                  <c:v>9.6000000000000002E-2</c:v>
                </c:pt>
                <c:pt idx="401">
                  <c:v>2.8000000000000001E-2</c:v>
                </c:pt>
                <c:pt idx="402">
                  <c:v>-0.17799999999999999</c:v>
                </c:pt>
                <c:pt idx="403">
                  <c:v>6.3E-2</c:v>
                </c:pt>
                <c:pt idx="404">
                  <c:v>0.10199999999999999</c:v>
                </c:pt>
                <c:pt idx="405">
                  <c:v>0.26600000000000001</c:v>
                </c:pt>
                <c:pt idx="406">
                  <c:v>0.22600000000000001</c:v>
                </c:pt>
                <c:pt idx="407">
                  <c:v>0.16200000000000001</c:v>
                </c:pt>
                <c:pt idx="408">
                  <c:v>0.182</c:v>
                </c:pt>
                <c:pt idx="409">
                  <c:v>0.26200000000000001</c:v>
                </c:pt>
                <c:pt idx="410">
                  <c:v>7.0999999999999994E-2</c:v>
                </c:pt>
                <c:pt idx="411">
                  <c:v>9.7000000000000003E-2</c:v>
                </c:pt>
                <c:pt idx="412">
                  <c:v>0.22</c:v>
                </c:pt>
              </c:numCache>
            </c:numRef>
          </c:yVal>
          <c:smooth val="0"/>
          <c:extLst>
            <c:ext xmlns:c16="http://schemas.microsoft.com/office/drawing/2014/chart" uri="{C3380CC4-5D6E-409C-BE32-E72D297353CC}">
              <c16:uniqueId val="{00000001-D126-49EA-BC86-D353E39A976D}"/>
            </c:ext>
          </c:extLst>
        </c:ser>
        <c:ser>
          <c:idx val="1"/>
          <c:order val="1"/>
          <c:tx>
            <c:v/>
          </c:tx>
          <c:spPr>
            <a:ln w="19050">
              <a:noFill/>
            </a:ln>
            <a:effectLst/>
          </c:spPr>
          <c:marker>
            <c:symbol val="circle"/>
            <c:size val="3"/>
            <c:spPr>
              <a:solidFill>
                <a:srgbClr val="003CE6"/>
              </a:solidFill>
              <a:ln>
                <a:solidFill>
                  <a:srgbClr val="003CE6"/>
                </a:solidFill>
                <a:prstDash val="solid"/>
              </a:ln>
            </c:spPr>
          </c:marker>
          <c:xVal>
            <c:numLit>
              <c:formatCode>General</c:formatCode>
              <c:ptCount val="1"/>
              <c:pt idx="0">
                <c:v>0.16990740386695674</c:v>
              </c:pt>
            </c:numLit>
          </c:xVal>
          <c:yVal>
            <c:numLit>
              <c:formatCode>General</c:formatCode>
              <c:ptCount val="1"/>
              <c:pt idx="0">
                <c:v>0.12</c:v>
              </c:pt>
            </c:numLit>
          </c:yVal>
          <c:smooth val="0"/>
          <c:extLst>
            <c:ext xmlns:c16="http://schemas.microsoft.com/office/drawing/2014/chart" uri="{C3380CC4-5D6E-409C-BE32-E72D297353CC}">
              <c16:uniqueId val="{00000002-D126-49EA-BC86-D353E39A976D}"/>
            </c:ext>
          </c:extLst>
        </c:ser>
        <c:ser>
          <c:idx val="2"/>
          <c:order val="2"/>
          <c:tx>
            <c:v/>
          </c:tx>
          <c:spPr>
            <a:ln w="6350">
              <a:solidFill>
                <a:srgbClr val="C0C0C0"/>
              </a:solidFill>
              <a:prstDash val="solid"/>
            </a:ln>
            <a:effectLst/>
          </c:spPr>
          <c:marker>
            <c:symbol val="none"/>
          </c:marker>
          <c:xVal>
            <c:numRef>
              <c:f>'Reg Hyp 2'!xdata1</c:f>
              <c:numCache>
                <c:formatCode>General</c:formatCode>
                <c:ptCount val="70"/>
                <c:pt idx="0">
                  <c:v>-0.39035346450000002</c:v>
                </c:pt>
                <c:pt idx="1">
                  <c:v>-0.34920872510000001</c:v>
                </c:pt>
                <c:pt idx="2">
                  <c:v>-0.30806398570000004</c:v>
                </c:pt>
                <c:pt idx="3">
                  <c:v>-0.26691924630000002</c:v>
                </c:pt>
                <c:pt idx="4">
                  <c:v>-0.22577450690000003</c:v>
                </c:pt>
                <c:pt idx="5">
                  <c:v>-0.18462976750000004</c:v>
                </c:pt>
                <c:pt idx="6">
                  <c:v>-0.14348502810000002</c:v>
                </c:pt>
                <c:pt idx="7">
                  <c:v>-0.10234028870000006</c:v>
                </c:pt>
                <c:pt idx="8">
                  <c:v>-6.1195549300000041E-2</c:v>
                </c:pt>
                <c:pt idx="9">
                  <c:v>-2.0050809900000022E-2</c:v>
                </c:pt>
                <c:pt idx="10">
                  <c:v>2.1093929499999942E-2</c:v>
                </c:pt>
                <c:pt idx="11">
                  <c:v>6.223866889999996E-2</c:v>
                </c:pt>
                <c:pt idx="12">
                  <c:v>0.10338340829999998</c:v>
                </c:pt>
                <c:pt idx="13">
                  <c:v>0.14452814769999994</c:v>
                </c:pt>
                <c:pt idx="14">
                  <c:v>0.18567288709999991</c:v>
                </c:pt>
                <c:pt idx="15">
                  <c:v>0.22681762649999998</c:v>
                </c:pt>
                <c:pt idx="16">
                  <c:v>0.26796236589999994</c:v>
                </c:pt>
                <c:pt idx="17">
                  <c:v>0.30910710529999991</c:v>
                </c:pt>
                <c:pt idx="18">
                  <c:v>0.35025184469999998</c:v>
                </c:pt>
                <c:pt idx="19">
                  <c:v>0.39139658409999994</c:v>
                </c:pt>
                <c:pt idx="20">
                  <c:v>0.43254132349999991</c:v>
                </c:pt>
                <c:pt idx="21">
                  <c:v>0.47368606289999998</c:v>
                </c:pt>
                <c:pt idx="22">
                  <c:v>0.51483080229999989</c:v>
                </c:pt>
                <c:pt idx="23">
                  <c:v>0.55597554169999985</c:v>
                </c:pt>
                <c:pt idx="24">
                  <c:v>0.59712028110000004</c:v>
                </c:pt>
                <c:pt idx="25">
                  <c:v>0.6382650205</c:v>
                </c:pt>
                <c:pt idx="26">
                  <c:v>0.67940975989999997</c:v>
                </c:pt>
                <c:pt idx="27">
                  <c:v>0.72055449929999993</c:v>
                </c:pt>
                <c:pt idx="28">
                  <c:v>0.76169923869999989</c:v>
                </c:pt>
                <c:pt idx="29">
                  <c:v>0.80284397810000008</c:v>
                </c:pt>
                <c:pt idx="30">
                  <c:v>0.84398871750000004</c:v>
                </c:pt>
                <c:pt idx="31">
                  <c:v>0.8851334569</c:v>
                </c:pt>
                <c:pt idx="32">
                  <c:v>0.92627819629999997</c:v>
                </c:pt>
                <c:pt idx="33">
                  <c:v>0.96742293569999993</c:v>
                </c:pt>
                <c:pt idx="34">
                  <c:v>1.0085676750999999</c:v>
                </c:pt>
                <c:pt idx="35">
                  <c:v>1.0497124144999999</c:v>
                </c:pt>
                <c:pt idx="36">
                  <c:v>1.0908571539</c:v>
                </c:pt>
                <c:pt idx="37">
                  <c:v>1.1320018933</c:v>
                </c:pt>
                <c:pt idx="38">
                  <c:v>1.1731466327</c:v>
                </c:pt>
                <c:pt idx="39">
                  <c:v>1.2142913720999999</c:v>
                </c:pt>
                <c:pt idx="40">
                  <c:v>1.2554361114999999</c:v>
                </c:pt>
                <c:pt idx="41">
                  <c:v>1.2965808508999999</c:v>
                </c:pt>
                <c:pt idx="42">
                  <c:v>1.3377255903</c:v>
                </c:pt>
                <c:pt idx="43">
                  <c:v>1.3788703297</c:v>
                </c:pt>
                <c:pt idx="44">
                  <c:v>1.4200150691</c:v>
                </c:pt>
                <c:pt idx="45">
                  <c:v>1.4611598084999999</c:v>
                </c:pt>
                <c:pt idx="46">
                  <c:v>1.5023045478999999</c:v>
                </c:pt>
                <c:pt idx="47">
                  <c:v>1.5434492872999999</c:v>
                </c:pt>
                <c:pt idx="48">
                  <c:v>1.5845940267</c:v>
                </c:pt>
                <c:pt idx="49">
                  <c:v>1.6257387661</c:v>
                </c:pt>
                <c:pt idx="50">
                  <c:v>1.6668835055</c:v>
                </c:pt>
                <c:pt idx="51">
                  <c:v>1.7080282448999999</c:v>
                </c:pt>
                <c:pt idx="52">
                  <c:v>1.7491729842999999</c:v>
                </c:pt>
                <c:pt idx="53">
                  <c:v>1.7903177236999999</c:v>
                </c:pt>
                <c:pt idx="54">
                  <c:v>1.8314624630999998</c:v>
                </c:pt>
                <c:pt idx="55">
                  <c:v>1.8726072024999998</c:v>
                </c:pt>
                <c:pt idx="56">
                  <c:v>1.9137519418999998</c:v>
                </c:pt>
                <c:pt idx="57">
                  <c:v>1.9548966812999997</c:v>
                </c:pt>
                <c:pt idx="58">
                  <c:v>1.9960414207000001</c:v>
                </c:pt>
                <c:pt idx="59">
                  <c:v>2.0371861601000001</c:v>
                </c:pt>
                <c:pt idx="60">
                  <c:v>2.0783308995000001</c:v>
                </c:pt>
                <c:pt idx="61">
                  <c:v>2.1194756389</c:v>
                </c:pt>
                <c:pt idx="62">
                  <c:v>2.1606203783</c:v>
                </c:pt>
                <c:pt idx="63">
                  <c:v>2.2017651176999999</c:v>
                </c:pt>
                <c:pt idx="64">
                  <c:v>2.2429098570999999</c:v>
                </c:pt>
                <c:pt idx="65">
                  <c:v>2.2840545964999999</c:v>
                </c:pt>
                <c:pt idx="66">
                  <c:v>2.3251993358999998</c:v>
                </c:pt>
                <c:pt idx="67">
                  <c:v>2.3663440752999998</c:v>
                </c:pt>
                <c:pt idx="68">
                  <c:v>2.4074888146999998</c:v>
                </c:pt>
                <c:pt idx="69">
                  <c:v>2.4486335540999997</c:v>
                </c:pt>
              </c:numCache>
            </c:numRef>
          </c:xVal>
          <c:yVal>
            <c:numRef>
              <c:f>'Reg Hyp 2'!ydata1</c:f>
              <c:numCache>
                <c:formatCode>General</c:formatCode>
                <c:ptCount val="70"/>
                <c:pt idx="0">
                  <c:v>-1.022695155723548</c:v>
                </c:pt>
                <c:pt idx="1">
                  <c:v>-0.98052795439377649</c:v>
                </c:pt>
                <c:pt idx="2">
                  <c:v>-0.93844160897618756</c:v>
                </c:pt>
                <c:pt idx="3">
                  <c:v>-0.89643648229373962</c:v>
                </c:pt>
                <c:pt idx="4">
                  <c:v>-0.85451290777406474</c:v>
                </c:pt>
                <c:pt idx="5">
                  <c:v>-0.81267118881611888</c:v>
                </c:pt>
                <c:pt idx="6">
                  <c:v>-0.77091159820879018</c:v>
                </c:pt>
                <c:pt idx="7">
                  <c:v>-0.72923437760402443</c:v>
                </c:pt>
                <c:pt idx="8">
                  <c:v>-0.68763973704680048</c:v>
                </c:pt>
                <c:pt idx="9">
                  <c:v>-0.64612785456407806</c:v>
                </c:pt>
                <c:pt idx="10">
                  <c:v>-0.60469887581457016</c:v>
                </c:pt>
                <c:pt idx="11">
                  <c:v>-0.56335291380094143</c:v>
                </c:pt>
                <c:pt idx="12">
                  <c:v>-0.52209004864575537</c:v>
                </c:pt>
                <c:pt idx="13">
                  <c:v>-0.48091032743220247</c:v>
                </c:pt>
                <c:pt idx="14">
                  <c:v>-0.43981376411034462</c:v>
                </c:pt>
                <c:pt idx="15">
                  <c:v>-0.39880033946931553</c:v>
                </c:pt>
                <c:pt idx="16">
                  <c:v>-0.35787000117560269</c:v>
                </c:pt>
                <c:pt idx="17">
                  <c:v>-0.31702266387723382</c:v>
                </c:pt>
                <c:pt idx="18">
                  <c:v>-0.27625820937338513</c:v>
                </c:pt>
                <c:pt idx="19">
                  <c:v>-0.2355764868486267</c:v>
                </c:pt>
                <c:pt idx="20">
                  <c:v>-0.19497731317072325</c:v>
                </c:pt>
                <c:pt idx="21">
                  <c:v>-0.15446047325062656</c:v>
                </c:pt>
                <c:pt idx="22">
                  <c:v>-0.11402572046301762</c:v>
                </c:pt>
                <c:pt idx="23">
                  <c:v>-7.3672777125495248E-2</c:v>
                </c:pt>
                <c:pt idx="24">
                  <c:v>-3.3401335034266344E-2</c:v>
                </c:pt>
                <c:pt idx="25">
                  <c:v>6.7889439460439016E-3</c:v>
                </c:pt>
                <c:pt idx="26">
                  <c:v>4.6898427241047425E-2</c:v>
                </c:pt>
                <c:pt idx="27">
                  <c:v>8.692751087649031E-2</c:v>
                </c:pt>
                <c:pt idx="28">
                  <c:v>0.12687661874234257</c:v>
                </c:pt>
                <c:pt idx="29">
                  <c:v>0.16674620181416988</c:v>
                </c:pt>
                <c:pt idx="30">
                  <c:v>0.20653673733500932</c:v>
                </c:pt>
                <c:pt idx="31">
                  <c:v>0.24624872796106767</c:v>
                </c:pt>
                <c:pt idx="32">
                  <c:v>0.28588270087463841</c:v>
                </c:pt>
                <c:pt idx="33">
                  <c:v>0.32543920686769423</c:v>
                </c:pt>
                <c:pt idx="34">
                  <c:v>0.36491881939963877</c:v>
                </c:pt>
                <c:pt idx="35">
                  <c:v>0.40432213363271496</c:v>
                </c:pt>
                <c:pt idx="36">
                  <c:v>0.44364976544855672</c:v>
                </c:pt>
                <c:pt idx="37">
                  <c:v>0.4829023504493386</c:v>
                </c:pt>
                <c:pt idx="38">
                  <c:v>0.52208054294692918</c:v>
                </c:pt>
                <c:pt idx="39">
                  <c:v>0.56118501494338369</c:v>
                </c:pt>
                <c:pt idx="40">
                  <c:v>0.60021645510602895</c:v>
                </c:pt>
                <c:pt idx="41">
                  <c:v>0.63917556774029105</c:v>
                </c:pt>
                <c:pt idx="42">
                  <c:v>0.67806307176330449</c:v>
                </c:pt>
                <c:pt idx="43">
                  <c:v>0.71687969968121235</c:v>
                </c:pt>
                <c:pt idx="44">
                  <c:v>0.75562619657293673</c:v>
                </c:pt>
                <c:pt idx="45">
                  <c:v>0.7943033190830423</c:v>
                </c:pt>
                <c:pt idx="46">
                  <c:v>0.832911834426174</c:v>
                </c:pt>
                <c:pt idx="47">
                  <c:v>0.87145251940538426</c:v>
                </c:pt>
                <c:pt idx="48">
                  <c:v>0.90992615944650157</c:v>
                </c:pt>
                <c:pt idx="49">
                  <c:v>0.94833354765052991</c:v>
                </c:pt>
                <c:pt idx="50">
                  <c:v>0.98667548386589721</c:v>
                </c:pt>
                <c:pt idx="51">
                  <c:v>1.024952773782202</c:v>
                </c:pt>
                <c:pt idx="52">
                  <c:v>1.0631662280469443</c:v>
                </c:pt>
                <c:pt idx="53">
                  <c:v>1.1013166614065573</c:v>
                </c:pt>
                <c:pt idx="54">
                  <c:v>1.1394048918728934</c:v>
                </c:pt>
                <c:pt idx="55">
                  <c:v>1.1774317399161669</c:v>
                </c:pt>
                <c:pt idx="56">
                  <c:v>1.2153980276851892</c:v>
                </c:pt>
                <c:pt idx="57">
                  <c:v>1.2533045782556003</c:v>
                </c:pt>
                <c:pt idx="58">
                  <c:v>1.2911522149066388</c:v>
                </c:pt>
                <c:pt idx="59">
                  <c:v>1.3289417604268761</c:v>
                </c:pt>
                <c:pt idx="60">
                  <c:v>1.366674036449198</c:v>
                </c:pt>
                <c:pt idx="61">
                  <c:v>1.4043498628152</c:v>
                </c:pt>
                <c:pt idx="62">
                  <c:v>1.4419700569690463</c:v>
                </c:pt>
                <c:pt idx="63">
                  <c:v>1.4795354333807422</c:v>
                </c:pt>
                <c:pt idx="64">
                  <c:v>1.5170468029986621</c:v>
                </c:pt>
                <c:pt idx="65">
                  <c:v>1.5545049727310853</c:v>
                </c:pt>
                <c:pt idx="66">
                  <c:v>1.5919107449564183</c:v>
                </c:pt>
                <c:pt idx="67">
                  <c:v>1.6292649170616884</c:v>
                </c:pt>
                <c:pt idx="68">
                  <c:v>1.6665682810088431</c:v>
                </c:pt>
                <c:pt idx="69">
                  <c:v>1.7038216229283147</c:v>
                </c:pt>
              </c:numCache>
            </c:numRef>
          </c:yVal>
          <c:smooth val="0"/>
          <c:extLst>
            <c:ext xmlns:c16="http://schemas.microsoft.com/office/drawing/2014/chart" uri="{C3380CC4-5D6E-409C-BE32-E72D297353CC}">
              <c16:uniqueId val="{00000003-D126-49EA-BC86-D353E39A976D}"/>
            </c:ext>
          </c:extLst>
        </c:ser>
        <c:ser>
          <c:idx val="3"/>
          <c:order val="3"/>
          <c:tx>
            <c:v/>
          </c:tx>
          <c:spPr>
            <a:ln w="6350">
              <a:solidFill>
                <a:srgbClr val="C0C0C0"/>
              </a:solidFill>
              <a:prstDash val="solid"/>
            </a:ln>
            <a:effectLst/>
          </c:spPr>
          <c:marker>
            <c:symbol val="none"/>
          </c:marker>
          <c:xVal>
            <c:numRef>
              <c:f>'Reg Hyp 2'!xdata2</c:f>
              <c:numCache>
                <c:formatCode>General</c:formatCode>
                <c:ptCount val="70"/>
                <c:pt idx="0">
                  <c:v>-0.35622963010000003</c:v>
                </c:pt>
                <c:pt idx="1">
                  <c:v>-0.31557943900000002</c:v>
                </c:pt>
                <c:pt idx="2">
                  <c:v>-0.27492924790000006</c:v>
                </c:pt>
                <c:pt idx="3">
                  <c:v>-0.23427905680000005</c:v>
                </c:pt>
                <c:pt idx="4">
                  <c:v>-0.19362886570000004</c:v>
                </c:pt>
                <c:pt idx="5">
                  <c:v>-0.15297867460000003</c:v>
                </c:pt>
                <c:pt idx="6">
                  <c:v>-0.11232848350000005</c:v>
                </c:pt>
                <c:pt idx="7">
                  <c:v>-7.1678292400000065E-2</c:v>
                </c:pt>
                <c:pt idx="8">
                  <c:v>-3.1028101300000055E-2</c:v>
                </c:pt>
                <c:pt idx="9">
                  <c:v>9.6220897999999555E-3</c:v>
                </c:pt>
                <c:pt idx="10">
                  <c:v>5.0272280899999966E-2</c:v>
                </c:pt>
                <c:pt idx="11">
                  <c:v>9.0922471999999921E-2</c:v>
                </c:pt>
                <c:pt idx="12">
                  <c:v>0.13157266309999993</c:v>
                </c:pt>
                <c:pt idx="13">
                  <c:v>0.17222285419999989</c:v>
                </c:pt>
                <c:pt idx="14">
                  <c:v>0.2128730452999999</c:v>
                </c:pt>
                <c:pt idx="15">
                  <c:v>0.25352323639999991</c:v>
                </c:pt>
                <c:pt idx="16">
                  <c:v>0.29417342749999992</c:v>
                </c:pt>
                <c:pt idx="17">
                  <c:v>0.33482361859999993</c:v>
                </c:pt>
                <c:pt idx="18">
                  <c:v>0.37547380969999994</c:v>
                </c:pt>
                <c:pt idx="19">
                  <c:v>0.41612400079999995</c:v>
                </c:pt>
                <c:pt idx="20">
                  <c:v>0.45677419189999996</c:v>
                </c:pt>
                <c:pt idx="21">
                  <c:v>0.49742438299999986</c:v>
                </c:pt>
                <c:pt idx="22">
                  <c:v>0.53807457409999992</c:v>
                </c:pt>
                <c:pt idx="23">
                  <c:v>0.57872476519999982</c:v>
                </c:pt>
                <c:pt idx="24">
                  <c:v>0.61937495629999995</c:v>
                </c:pt>
                <c:pt idx="25">
                  <c:v>0.66002514739999985</c:v>
                </c:pt>
                <c:pt idx="26">
                  <c:v>0.70067533849999974</c:v>
                </c:pt>
                <c:pt idx="27">
                  <c:v>0.74132552959999987</c:v>
                </c:pt>
                <c:pt idx="28">
                  <c:v>0.78197572069999977</c:v>
                </c:pt>
                <c:pt idx="29">
                  <c:v>0.82262591179999989</c:v>
                </c:pt>
                <c:pt idx="30">
                  <c:v>0.86327610289999979</c:v>
                </c:pt>
                <c:pt idx="31">
                  <c:v>0.90392629399999991</c:v>
                </c:pt>
                <c:pt idx="32">
                  <c:v>0.94457648509999981</c:v>
                </c:pt>
                <c:pt idx="33">
                  <c:v>0.98522667619999971</c:v>
                </c:pt>
                <c:pt idx="34">
                  <c:v>1.0258768672999998</c:v>
                </c:pt>
                <c:pt idx="35">
                  <c:v>1.0665270583999997</c:v>
                </c:pt>
                <c:pt idx="36">
                  <c:v>1.1071772494999998</c:v>
                </c:pt>
                <c:pt idx="37">
                  <c:v>1.1478274405999997</c:v>
                </c:pt>
                <c:pt idx="38">
                  <c:v>1.1884776316999999</c:v>
                </c:pt>
                <c:pt idx="39">
                  <c:v>1.2291278227999998</c:v>
                </c:pt>
                <c:pt idx="40">
                  <c:v>1.2697780138999999</c:v>
                </c:pt>
                <c:pt idx="41">
                  <c:v>1.3104282049999998</c:v>
                </c:pt>
                <c:pt idx="42">
                  <c:v>1.3510783960999997</c:v>
                </c:pt>
                <c:pt idx="43">
                  <c:v>1.3917285871999998</c:v>
                </c:pt>
                <c:pt idx="44">
                  <c:v>1.4323787782999997</c:v>
                </c:pt>
                <c:pt idx="45">
                  <c:v>1.4730289693999998</c:v>
                </c:pt>
                <c:pt idx="46">
                  <c:v>1.5136791604999997</c:v>
                </c:pt>
                <c:pt idx="47">
                  <c:v>1.5543293515999999</c:v>
                </c:pt>
                <c:pt idx="48">
                  <c:v>1.5949795426999998</c:v>
                </c:pt>
                <c:pt idx="49">
                  <c:v>1.6356297337999997</c:v>
                </c:pt>
                <c:pt idx="50">
                  <c:v>1.6762799248999998</c:v>
                </c:pt>
                <c:pt idx="51">
                  <c:v>1.7169301159999999</c:v>
                </c:pt>
                <c:pt idx="52">
                  <c:v>1.7575803070999996</c:v>
                </c:pt>
                <c:pt idx="53">
                  <c:v>1.7982304981999997</c:v>
                </c:pt>
                <c:pt idx="54">
                  <c:v>1.8388806892999998</c:v>
                </c:pt>
                <c:pt idx="55">
                  <c:v>1.8795308803999999</c:v>
                </c:pt>
                <c:pt idx="56">
                  <c:v>1.9201810714999996</c:v>
                </c:pt>
                <c:pt idx="57">
                  <c:v>1.9608312625999997</c:v>
                </c:pt>
                <c:pt idx="58">
                  <c:v>2.0014814536999999</c:v>
                </c:pt>
                <c:pt idx="59">
                  <c:v>2.0421316447999995</c:v>
                </c:pt>
                <c:pt idx="60">
                  <c:v>2.0827818358999997</c:v>
                </c:pt>
                <c:pt idx="61">
                  <c:v>2.1234320269999998</c:v>
                </c:pt>
                <c:pt idx="62">
                  <c:v>2.1640822180999999</c:v>
                </c:pt>
                <c:pt idx="63">
                  <c:v>2.2047324091999996</c:v>
                </c:pt>
                <c:pt idx="64">
                  <c:v>2.2453826002999997</c:v>
                </c:pt>
                <c:pt idx="65">
                  <c:v>2.2860327913999998</c:v>
                </c:pt>
                <c:pt idx="66">
                  <c:v>2.3266829824999995</c:v>
                </c:pt>
                <c:pt idx="67">
                  <c:v>2.3673331735999996</c:v>
                </c:pt>
                <c:pt idx="68">
                  <c:v>2.4079833646999997</c:v>
                </c:pt>
                <c:pt idx="69">
                  <c:v>2.4486335557999999</c:v>
                </c:pt>
              </c:numCache>
            </c:numRef>
          </c:xVal>
          <c:yVal>
            <c:numRef>
              <c:f>'Reg Hyp 2'!ydata2</c:f>
              <c:numCache>
                <c:formatCode>General</c:formatCode>
                <c:ptCount val="70"/>
                <c:pt idx="0">
                  <c:v>0.27525836029822576</c:v>
                </c:pt>
                <c:pt idx="1">
                  <c:v>0.31496412453327743</c:v>
                </c:pt>
                <c:pt idx="2">
                  <c:v>0.35474910427484185</c:v>
                </c:pt>
                <c:pt idx="3">
                  <c:v>0.39461362646983245</c:v>
                </c:pt>
                <c:pt idx="4">
                  <c:v>0.43455798956789016</c:v>
                </c:pt>
                <c:pt idx="5">
                  <c:v>0.47458246296407658</c:v>
                </c:pt>
                <c:pt idx="6">
                  <c:v>0.51468728649179241</c:v>
                </c:pt>
                <c:pt idx="7">
                  <c:v>0.55487266996811258</c:v>
                </c:pt>
                <c:pt idx="8">
                  <c:v>0.59513879279353277</c:v>
                </c:pt>
                <c:pt idx="9">
                  <c:v>0.63548580360788676</c:v>
                </c:pt>
                <c:pt idx="10">
                  <c:v>0.67591382000397071</c:v>
                </c:pt>
                <c:pt idx="11">
                  <c:v>0.71642292830014953</c:v>
                </c:pt>
                <c:pt idx="12">
                  <c:v>0.75701318337297607</c:v>
                </c:pt>
                <c:pt idx="13">
                  <c:v>0.79768460855056955</c:v>
                </c:pt>
                <c:pt idx="14">
                  <c:v>0.83843719556724405</c:v>
                </c:pt>
                <c:pt idx="15">
                  <c:v>0.87927090457958768</c:v>
                </c:pt>
                <c:pt idx="16">
                  <c:v>0.92018566424392323</c:v>
                </c:pt>
                <c:pt idx="17">
                  <c:v>0.96118137185479369</c:v>
                </c:pt>
                <c:pt idx="18">
                  <c:v>1.0022578935438564</c:v>
                </c:pt>
                <c:pt idx="19">
                  <c:v>1.0434150645382754</c:v>
                </c:pt>
                <c:pt idx="20">
                  <c:v>1.0846526894774671</c:v>
                </c:pt>
                <c:pt idx="21">
                  <c:v>1.1259705427867757</c:v>
                </c:pt>
                <c:pt idx="22">
                  <c:v>1.1673683691064296</c:v>
                </c:pt>
                <c:pt idx="23">
                  <c:v>1.2088458837738907</c:v>
                </c:pt>
                <c:pt idx="24">
                  <c:v>1.2504027733575001</c:v>
                </c:pt>
                <c:pt idx="25">
                  <c:v>1.2920386962391224</c:v>
                </c:pt>
                <c:pt idx="26">
                  <c:v>1.3337532832433112</c:v>
                </c:pt>
                <c:pt idx="27">
                  <c:v>1.375546138310356</c:v>
                </c:pt>
                <c:pt idx="28">
                  <c:v>1.4174168392104243</c:v>
                </c:pt>
                <c:pt idx="29">
                  <c:v>1.4593649382959024</c:v>
                </c:pt>
                <c:pt idx="30">
                  <c:v>1.5013899632889163</c:v>
                </c:pt>
                <c:pt idx="31">
                  <c:v>1.5434914181009525</c:v>
                </c:pt>
                <c:pt idx="32">
                  <c:v>1.5856687836814241</c:v>
                </c:pt>
                <c:pt idx="33">
                  <c:v>1.6279215188919935</c:v>
                </c:pt>
                <c:pt idx="34">
                  <c:v>1.6702490614034424</c:v>
                </c:pt>
                <c:pt idx="35">
                  <c:v>1.7126508286118751</c:v>
                </c:pt>
                <c:pt idx="36">
                  <c:v>1.7551262185710663</c:v>
                </c:pt>
                <c:pt idx="37">
                  <c:v>1.7976746109377895</c:v>
                </c:pt>
                <c:pt idx="38">
                  <c:v>1.8402953679270322</c:v>
                </c:pt>
                <c:pt idx="39">
                  <c:v>1.882987835274045</c:v>
                </c:pt>
                <c:pt idx="40">
                  <c:v>1.9257513432002926</c:v>
                </c:pt>
                <c:pt idx="41">
                  <c:v>1.9685852073804253</c:v>
                </c:pt>
                <c:pt idx="42">
                  <c:v>2.0114887299075423</c:v>
                </c:pt>
                <c:pt idx="43">
                  <c:v>2.0544612002541021</c:v>
                </c:pt>
                <c:pt idx="44">
                  <c:v>2.0975018962259759</c:v>
                </c:pt>
                <c:pt idx="45">
                  <c:v>2.1406100849072853</c:v>
                </c:pt>
                <c:pt idx="46">
                  <c:v>2.183785023593777</c:v>
                </c:pt>
                <c:pt idx="47">
                  <c:v>2.2270259607126714</c:v>
                </c:pt>
                <c:pt idx="48">
                  <c:v>2.270332136727033</c:v>
                </c:pt>
                <c:pt idx="49">
                  <c:v>2.3137027850228926</c:v>
                </c:pt>
                <c:pt idx="50">
                  <c:v>2.3571371327774897</c:v>
                </c:pt>
                <c:pt idx="51">
                  <c:v>2.400634401807149</c:v>
                </c:pt>
                <c:pt idx="52">
                  <c:v>2.4441938093934823</c:v>
                </c:pt>
                <c:pt idx="53">
                  <c:v>2.4878145690867237</c:v>
                </c:pt>
                <c:pt idx="54">
                  <c:v>2.5314958914851782</c:v>
                </c:pt>
                <c:pt idx="55">
                  <c:v>2.5752369849898984</c:v>
                </c:pt>
                <c:pt idx="56">
                  <c:v>2.6190370565338341</c:v>
                </c:pt>
                <c:pt idx="57">
                  <c:v>2.6628953122848538</c:v>
                </c:pt>
                <c:pt idx="58">
                  <c:v>2.7068109583221367</c:v>
                </c:pt>
                <c:pt idx="59">
                  <c:v>2.7507832012855871</c:v>
                </c:pt>
                <c:pt idx="60">
                  <c:v>2.7948112489980179</c:v>
                </c:pt>
                <c:pt idx="61">
                  <c:v>2.8388943110599616</c:v>
                </c:pt>
                <c:pt idx="62">
                  <c:v>2.883031599417079</c:v>
                </c:pt>
                <c:pt idx="63">
                  <c:v>2.9272223289002337</c:v>
                </c:pt>
                <c:pt idx="64">
                  <c:v>2.9714657177383654</c:v>
                </c:pt>
                <c:pt idx="65">
                  <c:v>3.0157609880444123</c:v>
                </c:pt>
                <c:pt idx="66">
                  <c:v>3.0601073662745795</c:v>
                </c:pt>
                <c:pt idx="67">
                  <c:v>3.1045040836613396</c:v>
                </c:pt>
                <c:pt idx="68">
                  <c:v>3.1489503766205922</c:v>
                </c:pt>
                <c:pt idx="69">
                  <c:v>3.1934454871334905</c:v>
                </c:pt>
              </c:numCache>
            </c:numRef>
          </c:yVal>
          <c:smooth val="0"/>
          <c:extLst>
            <c:ext xmlns:c16="http://schemas.microsoft.com/office/drawing/2014/chart" uri="{C3380CC4-5D6E-409C-BE32-E72D297353CC}">
              <c16:uniqueId val="{00000004-D126-49EA-BC86-D353E39A976D}"/>
            </c:ext>
          </c:extLst>
        </c:ser>
        <c:ser>
          <c:idx val="4"/>
          <c:order val="4"/>
          <c:spPr>
            <a:ln w="3175">
              <a:solidFill>
                <a:srgbClr val="000000"/>
              </a:solidFill>
              <a:prstDash val="lgDash"/>
            </a:ln>
          </c:spPr>
          <c:marker>
            <c:symbol val="none"/>
          </c:marker>
          <c:xVal>
            <c:numLit>
              <c:formatCode>General</c:formatCode>
              <c:ptCount val="2"/>
              <c:pt idx="0">
                <c:v>-2</c:v>
              </c:pt>
              <c:pt idx="1">
                <c:v>5</c:v>
              </c:pt>
            </c:numLit>
          </c:xVal>
          <c:yVal>
            <c:numLit>
              <c:formatCode>General</c:formatCode>
              <c:ptCount val="2"/>
              <c:pt idx="0">
                <c:v>-2</c:v>
              </c:pt>
              <c:pt idx="1">
                <c:v>5</c:v>
              </c:pt>
            </c:numLit>
          </c:yVal>
          <c:smooth val="0"/>
          <c:extLst>
            <c:ext xmlns:c16="http://schemas.microsoft.com/office/drawing/2014/chart" uri="{C3380CC4-5D6E-409C-BE32-E72D297353CC}">
              <c16:uniqueId val="{00000005-D126-49EA-BC86-D353E39A976D}"/>
            </c:ext>
          </c:extLst>
        </c:ser>
        <c:dLbls>
          <c:showLegendKey val="0"/>
          <c:showVal val="0"/>
          <c:showCatName val="0"/>
          <c:showSerName val="0"/>
          <c:showPercent val="0"/>
          <c:showBubbleSize val="0"/>
        </c:dLbls>
        <c:axId val="322426160"/>
        <c:axId val="322429768"/>
      </c:scatterChart>
      <c:valAx>
        <c:axId val="322426160"/>
        <c:scaling>
          <c:orientation val="minMax"/>
          <c:max val="5"/>
          <c:min val="-2"/>
        </c:scaling>
        <c:delete val="0"/>
        <c:axPos val="b"/>
        <c:title>
          <c:tx>
            <c:rich>
              <a:bodyPr/>
              <a:lstStyle/>
              <a:p>
                <a:pPr>
                  <a:defRPr sz="800" b="0">
                    <a:latin typeface="Arial"/>
                    <a:ea typeface="Arial"/>
                    <a:cs typeface="Arial"/>
                  </a:defRPr>
                </a:pPr>
                <a:r>
                  <a:rPr lang="fr-FR"/>
                  <a:t>Pred(ROE)</a:t>
                </a:r>
              </a:p>
            </c:rich>
          </c:tx>
          <c:overlay val="0"/>
        </c:title>
        <c:numFmt formatCode="General" sourceLinked="0"/>
        <c:majorTickMark val="cross"/>
        <c:minorTickMark val="none"/>
        <c:tickLblPos val="nextTo"/>
        <c:txPr>
          <a:bodyPr rot="0" vert="horz"/>
          <a:lstStyle/>
          <a:p>
            <a:pPr>
              <a:defRPr sz="700"/>
            </a:pPr>
            <a:endParaRPr lang="fr-FR"/>
          </a:p>
        </c:txPr>
        <c:crossAx val="322429768"/>
        <c:crosses val="autoZero"/>
        <c:crossBetween val="midCat"/>
      </c:valAx>
      <c:valAx>
        <c:axId val="322429768"/>
        <c:scaling>
          <c:orientation val="minMax"/>
          <c:max val="5"/>
          <c:min val="-2"/>
        </c:scaling>
        <c:delete val="0"/>
        <c:axPos val="l"/>
        <c:title>
          <c:tx>
            <c:rich>
              <a:bodyPr/>
              <a:lstStyle/>
              <a:p>
                <a:pPr>
                  <a:defRPr sz="800" b="0">
                    <a:latin typeface="Arial"/>
                    <a:ea typeface="Arial"/>
                    <a:cs typeface="Arial"/>
                  </a:defRPr>
                </a:pPr>
                <a:r>
                  <a:rPr lang="fr-FR"/>
                  <a:t>ROE</a:t>
                </a:r>
              </a:p>
            </c:rich>
          </c:tx>
          <c:overlay val="0"/>
        </c:title>
        <c:numFmt formatCode="General" sourceLinked="0"/>
        <c:majorTickMark val="cross"/>
        <c:minorTickMark val="none"/>
        <c:tickLblPos val="nextTo"/>
        <c:txPr>
          <a:bodyPr/>
          <a:lstStyle/>
          <a:p>
            <a:pPr>
              <a:defRPr sz="700"/>
            </a:pPr>
            <a:endParaRPr lang="fr-FR"/>
          </a:p>
        </c:txPr>
        <c:crossAx val="322426160"/>
        <c:crosses val="autoZero"/>
        <c:crossBetween val="midCat"/>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Standardized residuals / </a:t>
            </a:r>
            <a:r>
              <a:rPr lang="en-US" sz="900" b="1" i="0" u="none" strike="noStrike" baseline="0">
                <a:effectLst/>
              </a:rPr>
              <a:t>Δ</a:t>
            </a:r>
            <a:r>
              <a:rPr lang="fr-FR" sz="900" b="1" i="0" u="none" strike="noStrike" baseline="0">
                <a:effectLst/>
              </a:rPr>
              <a:t> </a:t>
            </a:r>
            <a:r>
              <a:rPr lang="fr-FR"/>
              <a:t>ROE</a:t>
            </a:r>
          </a:p>
        </c:rich>
      </c:tx>
      <c:overlay val="0"/>
    </c:title>
    <c:autoTitleDeleted val="0"/>
    <c:plotArea>
      <c:layout/>
      <c:barChart>
        <c:barDir val="bar"/>
        <c:grouping val="clustered"/>
        <c:varyColors val="0"/>
        <c:ser>
          <c:idx val="0"/>
          <c:order val="0"/>
          <c:tx>
            <c:v/>
          </c:tx>
          <c:spPr>
            <a:solidFill>
              <a:srgbClr val="003CE6"/>
            </a:solidFill>
            <a:ln>
              <a:solidFill>
                <a:srgbClr val="003CE6"/>
              </a:solidFill>
              <a:prstDash val="solid"/>
            </a:ln>
          </c:spPr>
          <c:invertIfNegative val="0"/>
          <c:cat>
            <c:strRef>
              <c:f>'Reg Hyp 2'!$B$129:$B$541</c:f>
              <c:strCache>
                <c:ptCount val="413"/>
                <c:pt idx="0">
                  <c:v>Obs1</c:v>
                </c:pt>
                <c:pt idx="1">
                  <c:v>Obs2</c:v>
                </c:pt>
                <c:pt idx="2">
                  <c:v>Obs3</c:v>
                </c:pt>
                <c:pt idx="3">
                  <c:v>Obs4</c:v>
                </c:pt>
                <c:pt idx="4">
                  <c:v>Obs5</c:v>
                </c:pt>
                <c:pt idx="5">
                  <c:v>Obs6</c:v>
                </c:pt>
                <c:pt idx="6">
                  <c:v>Obs7</c:v>
                </c:pt>
                <c:pt idx="7">
                  <c:v>Obs8</c:v>
                </c:pt>
                <c:pt idx="8">
                  <c:v>Obs9</c:v>
                </c:pt>
                <c:pt idx="9">
                  <c:v>Obs10</c:v>
                </c:pt>
                <c:pt idx="10">
                  <c:v>Obs11</c:v>
                </c:pt>
                <c:pt idx="11">
                  <c:v>Obs12</c:v>
                </c:pt>
                <c:pt idx="12">
                  <c:v>Obs13</c:v>
                </c:pt>
                <c:pt idx="13">
                  <c:v>Obs14</c:v>
                </c:pt>
                <c:pt idx="14">
                  <c:v>Obs15</c:v>
                </c:pt>
                <c:pt idx="15">
                  <c:v>Obs16</c:v>
                </c:pt>
                <c:pt idx="16">
                  <c:v>Obs17</c:v>
                </c:pt>
                <c:pt idx="17">
                  <c:v>Obs18</c:v>
                </c:pt>
                <c:pt idx="18">
                  <c:v>Obs19</c:v>
                </c:pt>
                <c:pt idx="19">
                  <c:v>Obs20</c:v>
                </c:pt>
                <c:pt idx="20">
                  <c:v>Obs21</c:v>
                </c:pt>
                <c:pt idx="21">
                  <c:v>Obs22</c:v>
                </c:pt>
                <c:pt idx="22">
                  <c:v>Obs23</c:v>
                </c:pt>
                <c:pt idx="23">
                  <c:v>Obs24</c:v>
                </c:pt>
                <c:pt idx="24">
                  <c:v>Obs25</c:v>
                </c:pt>
                <c:pt idx="25">
                  <c:v>Obs26</c:v>
                </c:pt>
                <c:pt idx="26">
                  <c:v>Obs27</c:v>
                </c:pt>
                <c:pt idx="27">
                  <c:v>Obs31</c:v>
                </c:pt>
                <c:pt idx="28">
                  <c:v>Obs32</c:v>
                </c:pt>
                <c:pt idx="29">
                  <c:v>Obs33</c:v>
                </c:pt>
                <c:pt idx="30">
                  <c:v>Obs34</c:v>
                </c:pt>
                <c:pt idx="31">
                  <c:v>Obs35</c:v>
                </c:pt>
                <c:pt idx="32">
                  <c:v>Obs36</c:v>
                </c:pt>
                <c:pt idx="33">
                  <c:v>Obs37</c:v>
                </c:pt>
                <c:pt idx="34">
                  <c:v>Obs38</c:v>
                </c:pt>
                <c:pt idx="35">
                  <c:v>Obs39</c:v>
                </c:pt>
                <c:pt idx="36">
                  <c:v>Obs40</c:v>
                </c:pt>
                <c:pt idx="37">
                  <c:v>Obs41</c:v>
                </c:pt>
                <c:pt idx="38">
                  <c:v>Obs42</c:v>
                </c:pt>
                <c:pt idx="39">
                  <c:v>Obs43</c:v>
                </c:pt>
                <c:pt idx="40">
                  <c:v>Obs44</c:v>
                </c:pt>
                <c:pt idx="41">
                  <c:v>Obs45</c:v>
                </c:pt>
                <c:pt idx="42">
                  <c:v>Obs46</c:v>
                </c:pt>
                <c:pt idx="43">
                  <c:v>Obs47</c:v>
                </c:pt>
                <c:pt idx="44">
                  <c:v>Obs51</c:v>
                </c:pt>
                <c:pt idx="45">
                  <c:v>Obs52</c:v>
                </c:pt>
                <c:pt idx="46">
                  <c:v>Obs53</c:v>
                </c:pt>
                <c:pt idx="47">
                  <c:v>Obs54</c:v>
                </c:pt>
                <c:pt idx="48">
                  <c:v>Obs55</c:v>
                </c:pt>
                <c:pt idx="49">
                  <c:v>Obs56</c:v>
                </c:pt>
                <c:pt idx="50">
                  <c:v>Obs57</c:v>
                </c:pt>
                <c:pt idx="51">
                  <c:v>Obs58</c:v>
                </c:pt>
                <c:pt idx="52">
                  <c:v>Obs59</c:v>
                </c:pt>
                <c:pt idx="53">
                  <c:v>Obs60</c:v>
                </c:pt>
                <c:pt idx="54">
                  <c:v>Obs61</c:v>
                </c:pt>
                <c:pt idx="55">
                  <c:v>Obs62</c:v>
                </c:pt>
                <c:pt idx="56">
                  <c:v>Obs63</c:v>
                </c:pt>
                <c:pt idx="57">
                  <c:v>Obs64</c:v>
                </c:pt>
                <c:pt idx="58">
                  <c:v>Obs65</c:v>
                </c:pt>
                <c:pt idx="59">
                  <c:v>Obs66</c:v>
                </c:pt>
                <c:pt idx="60">
                  <c:v>Obs67</c:v>
                </c:pt>
                <c:pt idx="61">
                  <c:v>Obs69</c:v>
                </c:pt>
                <c:pt idx="62">
                  <c:v>Obs70</c:v>
                </c:pt>
                <c:pt idx="63">
                  <c:v>Obs71</c:v>
                </c:pt>
                <c:pt idx="64">
                  <c:v>Obs72</c:v>
                </c:pt>
                <c:pt idx="65">
                  <c:v>Obs73</c:v>
                </c:pt>
                <c:pt idx="66">
                  <c:v>Obs74</c:v>
                </c:pt>
                <c:pt idx="67">
                  <c:v>Obs75</c:v>
                </c:pt>
                <c:pt idx="68">
                  <c:v>Obs76</c:v>
                </c:pt>
                <c:pt idx="69">
                  <c:v>Obs77</c:v>
                </c:pt>
                <c:pt idx="70">
                  <c:v>Obs78</c:v>
                </c:pt>
                <c:pt idx="71">
                  <c:v>Obs79</c:v>
                </c:pt>
                <c:pt idx="72">
                  <c:v>Obs80</c:v>
                </c:pt>
                <c:pt idx="73">
                  <c:v>Obs84</c:v>
                </c:pt>
                <c:pt idx="74">
                  <c:v>Obs85</c:v>
                </c:pt>
                <c:pt idx="75">
                  <c:v>Obs86</c:v>
                </c:pt>
                <c:pt idx="76">
                  <c:v>Obs87</c:v>
                </c:pt>
                <c:pt idx="77">
                  <c:v>Obs88</c:v>
                </c:pt>
                <c:pt idx="78">
                  <c:v>Obs89</c:v>
                </c:pt>
                <c:pt idx="79">
                  <c:v>Obs90</c:v>
                </c:pt>
                <c:pt idx="80">
                  <c:v>Obs91</c:v>
                </c:pt>
                <c:pt idx="81">
                  <c:v>Obs92</c:v>
                </c:pt>
                <c:pt idx="82">
                  <c:v>Obs93</c:v>
                </c:pt>
                <c:pt idx="83">
                  <c:v>Obs94</c:v>
                </c:pt>
                <c:pt idx="84">
                  <c:v>Obs96</c:v>
                </c:pt>
                <c:pt idx="85">
                  <c:v>Obs97</c:v>
                </c:pt>
                <c:pt idx="86">
                  <c:v>Obs98</c:v>
                </c:pt>
                <c:pt idx="87">
                  <c:v>Obs99</c:v>
                </c:pt>
                <c:pt idx="88">
                  <c:v>Obs100</c:v>
                </c:pt>
                <c:pt idx="89">
                  <c:v>Obs101</c:v>
                </c:pt>
                <c:pt idx="90">
                  <c:v>Obs102</c:v>
                </c:pt>
                <c:pt idx="91">
                  <c:v>Obs103</c:v>
                </c:pt>
                <c:pt idx="92">
                  <c:v>Obs104</c:v>
                </c:pt>
                <c:pt idx="93">
                  <c:v>Obs105</c:v>
                </c:pt>
                <c:pt idx="94">
                  <c:v>Obs106</c:v>
                </c:pt>
                <c:pt idx="95">
                  <c:v>Obs107</c:v>
                </c:pt>
                <c:pt idx="96">
                  <c:v>Obs108</c:v>
                </c:pt>
                <c:pt idx="97">
                  <c:v>Obs109</c:v>
                </c:pt>
                <c:pt idx="98">
                  <c:v>Obs110</c:v>
                </c:pt>
                <c:pt idx="99">
                  <c:v>Obs111</c:v>
                </c:pt>
                <c:pt idx="100">
                  <c:v>Obs112</c:v>
                </c:pt>
                <c:pt idx="101">
                  <c:v>Obs113</c:v>
                </c:pt>
                <c:pt idx="102">
                  <c:v>Obs114</c:v>
                </c:pt>
                <c:pt idx="103">
                  <c:v>Obs115</c:v>
                </c:pt>
                <c:pt idx="104">
                  <c:v>Obs116</c:v>
                </c:pt>
                <c:pt idx="105">
                  <c:v>Obs117</c:v>
                </c:pt>
                <c:pt idx="106">
                  <c:v>Obs118</c:v>
                </c:pt>
                <c:pt idx="107">
                  <c:v>Obs119</c:v>
                </c:pt>
                <c:pt idx="108">
                  <c:v>Obs120</c:v>
                </c:pt>
                <c:pt idx="109">
                  <c:v>Obs121</c:v>
                </c:pt>
                <c:pt idx="110">
                  <c:v>Obs122</c:v>
                </c:pt>
                <c:pt idx="111">
                  <c:v>Obs123</c:v>
                </c:pt>
                <c:pt idx="112">
                  <c:v>Obs124</c:v>
                </c:pt>
                <c:pt idx="113">
                  <c:v>Obs125</c:v>
                </c:pt>
                <c:pt idx="114">
                  <c:v>Obs127</c:v>
                </c:pt>
                <c:pt idx="115">
                  <c:v>Obs128</c:v>
                </c:pt>
                <c:pt idx="116">
                  <c:v>Obs129</c:v>
                </c:pt>
                <c:pt idx="117">
                  <c:v>Obs130</c:v>
                </c:pt>
                <c:pt idx="118">
                  <c:v>Obs131</c:v>
                </c:pt>
                <c:pt idx="119">
                  <c:v>Obs132</c:v>
                </c:pt>
                <c:pt idx="120">
                  <c:v>Obs133</c:v>
                </c:pt>
                <c:pt idx="121">
                  <c:v>Obs134</c:v>
                </c:pt>
                <c:pt idx="122">
                  <c:v>Obs135</c:v>
                </c:pt>
                <c:pt idx="123">
                  <c:v>Obs136</c:v>
                </c:pt>
                <c:pt idx="124">
                  <c:v>Obs137</c:v>
                </c:pt>
                <c:pt idx="125">
                  <c:v>Obs138</c:v>
                </c:pt>
                <c:pt idx="126">
                  <c:v>Obs139</c:v>
                </c:pt>
                <c:pt idx="127">
                  <c:v>Obs140</c:v>
                </c:pt>
                <c:pt idx="128">
                  <c:v>Obs141</c:v>
                </c:pt>
                <c:pt idx="129">
                  <c:v>Obs142</c:v>
                </c:pt>
                <c:pt idx="130">
                  <c:v>Obs143</c:v>
                </c:pt>
                <c:pt idx="131">
                  <c:v>Obs144</c:v>
                </c:pt>
                <c:pt idx="132">
                  <c:v>Obs145</c:v>
                </c:pt>
                <c:pt idx="133">
                  <c:v>Obs146</c:v>
                </c:pt>
                <c:pt idx="134">
                  <c:v>Obs150</c:v>
                </c:pt>
                <c:pt idx="135">
                  <c:v>Obs151</c:v>
                </c:pt>
                <c:pt idx="136">
                  <c:v>Obs152</c:v>
                </c:pt>
                <c:pt idx="137">
                  <c:v>Obs153</c:v>
                </c:pt>
                <c:pt idx="138">
                  <c:v>Obs154</c:v>
                </c:pt>
                <c:pt idx="139">
                  <c:v>Obs155</c:v>
                </c:pt>
                <c:pt idx="140">
                  <c:v>Obs156</c:v>
                </c:pt>
                <c:pt idx="141">
                  <c:v>Obs157</c:v>
                </c:pt>
                <c:pt idx="142">
                  <c:v>Obs158</c:v>
                </c:pt>
                <c:pt idx="143">
                  <c:v>Obs159</c:v>
                </c:pt>
                <c:pt idx="144">
                  <c:v>Obs160</c:v>
                </c:pt>
                <c:pt idx="145">
                  <c:v>Obs161</c:v>
                </c:pt>
                <c:pt idx="146">
                  <c:v>Obs162</c:v>
                </c:pt>
                <c:pt idx="147">
                  <c:v>Obs163</c:v>
                </c:pt>
                <c:pt idx="148">
                  <c:v>Obs164</c:v>
                </c:pt>
                <c:pt idx="149">
                  <c:v>Obs165</c:v>
                </c:pt>
                <c:pt idx="150">
                  <c:v>Obs166</c:v>
                </c:pt>
                <c:pt idx="151">
                  <c:v>Obs167</c:v>
                </c:pt>
                <c:pt idx="152">
                  <c:v>Obs168</c:v>
                </c:pt>
                <c:pt idx="153">
                  <c:v>Obs169</c:v>
                </c:pt>
                <c:pt idx="154">
                  <c:v>Obs170</c:v>
                </c:pt>
                <c:pt idx="155">
                  <c:v>Obs171</c:v>
                </c:pt>
                <c:pt idx="156">
                  <c:v>Obs172</c:v>
                </c:pt>
                <c:pt idx="157">
                  <c:v>Obs173</c:v>
                </c:pt>
                <c:pt idx="158">
                  <c:v>Obs174</c:v>
                </c:pt>
                <c:pt idx="159">
                  <c:v>Obs175</c:v>
                </c:pt>
                <c:pt idx="160">
                  <c:v>Obs176</c:v>
                </c:pt>
                <c:pt idx="161">
                  <c:v>Obs177</c:v>
                </c:pt>
                <c:pt idx="162">
                  <c:v>Obs178</c:v>
                </c:pt>
                <c:pt idx="163">
                  <c:v>Obs179</c:v>
                </c:pt>
                <c:pt idx="164">
                  <c:v>Obs180</c:v>
                </c:pt>
                <c:pt idx="165">
                  <c:v>Obs181</c:v>
                </c:pt>
                <c:pt idx="166">
                  <c:v>Obs182</c:v>
                </c:pt>
                <c:pt idx="167">
                  <c:v>Obs183</c:v>
                </c:pt>
                <c:pt idx="168">
                  <c:v>Obs184</c:v>
                </c:pt>
                <c:pt idx="169">
                  <c:v>Obs185</c:v>
                </c:pt>
                <c:pt idx="170">
                  <c:v>Obs186</c:v>
                </c:pt>
                <c:pt idx="171">
                  <c:v>Obs187</c:v>
                </c:pt>
                <c:pt idx="172">
                  <c:v>Obs188</c:v>
                </c:pt>
                <c:pt idx="173">
                  <c:v>Obs189</c:v>
                </c:pt>
                <c:pt idx="174">
                  <c:v>Obs190</c:v>
                </c:pt>
                <c:pt idx="175">
                  <c:v>Obs191</c:v>
                </c:pt>
                <c:pt idx="176">
                  <c:v>Obs192</c:v>
                </c:pt>
                <c:pt idx="177">
                  <c:v>Obs193</c:v>
                </c:pt>
                <c:pt idx="178">
                  <c:v>Obs194</c:v>
                </c:pt>
                <c:pt idx="179">
                  <c:v>Obs195</c:v>
                </c:pt>
                <c:pt idx="180">
                  <c:v>Obs198</c:v>
                </c:pt>
                <c:pt idx="181">
                  <c:v>Obs199</c:v>
                </c:pt>
                <c:pt idx="182">
                  <c:v>Obs200</c:v>
                </c:pt>
                <c:pt idx="183">
                  <c:v>Obs201</c:v>
                </c:pt>
                <c:pt idx="184">
                  <c:v>Obs202</c:v>
                </c:pt>
                <c:pt idx="185">
                  <c:v>Obs203</c:v>
                </c:pt>
                <c:pt idx="186">
                  <c:v>Obs204</c:v>
                </c:pt>
                <c:pt idx="187">
                  <c:v>Obs205</c:v>
                </c:pt>
                <c:pt idx="188">
                  <c:v>Obs206</c:v>
                </c:pt>
                <c:pt idx="189">
                  <c:v>Obs207</c:v>
                </c:pt>
                <c:pt idx="190">
                  <c:v>Obs208</c:v>
                </c:pt>
                <c:pt idx="191">
                  <c:v>Obs209</c:v>
                </c:pt>
                <c:pt idx="192">
                  <c:v>Obs210</c:v>
                </c:pt>
                <c:pt idx="193">
                  <c:v>Obs211</c:v>
                </c:pt>
                <c:pt idx="194">
                  <c:v>Obs212</c:v>
                </c:pt>
                <c:pt idx="195">
                  <c:v>Obs213</c:v>
                </c:pt>
                <c:pt idx="196">
                  <c:v>Obs214</c:v>
                </c:pt>
                <c:pt idx="197">
                  <c:v>Obs215</c:v>
                </c:pt>
                <c:pt idx="198">
                  <c:v>Obs216</c:v>
                </c:pt>
                <c:pt idx="199">
                  <c:v>Obs217</c:v>
                </c:pt>
                <c:pt idx="200">
                  <c:v>Obs218</c:v>
                </c:pt>
                <c:pt idx="201">
                  <c:v>Obs219</c:v>
                </c:pt>
                <c:pt idx="202">
                  <c:v>Obs220</c:v>
                </c:pt>
                <c:pt idx="203">
                  <c:v>Obs221</c:v>
                </c:pt>
                <c:pt idx="204">
                  <c:v>Obs222</c:v>
                </c:pt>
                <c:pt idx="205">
                  <c:v>Obs223</c:v>
                </c:pt>
                <c:pt idx="206">
                  <c:v>Obs224</c:v>
                </c:pt>
                <c:pt idx="207">
                  <c:v>Obs225</c:v>
                </c:pt>
                <c:pt idx="208">
                  <c:v>Obs226</c:v>
                </c:pt>
                <c:pt idx="209">
                  <c:v>Obs227</c:v>
                </c:pt>
                <c:pt idx="210">
                  <c:v>Obs228</c:v>
                </c:pt>
                <c:pt idx="211">
                  <c:v>Obs229</c:v>
                </c:pt>
                <c:pt idx="212">
                  <c:v>Obs230</c:v>
                </c:pt>
                <c:pt idx="213">
                  <c:v>Obs231</c:v>
                </c:pt>
                <c:pt idx="214">
                  <c:v>Obs232</c:v>
                </c:pt>
                <c:pt idx="215">
                  <c:v>Obs233</c:v>
                </c:pt>
                <c:pt idx="216">
                  <c:v>Obs234</c:v>
                </c:pt>
                <c:pt idx="217">
                  <c:v>Obs235</c:v>
                </c:pt>
                <c:pt idx="218">
                  <c:v>Obs236</c:v>
                </c:pt>
                <c:pt idx="219">
                  <c:v>Obs237</c:v>
                </c:pt>
                <c:pt idx="220">
                  <c:v>Obs238</c:v>
                </c:pt>
                <c:pt idx="221">
                  <c:v>Obs239</c:v>
                </c:pt>
                <c:pt idx="222">
                  <c:v>Obs240</c:v>
                </c:pt>
                <c:pt idx="223">
                  <c:v>Obs241</c:v>
                </c:pt>
                <c:pt idx="224">
                  <c:v>Obs242</c:v>
                </c:pt>
                <c:pt idx="225">
                  <c:v>Obs243</c:v>
                </c:pt>
                <c:pt idx="226">
                  <c:v>Obs244</c:v>
                </c:pt>
                <c:pt idx="227">
                  <c:v>Obs245</c:v>
                </c:pt>
                <c:pt idx="228">
                  <c:v>Obs246</c:v>
                </c:pt>
                <c:pt idx="229">
                  <c:v>Obs247</c:v>
                </c:pt>
                <c:pt idx="230">
                  <c:v>Obs248</c:v>
                </c:pt>
                <c:pt idx="231">
                  <c:v>Obs249</c:v>
                </c:pt>
                <c:pt idx="232">
                  <c:v>Obs250</c:v>
                </c:pt>
                <c:pt idx="233">
                  <c:v>Obs251</c:v>
                </c:pt>
                <c:pt idx="234">
                  <c:v>Obs252</c:v>
                </c:pt>
                <c:pt idx="235">
                  <c:v>Obs253</c:v>
                </c:pt>
                <c:pt idx="236">
                  <c:v>Obs254</c:v>
                </c:pt>
                <c:pt idx="237">
                  <c:v>Obs255</c:v>
                </c:pt>
                <c:pt idx="238">
                  <c:v>Obs256</c:v>
                </c:pt>
                <c:pt idx="239">
                  <c:v>Obs257</c:v>
                </c:pt>
                <c:pt idx="240">
                  <c:v>Obs258</c:v>
                </c:pt>
                <c:pt idx="241">
                  <c:v>Obs259</c:v>
                </c:pt>
                <c:pt idx="242">
                  <c:v>Obs260</c:v>
                </c:pt>
                <c:pt idx="243">
                  <c:v>Obs261</c:v>
                </c:pt>
                <c:pt idx="244">
                  <c:v>Obs262</c:v>
                </c:pt>
                <c:pt idx="245">
                  <c:v>Obs263</c:v>
                </c:pt>
                <c:pt idx="246">
                  <c:v>Obs264</c:v>
                </c:pt>
                <c:pt idx="247">
                  <c:v>Obs265</c:v>
                </c:pt>
                <c:pt idx="248">
                  <c:v>Obs266</c:v>
                </c:pt>
                <c:pt idx="249">
                  <c:v>Obs267</c:v>
                </c:pt>
                <c:pt idx="250">
                  <c:v>Obs268</c:v>
                </c:pt>
                <c:pt idx="251">
                  <c:v>Obs269</c:v>
                </c:pt>
                <c:pt idx="252">
                  <c:v>Obs270</c:v>
                </c:pt>
                <c:pt idx="253">
                  <c:v>Obs271</c:v>
                </c:pt>
                <c:pt idx="254">
                  <c:v>Obs272</c:v>
                </c:pt>
                <c:pt idx="255">
                  <c:v>Obs273</c:v>
                </c:pt>
                <c:pt idx="256">
                  <c:v>Obs274</c:v>
                </c:pt>
                <c:pt idx="257">
                  <c:v>Obs275</c:v>
                </c:pt>
                <c:pt idx="258">
                  <c:v>Obs278</c:v>
                </c:pt>
                <c:pt idx="259">
                  <c:v>Obs279</c:v>
                </c:pt>
                <c:pt idx="260">
                  <c:v>Obs280</c:v>
                </c:pt>
                <c:pt idx="261">
                  <c:v>Obs281</c:v>
                </c:pt>
                <c:pt idx="262">
                  <c:v>Obs282</c:v>
                </c:pt>
                <c:pt idx="263">
                  <c:v>Obs283</c:v>
                </c:pt>
                <c:pt idx="264">
                  <c:v>Obs284</c:v>
                </c:pt>
                <c:pt idx="265">
                  <c:v>Obs285</c:v>
                </c:pt>
                <c:pt idx="266">
                  <c:v>Obs286</c:v>
                </c:pt>
                <c:pt idx="267">
                  <c:v>Obs287</c:v>
                </c:pt>
                <c:pt idx="268">
                  <c:v>Obs288</c:v>
                </c:pt>
                <c:pt idx="269">
                  <c:v>Obs289</c:v>
                </c:pt>
                <c:pt idx="270">
                  <c:v>Obs290</c:v>
                </c:pt>
                <c:pt idx="271">
                  <c:v>Obs291</c:v>
                </c:pt>
                <c:pt idx="272">
                  <c:v>Obs292</c:v>
                </c:pt>
                <c:pt idx="273">
                  <c:v>Obs293</c:v>
                </c:pt>
                <c:pt idx="274">
                  <c:v>Obs294</c:v>
                </c:pt>
                <c:pt idx="275">
                  <c:v>Obs295</c:v>
                </c:pt>
                <c:pt idx="276">
                  <c:v>Obs296</c:v>
                </c:pt>
                <c:pt idx="277">
                  <c:v>Obs297</c:v>
                </c:pt>
                <c:pt idx="278">
                  <c:v>Obs298</c:v>
                </c:pt>
                <c:pt idx="279">
                  <c:v>Obs299</c:v>
                </c:pt>
                <c:pt idx="280">
                  <c:v>Obs300</c:v>
                </c:pt>
                <c:pt idx="281">
                  <c:v>Obs301</c:v>
                </c:pt>
                <c:pt idx="282">
                  <c:v>Obs302</c:v>
                </c:pt>
                <c:pt idx="283">
                  <c:v>Obs303</c:v>
                </c:pt>
                <c:pt idx="284">
                  <c:v>Obs304</c:v>
                </c:pt>
                <c:pt idx="285">
                  <c:v>Obs305</c:v>
                </c:pt>
                <c:pt idx="286">
                  <c:v>Obs306</c:v>
                </c:pt>
                <c:pt idx="287">
                  <c:v>Obs307</c:v>
                </c:pt>
                <c:pt idx="288">
                  <c:v>Obs308</c:v>
                </c:pt>
                <c:pt idx="289">
                  <c:v>Obs309</c:v>
                </c:pt>
                <c:pt idx="290">
                  <c:v>Obs310</c:v>
                </c:pt>
                <c:pt idx="291">
                  <c:v>Obs311</c:v>
                </c:pt>
                <c:pt idx="292">
                  <c:v>Obs312</c:v>
                </c:pt>
                <c:pt idx="293">
                  <c:v>Obs313</c:v>
                </c:pt>
                <c:pt idx="294">
                  <c:v>Obs314</c:v>
                </c:pt>
                <c:pt idx="295">
                  <c:v>Obs315</c:v>
                </c:pt>
                <c:pt idx="296">
                  <c:v>Obs316</c:v>
                </c:pt>
                <c:pt idx="297">
                  <c:v>Obs317</c:v>
                </c:pt>
                <c:pt idx="298">
                  <c:v>Obs318</c:v>
                </c:pt>
                <c:pt idx="299">
                  <c:v>Obs319</c:v>
                </c:pt>
                <c:pt idx="300">
                  <c:v>Obs320</c:v>
                </c:pt>
                <c:pt idx="301">
                  <c:v>Obs321</c:v>
                </c:pt>
                <c:pt idx="302">
                  <c:v>Obs322</c:v>
                </c:pt>
                <c:pt idx="303">
                  <c:v>Obs323</c:v>
                </c:pt>
                <c:pt idx="304">
                  <c:v>Obs324</c:v>
                </c:pt>
                <c:pt idx="305">
                  <c:v>Obs325</c:v>
                </c:pt>
                <c:pt idx="306">
                  <c:v>Obs326</c:v>
                </c:pt>
                <c:pt idx="307">
                  <c:v>Obs327</c:v>
                </c:pt>
                <c:pt idx="308">
                  <c:v>Obs328</c:v>
                </c:pt>
                <c:pt idx="309">
                  <c:v>Obs329</c:v>
                </c:pt>
                <c:pt idx="310">
                  <c:v>Obs330</c:v>
                </c:pt>
                <c:pt idx="311">
                  <c:v>Obs331</c:v>
                </c:pt>
                <c:pt idx="312">
                  <c:v>Obs332</c:v>
                </c:pt>
                <c:pt idx="313">
                  <c:v>Obs333</c:v>
                </c:pt>
                <c:pt idx="314">
                  <c:v>Obs334</c:v>
                </c:pt>
                <c:pt idx="315">
                  <c:v>Obs335</c:v>
                </c:pt>
                <c:pt idx="316">
                  <c:v>Obs336</c:v>
                </c:pt>
                <c:pt idx="317">
                  <c:v>Obs337</c:v>
                </c:pt>
                <c:pt idx="318">
                  <c:v>Obs338</c:v>
                </c:pt>
                <c:pt idx="319">
                  <c:v>Obs339</c:v>
                </c:pt>
                <c:pt idx="320">
                  <c:v>Obs340</c:v>
                </c:pt>
                <c:pt idx="321">
                  <c:v>Obs341</c:v>
                </c:pt>
                <c:pt idx="322">
                  <c:v>Obs342</c:v>
                </c:pt>
                <c:pt idx="323">
                  <c:v>Obs343</c:v>
                </c:pt>
                <c:pt idx="324">
                  <c:v>Obs344</c:v>
                </c:pt>
                <c:pt idx="325">
                  <c:v>Obs345</c:v>
                </c:pt>
                <c:pt idx="326">
                  <c:v>Obs346</c:v>
                </c:pt>
                <c:pt idx="327">
                  <c:v>Obs347</c:v>
                </c:pt>
                <c:pt idx="328">
                  <c:v>Obs348</c:v>
                </c:pt>
                <c:pt idx="329">
                  <c:v>Obs349</c:v>
                </c:pt>
                <c:pt idx="330">
                  <c:v>Obs350</c:v>
                </c:pt>
                <c:pt idx="331">
                  <c:v>Obs351</c:v>
                </c:pt>
                <c:pt idx="332">
                  <c:v>Obs352</c:v>
                </c:pt>
                <c:pt idx="333">
                  <c:v>Obs353</c:v>
                </c:pt>
                <c:pt idx="334">
                  <c:v>Obs354</c:v>
                </c:pt>
                <c:pt idx="335">
                  <c:v>Obs355</c:v>
                </c:pt>
                <c:pt idx="336">
                  <c:v>Obs356</c:v>
                </c:pt>
                <c:pt idx="337">
                  <c:v>Obs357</c:v>
                </c:pt>
                <c:pt idx="338">
                  <c:v>Obs358</c:v>
                </c:pt>
                <c:pt idx="339">
                  <c:v>Obs359</c:v>
                </c:pt>
                <c:pt idx="340">
                  <c:v>Obs360</c:v>
                </c:pt>
                <c:pt idx="341">
                  <c:v>Obs361</c:v>
                </c:pt>
                <c:pt idx="342">
                  <c:v>Obs362</c:v>
                </c:pt>
                <c:pt idx="343">
                  <c:v>Obs363</c:v>
                </c:pt>
                <c:pt idx="344">
                  <c:v>Obs364</c:v>
                </c:pt>
                <c:pt idx="345">
                  <c:v>Obs365</c:v>
                </c:pt>
                <c:pt idx="346">
                  <c:v>Obs366</c:v>
                </c:pt>
                <c:pt idx="347">
                  <c:v>Obs367</c:v>
                </c:pt>
                <c:pt idx="348">
                  <c:v>Obs368</c:v>
                </c:pt>
                <c:pt idx="349">
                  <c:v>Obs369</c:v>
                </c:pt>
                <c:pt idx="350">
                  <c:v>Obs370</c:v>
                </c:pt>
                <c:pt idx="351">
                  <c:v>Obs371</c:v>
                </c:pt>
                <c:pt idx="352">
                  <c:v>Obs372</c:v>
                </c:pt>
                <c:pt idx="353">
                  <c:v>Obs373</c:v>
                </c:pt>
                <c:pt idx="354">
                  <c:v>Obs374</c:v>
                </c:pt>
                <c:pt idx="355">
                  <c:v>Obs375</c:v>
                </c:pt>
                <c:pt idx="356">
                  <c:v>Obs376</c:v>
                </c:pt>
                <c:pt idx="357">
                  <c:v>Obs377</c:v>
                </c:pt>
                <c:pt idx="358">
                  <c:v>Obs378</c:v>
                </c:pt>
                <c:pt idx="359">
                  <c:v>Obs379</c:v>
                </c:pt>
                <c:pt idx="360">
                  <c:v>Obs380</c:v>
                </c:pt>
                <c:pt idx="361">
                  <c:v>Obs381</c:v>
                </c:pt>
                <c:pt idx="362">
                  <c:v>Obs382</c:v>
                </c:pt>
                <c:pt idx="363">
                  <c:v>Obs383</c:v>
                </c:pt>
                <c:pt idx="364">
                  <c:v>Obs384</c:v>
                </c:pt>
                <c:pt idx="365">
                  <c:v>Obs385</c:v>
                </c:pt>
                <c:pt idx="366">
                  <c:v>Obs395</c:v>
                </c:pt>
                <c:pt idx="367">
                  <c:v>Obs400</c:v>
                </c:pt>
                <c:pt idx="368">
                  <c:v>Obs401</c:v>
                </c:pt>
                <c:pt idx="369">
                  <c:v>Obs402</c:v>
                </c:pt>
                <c:pt idx="370">
                  <c:v>Obs403</c:v>
                </c:pt>
                <c:pt idx="371">
                  <c:v>Obs404</c:v>
                </c:pt>
                <c:pt idx="372">
                  <c:v>Obs405</c:v>
                </c:pt>
                <c:pt idx="373">
                  <c:v>Obs406</c:v>
                </c:pt>
                <c:pt idx="374">
                  <c:v>Obs407</c:v>
                </c:pt>
                <c:pt idx="375">
                  <c:v>Obs408</c:v>
                </c:pt>
                <c:pt idx="376">
                  <c:v>Obs409</c:v>
                </c:pt>
                <c:pt idx="377">
                  <c:v>Obs410</c:v>
                </c:pt>
                <c:pt idx="378">
                  <c:v>Obs411</c:v>
                </c:pt>
                <c:pt idx="379">
                  <c:v>Obs412</c:v>
                </c:pt>
                <c:pt idx="380">
                  <c:v>Obs413</c:v>
                </c:pt>
                <c:pt idx="381">
                  <c:v>Obs414</c:v>
                </c:pt>
                <c:pt idx="382">
                  <c:v>Obs415</c:v>
                </c:pt>
                <c:pt idx="383">
                  <c:v>Obs416</c:v>
                </c:pt>
                <c:pt idx="384">
                  <c:v>Obs417</c:v>
                </c:pt>
                <c:pt idx="385">
                  <c:v>Obs418</c:v>
                </c:pt>
                <c:pt idx="386">
                  <c:v>Obs419</c:v>
                </c:pt>
                <c:pt idx="387">
                  <c:v>Obs420</c:v>
                </c:pt>
                <c:pt idx="388">
                  <c:v>Obs423</c:v>
                </c:pt>
                <c:pt idx="389">
                  <c:v>Obs424</c:v>
                </c:pt>
                <c:pt idx="390">
                  <c:v>Obs425</c:v>
                </c:pt>
                <c:pt idx="391">
                  <c:v>Obs426</c:v>
                </c:pt>
                <c:pt idx="392">
                  <c:v>Obs427</c:v>
                </c:pt>
                <c:pt idx="393">
                  <c:v>Obs428</c:v>
                </c:pt>
                <c:pt idx="394">
                  <c:v>Obs429</c:v>
                </c:pt>
                <c:pt idx="395">
                  <c:v>Obs430</c:v>
                </c:pt>
                <c:pt idx="396">
                  <c:v>Obs431</c:v>
                </c:pt>
                <c:pt idx="397">
                  <c:v>Obs432</c:v>
                </c:pt>
                <c:pt idx="398">
                  <c:v>Obs433</c:v>
                </c:pt>
                <c:pt idx="399">
                  <c:v>Obs434</c:v>
                </c:pt>
                <c:pt idx="400">
                  <c:v>Obs435</c:v>
                </c:pt>
                <c:pt idx="401">
                  <c:v>Obs436</c:v>
                </c:pt>
                <c:pt idx="402">
                  <c:v>Obs437</c:v>
                </c:pt>
                <c:pt idx="403">
                  <c:v>Obs438</c:v>
                </c:pt>
                <c:pt idx="404">
                  <c:v>Obs439</c:v>
                </c:pt>
                <c:pt idx="405">
                  <c:v>Obs442</c:v>
                </c:pt>
                <c:pt idx="406">
                  <c:v>Obs443</c:v>
                </c:pt>
                <c:pt idx="407">
                  <c:v>Obs444</c:v>
                </c:pt>
                <c:pt idx="408">
                  <c:v>Obs445</c:v>
                </c:pt>
                <c:pt idx="409">
                  <c:v>Obs446</c:v>
                </c:pt>
                <c:pt idx="410">
                  <c:v>Obs447</c:v>
                </c:pt>
                <c:pt idx="411">
                  <c:v>Obs448</c:v>
                </c:pt>
                <c:pt idx="412">
                  <c:v>Obs449</c:v>
                </c:pt>
              </c:strCache>
            </c:strRef>
          </c:cat>
          <c:val>
            <c:numRef>
              <c:f>'Reg Hyp 2'!$G$129:$G$541</c:f>
              <c:numCache>
                <c:formatCode>0.000</c:formatCode>
                <c:ptCount val="413"/>
                <c:pt idx="0">
                  <c:v>-5.7925406541857585E-2</c:v>
                </c:pt>
                <c:pt idx="1">
                  <c:v>-0.15705334590359488</c:v>
                </c:pt>
                <c:pt idx="2">
                  <c:v>-1.5646699171729308</c:v>
                </c:pt>
                <c:pt idx="3">
                  <c:v>-2.0189497655674682</c:v>
                </c:pt>
                <c:pt idx="4">
                  <c:v>8.4171953990408874E-2</c:v>
                </c:pt>
                <c:pt idx="5">
                  <c:v>-2.4586266431878244E-2</c:v>
                </c:pt>
                <c:pt idx="6">
                  <c:v>-0.66903433200197859</c:v>
                </c:pt>
                <c:pt idx="7">
                  <c:v>-0.75127611731084665</c:v>
                </c:pt>
                <c:pt idx="8">
                  <c:v>-0.81497316550477772</c:v>
                </c:pt>
                <c:pt idx="9">
                  <c:v>-2.9317738840651752E-3</c:v>
                </c:pt>
                <c:pt idx="10">
                  <c:v>0.27297669069895691</c:v>
                </c:pt>
                <c:pt idx="11">
                  <c:v>0.49582507799700037</c:v>
                </c:pt>
                <c:pt idx="12">
                  <c:v>0.3501761857203512</c:v>
                </c:pt>
                <c:pt idx="13">
                  <c:v>0.16034096899645076</c:v>
                </c:pt>
                <c:pt idx="14">
                  <c:v>0.1231761262339187</c:v>
                </c:pt>
                <c:pt idx="15">
                  <c:v>4.4333517724949707E-2</c:v>
                </c:pt>
                <c:pt idx="16">
                  <c:v>0.15898457127086216</c:v>
                </c:pt>
                <c:pt idx="17">
                  <c:v>0.20160927242333654</c:v>
                </c:pt>
                <c:pt idx="18">
                  <c:v>0.21945990043017644</c:v>
                </c:pt>
                <c:pt idx="19">
                  <c:v>-0.48754731311098898</c:v>
                </c:pt>
                <c:pt idx="20">
                  <c:v>0.15204459628067177</c:v>
                </c:pt>
                <c:pt idx="21">
                  <c:v>0.10382221609431386</c:v>
                </c:pt>
                <c:pt idx="22">
                  <c:v>-7.4404109831928637E-3</c:v>
                </c:pt>
                <c:pt idx="23">
                  <c:v>-1.6688090672666052</c:v>
                </c:pt>
                <c:pt idx="24">
                  <c:v>-2.149149415176935E-2</c:v>
                </c:pt>
                <c:pt idx="25">
                  <c:v>-1.0956119923285412E-2</c:v>
                </c:pt>
                <c:pt idx="26">
                  <c:v>-2.2028256493057501E-2</c:v>
                </c:pt>
                <c:pt idx="27">
                  <c:v>1.642401492492563</c:v>
                </c:pt>
                <c:pt idx="28">
                  <c:v>1.5490130893110874</c:v>
                </c:pt>
                <c:pt idx="29">
                  <c:v>1.5313493822322095</c:v>
                </c:pt>
                <c:pt idx="30">
                  <c:v>1.8144542996008961</c:v>
                </c:pt>
                <c:pt idx="31">
                  <c:v>2.0360967808763601</c:v>
                </c:pt>
                <c:pt idx="32">
                  <c:v>1.9703884568946002</c:v>
                </c:pt>
                <c:pt idx="33">
                  <c:v>2.7082226323463696</c:v>
                </c:pt>
                <c:pt idx="34">
                  <c:v>1.8544268518348732</c:v>
                </c:pt>
                <c:pt idx="35">
                  <c:v>1.3467676961318313</c:v>
                </c:pt>
                <c:pt idx="36">
                  <c:v>0.31715916392278887</c:v>
                </c:pt>
                <c:pt idx="37">
                  <c:v>-1.6303260975655172</c:v>
                </c:pt>
                <c:pt idx="38">
                  <c:v>-0.42188656392857032</c:v>
                </c:pt>
                <c:pt idx="39">
                  <c:v>-6.7004050126769896E-2</c:v>
                </c:pt>
                <c:pt idx="40">
                  <c:v>-5.6703057373726169E-2</c:v>
                </c:pt>
                <c:pt idx="41">
                  <c:v>0.34966205315982835</c:v>
                </c:pt>
                <c:pt idx="42">
                  <c:v>3.175088612677579E-2</c:v>
                </c:pt>
                <c:pt idx="43">
                  <c:v>-1.4000579775319399</c:v>
                </c:pt>
                <c:pt idx="44">
                  <c:v>-0.32654603852484038</c:v>
                </c:pt>
                <c:pt idx="45">
                  <c:v>-0.34833983127796292</c:v>
                </c:pt>
                <c:pt idx="46">
                  <c:v>-0.20133610103188759</c:v>
                </c:pt>
                <c:pt idx="47">
                  <c:v>-0.15522195279411735</c:v>
                </c:pt>
                <c:pt idx="48">
                  <c:v>-0.14794534158194361</c:v>
                </c:pt>
                <c:pt idx="49">
                  <c:v>-0.16213958207742774</c:v>
                </c:pt>
                <c:pt idx="50">
                  <c:v>-0.29666934582611232</c:v>
                </c:pt>
                <c:pt idx="51">
                  <c:v>-0.12747174499890374</c:v>
                </c:pt>
                <c:pt idx="52">
                  <c:v>-0.20544790836680532</c:v>
                </c:pt>
                <c:pt idx="53">
                  <c:v>-0.47209266697724767</c:v>
                </c:pt>
                <c:pt idx="54">
                  <c:v>11.046187491134352</c:v>
                </c:pt>
                <c:pt idx="55">
                  <c:v>1.5578097389697876</c:v>
                </c:pt>
                <c:pt idx="56">
                  <c:v>1.2391255901596478</c:v>
                </c:pt>
                <c:pt idx="57">
                  <c:v>1.6424045598776342</c:v>
                </c:pt>
                <c:pt idx="58">
                  <c:v>1.0951180349219887</c:v>
                </c:pt>
                <c:pt idx="59">
                  <c:v>1.1759160112308331</c:v>
                </c:pt>
                <c:pt idx="60">
                  <c:v>4.3202396754482333</c:v>
                </c:pt>
                <c:pt idx="61">
                  <c:v>-1.2912776209947916</c:v>
                </c:pt>
                <c:pt idx="62">
                  <c:v>-0.32833856008978923</c:v>
                </c:pt>
                <c:pt idx="63">
                  <c:v>0.20265263662718225</c:v>
                </c:pt>
                <c:pt idx="64">
                  <c:v>0.21249921568965144</c:v>
                </c:pt>
                <c:pt idx="65">
                  <c:v>0.20406920190067623</c:v>
                </c:pt>
                <c:pt idx="66">
                  <c:v>0.20644007832925271</c:v>
                </c:pt>
                <c:pt idx="67">
                  <c:v>0.24814680818019855</c:v>
                </c:pt>
                <c:pt idx="68">
                  <c:v>0.21225768132205536</c:v>
                </c:pt>
                <c:pt idx="69">
                  <c:v>0.27416804428777075</c:v>
                </c:pt>
                <c:pt idx="70">
                  <c:v>0.21120694952500216</c:v>
                </c:pt>
                <c:pt idx="71">
                  <c:v>0.32342639504570325</c:v>
                </c:pt>
                <c:pt idx="72">
                  <c:v>4.2489132180357991E-2</c:v>
                </c:pt>
                <c:pt idx="73">
                  <c:v>-0.11292793675205053</c:v>
                </c:pt>
                <c:pt idx="74">
                  <c:v>-0.23257774353025495</c:v>
                </c:pt>
                <c:pt idx="75">
                  <c:v>-0.14365422380860823</c:v>
                </c:pt>
                <c:pt idx="76">
                  <c:v>-5.3820546686210863E-2</c:v>
                </c:pt>
                <c:pt idx="77">
                  <c:v>0.15713805427275246</c:v>
                </c:pt>
                <c:pt idx="78">
                  <c:v>2.1665273465829173E-2</c:v>
                </c:pt>
                <c:pt idx="79">
                  <c:v>-0.13009556944262557</c:v>
                </c:pt>
                <c:pt idx="80">
                  <c:v>1.2482736430988005E-2</c:v>
                </c:pt>
                <c:pt idx="81">
                  <c:v>0.11885289959030726</c:v>
                </c:pt>
                <c:pt idx="82">
                  <c:v>0.42372835129098474</c:v>
                </c:pt>
                <c:pt idx="83">
                  <c:v>0.18684543000577331</c:v>
                </c:pt>
                <c:pt idx="84">
                  <c:v>0.25858939766939382</c:v>
                </c:pt>
                <c:pt idx="85">
                  <c:v>-1.9737403713773951</c:v>
                </c:pt>
                <c:pt idx="86">
                  <c:v>-0.83063790673970406</c:v>
                </c:pt>
                <c:pt idx="87">
                  <c:v>-1.1593160427771849</c:v>
                </c:pt>
                <c:pt idx="88">
                  <c:v>-1.3166465079353196</c:v>
                </c:pt>
                <c:pt idx="89">
                  <c:v>-1.5702796152967022</c:v>
                </c:pt>
                <c:pt idx="90">
                  <c:v>-1.3247774775995642</c:v>
                </c:pt>
                <c:pt idx="91">
                  <c:v>-1.1923590005891138</c:v>
                </c:pt>
                <c:pt idx="92">
                  <c:v>-0.99766084728740068</c:v>
                </c:pt>
                <c:pt idx="93">
                  <c:v>-1.0996456846559777</c:v>
                </c:pt>
                <c:pt idx="94">
                  <c:v>-0.94508719488269721</c:v>
                </c:pt>
                <c:pt idx="95">
                  <c:v>5.5650167233095328E-2</c:v>
                </c:pt>
                <c:pt idx="96">
                  <c:v>-3.7567760619047412</c:v>
                </c:pt>
                <c:pt idx="97">
                  <c:v>-0.11180275525881476</c:v>
                </c:pt>
                <c:pt idx="98">
                  <c:v>1.430908698308142</c:v>
                </c:pt>
                <c:pt idx="99">
                  <c:v>0.50076984565260363</c:v>
                </c:pt>
                <c:pt idx="100">
                  <c:v>0.56527092338399465</c:v>
                </c:pt>
                <c:pt idx="101">
                  <c:v>-6.9249275168484448E-2</c:v>
                </c:pt>
                <c:pt idx="102">
                  <c:v>-6.1036393306559217E-2</c:v>
                </c:pt>
                <c:pt idx="103">
                  <c:v>-9.7268192829341432E-2</c:v>
                </c:pt>
                <c:pt idx="104">
                  <c:v>0.60695097080905069</c:v>
                </c:pt>
                <c:pt idx="105">
                  <c:v>-0.17780184241583741</c:v>
                </c:pt>
                <c:pt idx="106">
                  <c:v>-0.30908349026999182</c:v>
                </c:pt>
                <c:pt idx="107">
                  <c:v>-0.53569602786993542</c:v>
                </c:pt>
                <c:pt idx="108">
                  <c:v>-1.0018855734879899</c:v>
                </c:pt>
                <c:pt idx="109">
                  <c:v>-0.6567046417373269</c:v>
                </c:pt>
                <c:pt idx="110">
                  <c:v>-0.82704649824000576</c:v>
                </c:pt>
                <c:pt idx="111">
                  <c:v>-0.5469151559138109</c:v>
                </c:pt>
                <c:pt idx="112">
                  <c:v>-0.32806982776428312</c:v>
                </c:pt>
                <c:pt idx="113">
                  <c:v>-0.39591327386941139</c:v>
                </c:pt>
                <c:pt idx="114">
                  <c:v>1.4749087937302896</c:v>
                </c:pt>
                <c:pt idx="115">
                  <c:v>0.98079290069949154</c:v>
                </c:pt>
                <c:pt idx="116">
                  <c:v>0.89493483473749824</c:v>
                </c:pt>
                <c:pt idx="117">
                  <c:v>0.65186252294404901</c:v>
                </c:pt>
                <c:pt idx="118">
                  <c:v>0.9493267755254019</c:v>
                </c:pt>
                <c:pt idx="119">
                  <c:v>1.0465040865987092</c:v>
                </c:pt>
                <c:pt idx="120">
                  <c:v>1.3184370829435434</c:v>
                </c:pt>
                <c:pt idx="121">
                  <c:v>1.6259144616272054</c:v>
                </c:pt>
                <c:pt idx="122">
                  <c:v>1.9278400956193407</c:v>
                </c:pt>
                <c:pt idx="123">
                  <c:v>2.2354161266929538</c:v>
                </c:pt>
                <c:pt idx="124">
                  <c:v>-3.1881614673157019E-2</c:v>
                </c:pt>
                <c:pt idx="125">
                  <c:v>-0.25862513305294443</c:v>
                </c:pt>
                <c:pt idx="126">
                  <c:v>-0.16753741967210353</c:v>
                </c:pt>
                <c:pt idx="127">
                  <c:v>-0.14657396980589077</c:v>
                </c:pt>
                <c:pt idx="128">
                  <c:v>-0.13754585465637753</c:v>
                </c:pt>
                <c:pt idx="129">
                  <c:v>-0.14537326178703516</c:v>
                </c:pt>
                <c:pt idx="130">
                  <c:v>0.17471217515516463</c:v>
                </c:pt>
                <c:pt idx="131">
                  <c:v>-0.26406724573505308</c:v>
                </c:pt>
                <c:pt idx="132">
                  <c:v>-0.18363584115378073</c:v>
                </c:pt>
                <c:pt idx="133">
                  <c:v>0.10387673198158996</c:v>
                </c:pt>
                <c:pt idx="134">
                  <c:v>-1.3024999785721165</c:v>
                </c:pt>
                <c:pt idx="135">
                  <c:v>-1.9896115259592035</c:v>
                </c:pt>
                <c:pt idx="136">
                  <c:v>-2.1199735499832659</c:v>
                </c:pt>
                <c:pt idx="137">
                  <c:v>-4.1081686218342357</c:v>
                </c:pt>
                <c:pt idx="138">
                  <c:v>-1.7485862434389985</c:v>
                </c:pt>
                <c:pt idx="139">
                  <c:v>-0.91721123845519792</c:v>
                </c:pt>
                <c:pt idx="140">
                  <c:v>3.6474832004338156</c:v>
                </c:pt>
                <c:pt idx="141">
                  <c:v>2.951369005622261</c:v>
                </c:pt>
                <c:pt idx="142">
                  <c:v>2.9057930192929828</c:v>
                </c:pt>
                <c:pt idx="143">
                  <c:v>2.3416712941687452</c:v>
                </c:pt>
                <c:pt idx="144">
                  <c:v>1.1459024265475559</c:v>
                </c:pt>
                <c:pt idx="145">
                  <c:v>0.98027781727597862</c:v>
                </c:pt>
                <c:pt idx="146">
                  <c:v>0.92026337793688606</c:v>
                </c:pt>
                <c:pt idx="147">
                  <c:v>0.87816656168201324</c:v>
                </c:pt>
                <c:pt idx="148">
                  <c:v>-0.44898143870545409</c:v>
                </c:pt>
                <c:pt idx="149">
                  <c:v>-0.93510371220315547</c:v>
                </c:pt>
                <c:pt idx="150">
                  <c:v>0.23311543935713941</c:v>
                </c:pt>
                <c:pt idx="151">
                  <c:v>0.13279321250484777</c:v>
                </c:pt>
                <c:pt idx="152">
                  <c:v>8.845565983012639E-2</c:v>
                </c:pt>
                <c:pt idx="153">
                  <c:v>-0.16769527658381547</c:v>
                </c:pt>
                <c:pt idx="154">
                  <c:v>0.25564267925392697</c:v>
                </c:pt>
                <c:pt idx="155">
                  <c:v>0.21908040965840736</c:v>
                </c:pt>
                <c:pt idx="156">
                  <c:v>0.29299123965025586</c:v>
                </c:pt>
                <c:pt idx="157">
                  <c:v>0.34376233712568427</c:v>
                </c:pt>
                <c:pt idx="158">
                  <c:v>0.27382375740542786</c:v>
                </c:pt>
                <c:pt idx="159">
                  <c:v>0.60405751445185396</c:v>
                </c:pt>
                <c:pt idx="160">
                  <c:v>-0.91263770758164864</c:v>
                </c:pt>
                <c:pt idx="161">
                  <c:v>-0.83083587422976513</c:v>
                </c:pt>
                <c:pt idx="162">
                  <c:v>-0.96484570823828053</c:v>
                </c:pt>
                <c:pt idx="163">
                  <c:v>-1.1121728635305514</c:v>
                </c:pt>
                <c:pt idx="164">
                  <c:v>-0.76014358864788356</c:v>
                </c:pt>
                <c:pt idx="165">
                  <c:v>-0.46637930316433918</c:v>
                </c:pt>
                <c:pt idx="166">
                  <c:v>-6.5415724507896955E-2</c:v>
                </c:pt>
                <c:pt idx="167">
                  <c:v>-0.33481926484517599</c:v>
                </c:pt>
                <c:pt idx="168">
                  <c:v>-1.0490336144119072</c:v>
                </c:pt>
                <c:pt idx="169">
                  <c:v>-1.1430594823329796</c:v>
                </c:pt>
                <c:pt idx="170">
                  <c:v>0.53290428577425553</c:v>
                </c:pt>
                <c:pt idx="171">
                  <c:v>0.24122375382912595</c:v>
                </c:pt>
                <c:pt idx="172">
                  <c:v>0.25176650024787378</c:v>
                </c:pt>
                <c:pt idx="173">
                  <c:v>9.1052453317238102E-2</c:v>
                </c:pt>
                <c:pt idx="174">
                  <c:v>0.27686496750689432</c:v>
                </c:pt>
                <c:pt idx="175">
                  <c:v>0.33051009653057084</c:v>
                </c:pt>
                <c:pt idx="176">
                  <c:v>0.37361160544836319</c:v>
                </c:pt>
                <c:pt idx="177">
                  <c:v>0.4950823429220555</c:v>
                </c:pt>
                <c:pt idx="178">
                  <c:v>0.46502415562203803</c:v>
                </c:pt>
                <c:pt idx="179">
                  <c:v>0.77308246734576014</c:v>
                </c:pt>
                <c:pt idx="180">
                  <c:v>0.42681471561469797</c:v>
                </c:pt>
                <c:pt idx="181">
                  <c:v>0.29827004178363337</c:v>
                </c:pt>
                <c:pt idx="182">
                  <c:v>0.50481324007644224</c:v>
                </c:pt>
                <c:pt idx="183">
                  <c:v>0.80984803118680526</c:v>
                </c:pt>
                <c:pt idx="184">
                  <c:v>0.2006751699284415</c:v>
                </c:pt>
                <c:pt idx="185">
                  <c:v>0.29687682751420508</c:v>
                </c:pt>
                <c:pt idx="186">
                  <c:v>0.32090421014042492</c:v>
                </c:pt>
                <c:pt idx="187">
                  <c:v>0.44441469013626028</c:v>
                </c:pt>
                <c:pt idx="188">
                  <c:v>-0.23622689755248227</c:v>
                </c:pt>
                <c:pt idx="189">
                  <c:v>-3.3821186193333394E-2</c:v>
                </c:pt>
                <c:pt idx="190">
                  <c:v>-0.15523799607534555</c:v>
                </c:pt>
                <c:pt idx="191">
                  <c:v>-0.19294372892416106</c:v>
                </c:pt>
                <c:pt idx="192">
                  <c:v>0.1851317740296313</c:v>
                </c:pt>
                <c:pt idx="193">
                  <c:v>0.26332691239165601</c:v>
                </c:pt>
                <c:pt idx="194">
                  <c:v>5.1227623490772832E-2</c:v>
                </c:pt>
                <c:pt idx="195">
                  <c:v>-0.1483289651717497</c:v>
                </c:pt>
                <c:pt idx="196">
                  <c:v>-1.3059473891796189</c:v>
                </c:pt>
                <c:pt idx="197">
                  <c:v>-0.95501995259272732</c:v>
                </c:pt>
                <c:pt idx="198">
                  <c:v>-0.7635916123248071</c:v>
                </c:pt>
                <c:pt idx="199">
                  <c:v>0.40291437799296792</c:v>
                </c:pt>
                <c:pt idx="200">
                  <c:v>0.31802958250914393</c:v>
                </c:pt>
                <c:pt idx="201">
                  <c:v>0.16044779732136233</c:v>
                </c:pt>
                <c:pt idx="202">
                  <c:v>0.19019197839876037</c:v>
                </c:pt>
                <c:pt idx="203">
                  <c:v>-4.2649214321441926E-2</c:v>
                </c:pt>
                <c:pt idx="204">
                  <c:v>-1.0960377968846673</c:v>
                </c:pt>
                <c:pt idx="205">
                  <c:v>-2.7487611876782947</c:v>
                </c:pt>
                <c:pt idx="206">
                  <c:v>9.6125908410828978E-2</c:v>
                </c:pt>
                <c:pt idx="207">
                  <c:v>-1.8271996242804074E-2</c:v>
                </c:pt>
                <c:pt idx="208">
                  <c:v>4.1853304658932798E-2</c:v>
                </c:pt>
                <c:pt idx="209">
                  <c:v>0.20863929796214026</c:v>
                </c:pt>
                <c:pt idx="210">
                  <c:v>0.37011648034655753</c:v>
                </c:pt>
                <c:pt idx="211">
                  <c:v>0.26951930423330545</c:v>
                </c:pt>
                <c:pt idx="212">
                  <c:v>0.21739736708095733</c:v>
                </c:pt>
                <c:pt idx="213">
                  <c:v>0.14358389102106067</c:v>
                </c:pt>
                <c:pt idx="214">
                  <c:v>-4.2291278187670374E-2</c:v>
                </c:pt>
                <c:pt idx="215">
                  <c:v>-0.11456803440089029</c:v>
                </c:pt>
                <c:pt idx="216">
                  <c:v>-0.10473131130836266</c:v>
                </c:pt>
                <c:pt idx="217">
                  <c:v>-0.11586335085778174</c:v>
                </c:pt>
                <c:pt idx="218">
                  <c:v>0.12060126851197063</c:v>
                </c:pt>
                <c:pt idx="219">
                  <c:v>0.31179455772963149</c:v>
                </c:pt>
                <c:pt idx="220">
                  <c:v>0.3762074200182427</c:v>
                </c:pt>
                <c:pt idx="221">
                  <c:v>0.46033955136641991</c:v>
                </c:pt>
                <c:pt idx="222">
                  <c:v>0.11198142710813733</c:v>
                </c:pt>
                <c:pt idx="223">
                  <c:v>0.26026990904335939</c:v>
                </c:pt>
                <c:pt idx="224">
                  <c:v>-1.5835978878590139E-3</c:v>
                </c:pt>
                <c:pt idx="225">
                  <c:v>7.457253171279511E-3</c:v>
                </c:pt>
                <c:pt idx="226">
                  <c:v>-0.19920107759376668</c:v>
                </c:pt>
                <c:pt idx="227">
                  <c:v>8.9529558871630929E-2</c:v>
                </c:pt>
                <c:pt idx="228">
                  <c:v>0.32942457067033132</c:v>
                </c:pt>
                <c:pt idx="229">
                  <c:v>5.4034357730410466E-2</c:v>
                </c:pt>
                <c:pt idx="230">
                  <c:v>0.32620575283545006</c:v>
                </c:pt>
                <c:pt idx="231">
                  <c:v>0.24938338685333231</c:v>
                </c:pt>
                <c:pt idx="232">
                  <c:v>3.9185963645581849E-2</c:v>
                </c:pt>
                <c:pt idx="233">
                  <c:v>0.4118674515704383</c:v>
                </c:pt>
                <c:pt idx="234">
                  <c:v>-0.26429287566538245</c:v>
                </c:pt>
                <c:pt idx="235">
                  <c:v>-1.6708133660641702</c:v>
                </c:pt>
                <c:pt idx="236">
                  <c:v>-0.46592501724181395</c:v>
                </c:pt>
                <c:pt idx="237">
                  <c:v>-0.41277320248006677</c:v>
                </c:pt>
                <c:pt idx="238">
                  <c:v>-6.9595650818045441E-3</c:v>
                </c:pt>
                <c:pt idx="239">
                  <c:v>-0.11364296800181513</c:v>
                </c:pt>
                <c:pt idx="240">
                  <c:v>-0.12856474387713249</c:v>
                </c:pt>
                <c:pt idx="241">
                  <c:v>-7.9527885280640823E-2</c:v>
                </c:pt>
                <c:pt idx="242">
                  <c:v>2.4028836259361113E-3</c:v>
                </c:pt>
                <c:pt idx="243">
                  <c:v>-5.0258994296225212E-2</c:v>
                </c:pt>
                <c:pt idx="244">
                  <c:v>-0.10935111452870237</c:v>
                </c:pt>
                <c:pt idx="245">
                  <c:v>-4.2574154004370021E-2</c:v>
                </c:pt>
                <c:pt idx="246">
                  <c:v>-0.2894190553306602</c:v>
                </c:pt>
                <c:pt idx="247">
                  <c:v>-0.11536337329403756</c:v>
                </c:pt>
                <c:pt idx="248">
                  <c:v>-7.1811769479988297E-2</c:v>
                </c:pt>
                <c:pt idx="249">
                  <c:v>-0.68149317328326819</c:v>
                </c:pt>
                <c:pt idx="250">
                  <c:v>2.0571891887745086</c:v>
                </c:pt>
                <c:pt idx="251">
                  <c:v>0.25732666686666184</c:v>
                </c:pt>
                <c:pt idx="252">
                  <c:v>0.17039361992702473</c:v>
                </c:pt>
                <c:pt idx="253">
                  <c:v>-0.28572349159389654</c:v>
                </c:pt>
                <c:pt idx="254">
                  <c:v>5.9116170985099532E-2</c:v>
                </c:pt>
                <c:pt idx="255">
                  <c:v>-0.4454395879720901</c:v>
                </c:pt>
                <c:pt idx="256">
                  <c:v>-0.19693214177351895</c:v>
                </c:pt>
                <c:pt idx="257">
                  <c:v>0.16020992472414869</c:v>
                </c:pt>
                <c:pt idx="258">
                  <c:v>-0.23805943161036677</c:v>
                </c:pt>
                <c:pt idx="259">
                  <c:v>0.42830007789058477</c:v>
                </c:pt>
                <c:pt idx="260">
                  <c:v>5.8641819016076409E-2</c:v>
                </c:pt>
                <c:pt idx="261">
                  <c:v>9.786398988276386E-2</c:v>
                </c:pt>
                <c:pt idx="262">
                  <c:v>0.26225522670747253</c:v>
                </c:pt>
                <c:pt idx="263">
                  <c:v>0.17202108349146608</c:v>
                </c:pt>
                <c:pt idx="264">
                  <c:v>0.24303754268406763</c:v>
                </c:pt>
                <c:pt idx="265">
                  <c:v>0.10336444821108189</c:v>
                </c:pt>
                <c:pt idx="266">
                  <c:v>-0.11862249937183308</c:v>
                </c:pt>
                <c:pt idx="267">
                  <c:v>-0.34473821116545306</c:v>
                </c:pt>
                <c:pt idx="268">
                  <c:v>5.6255404090831553E-2</c:v>
                </c:pt>
                <c:pt idx="269">
                  <c:v>1.1891234262191075E-2</c:v>
                </c:pt>
                <c:pt idx="270">
                  <c:v>-6.9690130877142459E-2</c:v>
                </c:pt>
                <c:pt idx="271">
                  <c:v>2.8067371242857988E-2</c:v>
                </c:pt>
                <c:pt idx="272">
                  <c:v>9.9973551735068278E-2</c:v>
                </c:pt>
                <c:pt idx="273">
                  <c:v>0.27073051509796514</c:v>
                </c:pt>
                <c:pt idx="274">
                  <c:v>-0.41100540643865713</c:v>
                </c:pt>
                <c:pt idx="275">
                  <c:v>4.8356926600976104E-2</c:v>
                </c:pt>
                <c:pt idx="276">
                  <c:v>0.10919485130410111</c:v>
                </c:pt>
                <c:pt idx="277">
                  <c:v>0.29148786465820248</c:v>
                </c:pt>
                <c:pt idx="278">
                  <c:v>0.35978176102661275</c:v>
                </c:pt>
                <c:pt idx="279">
                  <c:v>0.29141820711533273</c:v>
                </c:pt>
                <c:pt idx="280">
                  <c:v>8.8538213994608816E-2</c:v>
                </c:pt>
                <c:pt idx="281">
                  <c:v>0.25749086211380284</c:v>
                </c:pt>
                <c:pt idx="282">
                  <c:v>-0.40799580916503203</c:v>
                </c:pt>
                <c:pt idx="283">
                  <c:v>-0.58388745980691836</c:v>
                </c:pt>
                <c:pt idx="284">
                  <c:v>-2.5380332343854155E-3</c:v>
                </c:pt>
                <c:pt idx="285">
                  <c:v>0.18235067622316992</c:v>
                </c:pt>
                <c:pt idx="286">
                  <c:v>-0.32115046319057322</c:v>
                </c:pt>
                <c:pt idx="287">
                  <c:v>-0.33365171862195508</c:v>
                </c:pt>
                <c:pt idx="288">
                  <c:v>-0.42728419756671965</c:v>
                </c:pt>
                <c:pt idx="289">
                  <c:v>-0.31564163131260742</c:v>
                </c:pt>
                <c:pt idx="290">
                  <c:v>-0.46009625114148806</c:v>
                </c:pt>
                <c:pt idx="291">
                  <c:v>-0.67605406505626076</c:v>
                </c:pt>
                <c:pt idx="292">
                  <c:v>-0.97041664627899771</c:v>
                </c:pt>
                <c:pt idx="293">
                  <c:v>-2.3569145920250976</c:v>
                </c:pt>
                <c:pt idx="294">
                  <c:v>-0.24371383742289526</c:v>
                </c:pt>
                <c:pt idx="295">
                  <c:v>0.12411429219949674</c:v>
                </c:pt>
                <c:pt idx="296">
                  <c:v>-1.2396309709570674</c:v>
                </c:pt>
                <c:pt idx="297">
                  <c:v>-3.2611345220195577E-2</c:v>
                </c:pt>
                <c:pt idx="298">
                  <c:v>-0.17770317444949069</c:v>
                </c:pt>
                <c:pt idx="299">
                  <c:v>0.16750865620221719</c:v>
                </c:pt>
                <c:pt idx="300">
                  <c:v>0.20993423193452956</c:v>
                </c:pt>
                <c:pt idx="301">
                  <c:v>2.4215856661082343E-2</c:v>
                </c:pt>
                <c:pt idx="302">
                  <c:v>-2.6455383461843972E-2</c:v>
                </c:pt>
                <c:pt idx="303">
                  <c:v>-0.39785813556518473</c:v>
                </c:pt>
                <c:pt idx="304">
                  <c:v>-0.54140026647557304</c:v>
                </c:pt>
                <c:pt idx="305">
                  <c:v>0.22832929773065569</c:v>
                </c:pt>
                <c:pt idx="306">
                  <c:v>-0.25920051178096254</c:v>
                </c:pt>
                <c:pt idx="307">
                  <c:v>-0.22112123681564141</c:v>
                </c:pt>
                <c:pt idx="308">
                  <c:v>-0.27186375330932555</c:v>
                </c:pt>
                <c:pt idx="309">
                  <c:v>1.8026601389256722E-4</c:v>
                </c:pt>
                <c:pt idx="310">
                  <c:v>-0.26380484390560321</c:v>
                </c:pt>
                <c:pt idx="311">
                  <c:v>-0.33312615831521675</c:v>
                </c:pt>
                <c:pt idx="312">
                  <c:v>-0.20155355554326315</c:v>
                </c:pt>
                <c:pt idx="313">
                  <c:v>-2.2245573781189437E-2</c:v>
                </c:pt>
                <c:pt idx="314">
                  <c:v>-0.20603124653585578</c:v>
                </c:pt>
                <c:pt idx="315">
                  <c:v>-0.30653945921418818</c:v>
                </c:pt>
                <c:pt idx="316">
                  <c:v>0.17930437471452593</c:v>
                </c:pt>
                <c:pt idx="317">
                  <c:v>-0.69545895900291499</c:v>
                </c:pt>
                <c:pt idx="318">
                  <c:v>-0.15286035157955213</c:v>
                </c:pt>
                <c:pt idx="319">
                  <c:v>-0.15735731178650933</c:v>
                </c:pt>
                <c:pt idx="320">
                  <c:v>1.9915432843926289E-3</c:v>
                </c:pt>
                <c:pt idx="321">
                  <c:v>0.74121788694972013</c:v>
                </c:pt>
                <c:pt idx="322">
                  <c:v>0.17113040769463633</c:v>
                </c:pt>
                <c:pt idx="323">
                  <c:v>-0.4498724020066992</c:v>
                </c:pt>
                <c:pt idx="324">
                  <c:v>5.2059186022593358E-2</c:v>
                </c:pt>
                <c:pt idx="325">
                  <c:v>0.57000571064118044</c:v>
                </c:pt>
                <c:pt idx="326">
                  <c:v>-1.6029599012468594</c:v>
                </c:pt>
                <c:pt idx="327">
                  <c:v>0.18296784903544994</c:v>
                </c:pt>
                <c:pt idx="328">
                  <c:v>0.2004974538313086</c:v>
                </c:pt>
                <c:pt idx="329">
                  <c:v>8.2920087719652091E-2</c:v>
                </c:pt>
                <c:pt idx="330">
                  <c:v>-0.10510038995388808</c:v>
                </c:pt>
                <c:pt idx="331">
                  <c:v>-0.13771097842982705</c:v>
                </c:pt>
                <c:pt idx="332">
                  <c:v>-1.5230010206824298</c:v>
                </c:pt>
                <c:pt idx="333">
                  <c:v>-3.3607900606379761</c:v>
                </c:pt>
                <c:pt idx="334">
                  <c:v>3.9040238875142276E-2</c:v>
                </c:pt>
                <c:pt idx="335">
                  <c:v>-0.66006050119553883</c:v>
                </c:pt>
                <c:pt idx="336">
                  <c:v>-0.95903287398683656</c:v>
                </c:pt>
                <c:pt idx="337">
                  <c:v>-0.49818577806794601</c:v>
                </c:pt>
                <c:pt idx="338">
                  <c:v>-0.32256399612989634</c:v>
                </c:pt>
                <c:pt idx="339">
                  <c:v>-0.15572126240561687</c:v>
                </c:pt>
                <c:pt idx="340">
                  <c:v>-0.23866858994541443</c:v>
                </c:pt>
                <c:pt idx="341">
                  <c:v>-8.0035502220234811E-2</c:v>
                </c:pt>
                <c:pt idx="342">
                  <c:v>9.7191622768851627E-2</c:v>
                </c:pt>
                <c:pt idx="343">
                  <c:v>-0.23914744535718413</c:v>
                </c:pt>
                <c:pt idx="344">
                  <c:v>-0.10878394415318966</c:v>
                </c:pt>
                <c:pt idx="345">
                  <c:v>-5.9115421902788706E-2</c:v>
                </c:pt>
                <c:pt idx="346">
                  <c:v>0.16085641706042389</c:v>
                </c:pt>
                <c:pt idx="347">
                  <c:v>-0.11893843695560707</c:v>
                </c:pt>
                <c:pt idx="348">
                  <c:v>-0.21435078621267598</c:v>
                </c:pt>
                <c:pt idx="349">
                  <c:v>-5.8948897737226738E-2</c:v>
                </c:pt>
                <c:pt idx="350">
                  <c:v>-0.21656583472898047</c:v>
                </c:pt>
                <c:pt idx="351">
                  <c:v>9.5132037791689633E-2</c:v>
                </c:pt>
                <c:pt idx="352">
                  <c:v>-0.56347254718900397</c:v>
                </c:pt>
                <c:pt idx="353">
                  <c:v>-0.26837496362320806</c:v>
                </c:pt>
                <c:pt idx="354">
                  <c:v>-0.34370323057441959</c:v>
                </c:pt>
                <c:pt idx="355">
                  <c:v>0.31124023668569073</c:v>
                </c:pt>
                <c:pt idx="356">
                  <c:v>5.4345770320595135E-2</c:v>
                </c:pt>
                <c:pt idx="357">
                  <c:v>3.1080086151463026E-2</c:v>
                </c:pt>
                <c:pt idx="358">
                  <c:v>9.6746133170440337E-3</c:v>
                </c:pt>
                <c:pt idx="359">
                  <c:v>-0.1244439652399517</c:v>
                </c:pt>
                <c:pt idx="360">
                  <c:v>-0.1744554063434044</c:v>
                </c:pt>
                <c:pt idx="361">
                  <c:v>-5.2086788442621372E-2</c:v>
                </c:pt>
                <c:pt idx="362">
                  <c:v>-0.37063837188466864</c:v>
                </c:pt>
                <c:pt idx="363">
                  <c:v>-0.31944667910180591</c:v>
                </c:pt>
                <c:pt idx="364">
                  <c:v>-0.5877347564861064</c:v>
                </c:pt>
                <c:pt idx="365">
                  <c:v>-0.22210806794663468</c:v>
                </c:pt>
                <c:pt idx="366">
                  <c:v>-0.25488408119304207</c:v>
                </c:pt>
                <c:pt idx="367">
                  <c:v>-0.37877483759655767</c:v>
                </c:pt>
                <c:pt idx="368">
                  <c:v>3.2412458724710925E-4</c:v>
                </c:pt>
                <c:pt idx="369">
                  <c:v>-5.4887105731852449E-3</c:v>
                </c:pt>
                <c:pt idx="370">
                  <c:v>-6.0259520773187657E-2</c:v>
                </c:pt>
                <c:pt idx="371">
                  <c:v>-4.9222127544983084E-2</c:v>
                </c:pt>
                <c:pt idx="372">
                  <c:v>-0.11807960565984978</c:v>
                </c:pt>
                <c:pt idx="373">
                  <c:v>-5.2785427027853972E-2</c:v>
                </c:pt>
                <c:pt idx="374">
                  <c:v>-0.12651997957979655</c:v>
                </c:pt>
                <c:pt idx="375">
                  <c:v>-0.69956722683749728</c:v>
                </c:pt>
                <c:pt idx="376">
                  <c:v>-0.4586190722475979</c:v>
                </c:pt>
                <c:pt idx="377">
                  <c:v>-0.35558194965263845</c:v>
                </c:pt>
                <c:pt idx="378">
                  <c:v>-1.7934962176218798</c:v>
                </c:pt>
                <c:pt idx="379">
                  <c:v>0.23448757397360337</c:v>
                </c:pt>
                <c:pt idx="380">
                  <c:v>0.25301839330341608</c:v>
                </c:pt>
                <c:pt idx="381">
                  <c:v>0.17949379964329884</c:v>
                </c:pt>
                <c:pt idx="382">
                  <c:v>6.9010237484352149E-3</c:v>
                </c:pt>
                <c:pt idx="383">
                  <c:v>6.8459285125952465E-2</c:v>
                </c:pt>
                <c:pt idx="384">
                  <c:v>-0.99195944886430942</c:v>
                </c:pt>
                <c:pt idx="385">
                  <c:v>-1.4295972041392992</c:v>
                </c:pt>
                <c:pt idx="386">
                  <c:v>0.25983870384653618</c:v>
                </c:pt>
                <c:pt idx="387">
                  <c:v>0.50457977954016064</c:v>
                </c:pt>
                <c:pt idx="388">
                  <c:v>7.3647347956484172E-2</c:v>
                </c:pt>
                <c:pt idx="389">
                  <c:v>0.1403042454201183</c:v>
                </c:pt>
                <c:pt idx="390">
                  <c:v>0.22131837008225441</c:v>
                </c:pt>
                <c:pt idx="391">
                  <c:v>0.10070812039720714</c:v>
                </c:pt>
                <c:pt idx="392">
                  <c:v>6.9299171417916694E-2</c:v>
                </c:pt>
                <c:pt idx="393">
                  <c:v>-5.301327487940196E-2</c:v>
                </c:pt>
                <c:pt idx="394">
                  <c:v>0.13557200518684451</c:v>
                </c:pt>
                <c:pt idx="395">
                  <c:v>0.21055337635830265</c:v>
                </c:pt>
                <c:pt idx="396">
                  <c:v>0.18716917244899206</c:v>
                </c:pt>
                <c:pt idx="397">
                  <c:v>0.1750915662483476</c:v>
                </c:pt>
                <c:pt idx="398">
                  <c:v>9.0752149071687244E-2</c:v>
                </c:pt>
                <c:pt idx="399">
                  <c:v>-7.8835896402768071E-2</c:v>
                </c:pt>
                <c:pt idx="400">
                  <c:v>0.16080803243458278</c:v>
                </c:pt>
                <c:pt idx="401">
                  <c:v>0.39761168496032978</c:v>
                </c:pt>
                <c:pt idx="402">
                  <c:v>-0.22594062003975868</c:v>
                </c:pt>
                <c:pt idx="403">
                  <c:v>0.13478481311130491</c:v>
                </c:pt>
                <c:pt idx="404">
                  <c:v>0.41325375128750996</c:v>
                </c:pt>
                <c:pt idx="405">
                  <c:v>0.45407130328947115</c:v>
                </c:pt>
                <c:pt idx="406">
                  <c:v>0.37464970806359027</c:v>
                </c:pt>
                <c:pt idx="407">
                  <c:v>-0.11278802763096465</c:v>
                </c:pt>
                <c:pt idx="408">
                  <c:v>0.63296451281742705</c:v>
                </c:pt>
                <c:pt idx="409">
                  <c:v>0.81077639733343621</c:v>
                </c:pt>
                <c:pt idx="410">
                  <c:v>0.18258818346687383</c:v>
                </c:pt>
                <c:pt idx="411">
                  <c:v>0.1323262052935277</c:v>
                </c:pt>
                <c:pt idx="412">
                  <c:v>8.5747647781816483E-2</c:v>
                </c:pt>
              </c:numCache>
            </c:numRef>
          </c:val>
          <c:extLst>
            <c:ext xmlns:c16="http://schemas.microsoft.com/office/drawing/2014/chart" uri="{C3380CC4-5D6E-409C-BE32-E72D297353CC}">
              <c16:uniqueId val="{00000001-7999-4C56-99A4-EBA2B90E43B4}"/>
            </c:ext>
          </c:extLst>
        </c:ser>
        <c:dLbls>
          <c:showLegendKey val="0"/>
          <c:showVal val="0"/>
          <c:showCatName val="0"/>
          <c:showSerName val="0"/>
          <c:showPercent val="0"/>
          <c:showBubbleSize val="0"/>
        </c:dLbls>
        <c:gapWidth val="60"/>
        <c:overlap val="-30"/>
        <c:axId val="908073280"/>
        <c:axId val="908072296"/>
      </c:barChart>
      <c:catAx>
        <c:axId val="908073280"/>
        <c:scaling>
          <c:orientation val="minMax"/>
        </c:scaling>
        <c:delete val="0"/>
        <c:axPos val="l"/>
        <c:title>
          <c:tx>
            <c:rich>
              <a:bodyPr/>
              <a:lstStyle/>
              <a:p>
                <a:pPr>
                  <a:defRPr sz="800" b="0">
                    <a:latin typeface="Arial"/>
                    <a:ea typeface="Arial"/>
                    <a:cs typeface="Arial"/>
                  </a:defRPr>
                </a:pPr>
                <a:r>
                  <a:rPr lang="fr-FR"/>
                  <a:t>Observations</a:t>
                </a:r>
              </a:p>
            </c:rich>
          </c:tx>
          <c:overlay val="0"/>
        </c:title>
        <c:numFmt formatCode="General" sourceLinked="0"/>
        <c:majorTickMark val="none"/>
        <c:minorTickMark val="none"/>
        <c:tickLblPos val="nextTo"/>
        <c:txPr>
          <a:bodyPr rot="0" vert="horz"/>
          <a:lstStyle/>
          <a:p>
            <a:pPr>
              <a:defRPr sz="700"/>
            </a:pPr>
            <a:endParaRPr lang="fr-FR"/>
          </a:p>
        </c:txPr>
        <c:crossAx val="908072296"/>
        <c:crosses val="autoZero"/>
        <c:auto val="1"/>
        <c:lblAlgn val="ctr"/>
        <c:lblOffset val="100"/>
        <c:noMultiLvlLbl val="0"/>
      </c:catAx>
      <c:valAx>
        <c:axId val="908072296"/>
        <c:scaling>
          <c:orientation val="minMax"/>
          <c:max val="12"/>
          <c:min val="-12"/>
        </c:scaling>
        <c:delete val="0"/>
        <c:axPos val="b"/>
        <c:title>
          <c:tx>
            <c:rich>
              <a:bodyPr/>
              <a:lstStyle/>
              <a:p>
                <a:pPr>
                  <a:defRPr sz="800" b="0">
                    <a:latin typeface="Arial"/>
                    <a:ea typeface="Arial"/>
                    <a:cs typeface="Arial"/>
                  </a:defRPr>
                </a:pPr>
                <a:r>
                  <a:rPr lang="fr-FR"/>
                  <a:t>Standardized residuals</a:t>
                </a:r>
              </a:p>
            </c:rich>
          </c:tx>
          <c:overlay val="0"/>
        </c:title>
        <c:numFmt formatCode="General" sourceLinked="0"/>
        <c:majorTickMark val="cross"/>
        <c:minorTickMark val="none"/>
        <c:tickLblPos val="nextTo"/>
        <c:txPr>
          <a:bodyPr/>
          <a:lstStyle/>
          <a:p>
            <a:pPr>
              <a:defRPr sz="700"/>
            </a:pPr>
            <a:endParaRPr lang="fr-FR"/>
          </a:p>
        </c:txPr>
        <c:crossAx val="908073280"/>
        <c:crosses val="autoZero"/>
        <c:crossBetween val="between"/>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ROE / Standardized coefficients(95% conf. interval)</a:t>
            </a:r>
          </a:p>
        </c:rich>
      </c:tx>
      <c:overlay val="0"/>
    </c:title>
    <c:autoTitleDeleted val="0"/>
    <c:plotArea>
      <c:layout/>
      <c:barChart>
        <c:barDir val="col"/>
        <c:grouping val="clustered"/>
        <c:varyColors val="0"/>
        <c:ser>
          <c:idx val="0"/>
          <c:order val="0"/>
          <c:tx>
            <c:v/>
          </c:tx>
          <c:spPr>
            <a:solidFill>
              <a:srgbClr val="003CE6"/>
            </a:solidFill>
            <a:ln>
              <a:solidFill>
                <a:srgbClr val="003CE6"/>
              </a:solidFill>
              <a:prstDash val="solid"/>
            </a:ln>
          </c:spPr>
          <c:invertIfNegative val="0"/>
          <c:dLbls>
            <c:spPr>
              <a:noFill/>
              <a:ln>
                <a:noFill/>
              </a:ln>
              <a:effectLst/>
            </c:spPr>
            <c:txPr>
              <a:bodyPr rot="0" vert="horz" wrap="square" lIns="38100" tIns="19050" rIns="38100" bIns="19050" anchor="ctr">
                <a:spAutoFit/>
              </a:bodyPr>
              <a:lstStyle/>
              <a:p>
                <a:pPr>
                  <a:defRPr sz="700"/>
                </a:pPr>
                <a:endParaRPr lang="fr-FR"/>
              </a:p>
            </c:txPr>
            <c:showLegendKey val="0"/>
            <c:showVal val="0"/>
            <c:showCatName val="1"/>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Lit>
                <c:formatCode>General</c:formatCode>
                <c:ptCount val="5"/>
                <c:pt idx="0">
                  <c:v>0.13320741074074705</c:v>
                </c:pt>
                <c:pt idx="1">
                  <c:v>0.21536607651045275</c:v>
                </c:pt>
                <c:pt idx="2">
                  <c:v>0.13449521306104278</c:v>
                </c:pt>
                <c:pt idx="3">
                  <c:v>0.16791252640515358</c:v>
                </c:pt>
                <c:pt idx="4">
                  <c:v>0.18183723174132738</c:v>
                </c:pt>
              </c:numLit>
            </c:plus>
            <c:minus>
              <c:numLit>
                <c:formatCode>General</c:formatCode>
                <c:ptCount val="5"/>
                <c:pt idx="0">
                  <c:v>0.13320741074074705</c:v>
                </c:pt>
                <c:pt idx="1">
                  <c:v>0.21536607651045281</c:v>
                </c:pt>
                <c:pt idx="2">
                  <c:v>0.13449521306104278</c:v>
                </c:pt>
                <c:pt idx="3">
                  <c:v>0.16791252640515358</c:v>
                </c:pt>
                <c:pt idx="4">
                  <c:v>0.18183723174132738</c:v>
                </c:pt>
              </c:numLit>
            </c:minus>
          </c:errBars>
          <c:cat>
            <c:strRef>
              <c:f>'Reg Hyp 1'!$B$106:$B$110</c:f>
              <c:strCache>
                <c:ptCount val="5"/>
                <c:pt idx="0">
                  <c:v>Growth</c:v>
                </c:pt>
                <c:pt idx="1">
                  <c:v>Firm Size</c:v>
                </c:pt>
                <c:pt idx="2">
                  <c:v>Debt-to-Equity</c:v>
                </c:pt>
                <c:pt idx="3">
                  <c:v>Capital Intensity</c:v>
                </c:pt>
                <c:pt idx="4">
                  <c:v>CO2 Equivalent Emissions Total</c:v>
                </c:pt>
              </c:strCache>
            </c:strRef>
          </c:cat>
          <c:val>
            <c:numRef>
              <c:f>'Reg Hyp 1'!$C$106:$C$110</c:f>
              <c:numCache>
                <c:formatCode>0.000</c:formatCode>
                <c:ptCount val="5"/>
                <c:pt idx="0">
                  <c:v>0.1688289756912229</c:v>
                </c:pt>
                <c:pt idx="1">
                  <c:v>0.42058229196146973</c:v>
                </c:pt>
                <c:pt idx="2">
                  <c:v>0.27062008996477543</c:v>
                </c:pt>
                <c:pt idx="3">
                  <c:v>0.1044457159784322</c:v>
                </c:pt>
                <c:pt idx="4">
                  <c:v>-0.19676547800228539</c:v>
                </c:pt>
              </c:numCache>
            </c:numRef>
          </c:val>
          <c:extLst>
            <c:ext xmlns:c16="http://schemas.microsoft.com/office/drawing/2014/chart" uri="{C3380CC4-5D6E-409C-BE32-E72D297353CC}">
              <c16:uniqueId val="{00000001-9EAA-0346-A7B0-6C53FC2620BF}"/>
            </c:ext>
          </c:extLst>
        </c:ser>
        <c:dLbls>
          <c:showLegendKey val="0"/>
          <c:showVal val="0"/>
          <c:showCatName val="0"/>
          <c:showSerName val="0"/>
          <c:showPercent val="0"/>
          <c:showBubbleSize val="0"/>
        </c:dLbls>
        <c:gapWidth val="60"/>
        <c:overlap val="-30"/>
        <c:axId val="282810624"/>
        <c:axId val="282812256"/>
      </c:barChart>
      <c:catAx>
        <c:axId val="282810624"/>
        <c:scaling>
          <c:orientation val="minMax"/>
        </c:scaling>
        <c:delete val="0"/>
        <c:axPos val="b"/>
        <c:title>
          <c:tx>
            <c:rich>
              <a:bodyPr/>
              <a:lstStyle/>
              <a:p>
                <a:pPr>
                  <a:defRPr sz="900" b="0">
                    <a:latin typeface="Arial"/>
                    <a:ea typeface="Arial"/>
                    <a:cs typeface="Arial"/>
                  </a:defRPr>
                </a:pPr>
                <a:r>
                  <a:rPr lang="fr-FR"/>
                  <a:t>Variable</a:t>
                </a:r>
              </a:p>
            </c:rich>
          </c:tx>
          <c:overlay val="0"/>
        </c:title>
        <c:numFmt formatCode="General" sourceLinked="0"/>
        <c:majorTickMark val="cross"/>
        <c:minorTickMark val="none"/>
        <c:tickLblPos val="none"/>
        <c:spPr>
          <a:ln>
            <a:solidFill>
              <a:srgbClr val="000000"/>
            </a:solidFill>
            <a:prstDash val="solid"/>
          </a:ln>
        </c:spPr>
        <c:txPr>
          <a:bodyPr rot="0" vert="horz"/>
          <a:lstStyle/>
          <a:p>
            <a:pPr>
              <a:defRPr sz="800"/>
            </a:pPr>
            <a:endParaRPr lang="fr-FR"/>
          </a:p>
        </c:txPr>
        <c:crossAx val="282812256"/>
        <c:crosses val="autoZero"/>
        <c:auto val="1"/>
        <c:lblAlgn val="ctr"/>
        <c:lblOffset val="100"/>
        <c:noMultiLvlLbl val="0"/>
      </c:catAx>
      <c:valAx>
        <c:axId val="282812256"/>
        <c:scaling>
          <c:orientation val="minMax"/>
        </c:scaling>
        <c:delete val="0"/>
        <c:axPos val="l"/>
        <c:title>
          <c:tx>
            <c:rich>
              <a:bodyPr/>
              <a:lstStyle/>
              <a:p>
                <a:pPr>
                  <a:defRPr sz="900" b="0">
                    <a:latin typeface="Arial"/>
                    <a:ea typeface="Arial"/>
                    <a:cs typeface="Arial"/>
                  </a:defRPr>
                </a:pPr>
                <a:r>
                  <a:rPr lang="fr-FR"/>
                  <a:t>Standardized coefficients</a:t>
                </a:r>
              </a:p>
            </c:rich>
          </c:tx>
          <c:overlay val="0"/>
        </c:title>
        <c:numFmt formatCode="General" sourceLinked="0"/>
        <c:majorTickMark val="cross"/>
        <c:minorTickMark val="none"/>
        <c:tickLblPos val="nextTo"/>
        <c:spPr>
          <a:ln>
            <a:solidFill>
              <a:srgbClr val="000000"/>
            </a:solidFill>
            <a:prstDash val="solid"/>
          </a:ln>
        </c:spPr>
        <c:txPr>
          <a:bodyPr/>
          <a:lstStyle/>
          <a:p>
            <a:pPr>
              <a:defRPr sz="800"/>
            </a:pPr>
            <a:endParaRPr lang="fr-FR"/>
          </a:p>
        </c:txPr>
        <c:crossAx val="282810624"/>
        <c:crosses val="autoZero"/>
        <c:crossBetween val="between"/>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blipFill>
      <a:blip xmlns:r="http://schemas.openxmlformats.org/officeDocument/2006/relationships" r:embed="rId1"/>
      <a:stretch>
        <a:fillRect/>
      </a:stretch>
    </a:blipFill>
    <a:ln>
      <a:solidFill>
        <a:srgbClr val="000000"/>
      </a:solidFill>
      <a:prstDash val="soli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ROE / Standardized residuals</a:t>
            </a:r>
          </a:p>
        </c:rich>
      </c:tx>
      <c:overlay val="0"/>
    </c:title>
    <c:autoTitleDeleted val="0"/>
    <c:plotArea>
      <c:layout/>
      <c:scatterChart>
        <c:scatterStyle val="lineMarker"/>
        <c:varyColors val="0"/>
        <c:ser>
          <c:idx val="0"/>
          <c:order val="0"/>
          <c:tx>
            <c:v/>
          </c:tx>
          <c:spPr>
            <a:ln w="19050">
              <a:noFill/>
            </a:ln>
            <a:effectLst/>
          </c:spPr>
          <c:marker>
            <c:symbol val="circle"/>
            <c:size val="3"/>
            <c:spPr>
              <a:solidFill>
                <a:srgbClr val="003CE6"/>
              </a:solidFill>
              <a:ln>
                <a:solidFill>
                  <a:srgbClr val="003CE6"/>
                </a:solidFill>
                <a:prstDash val="solid"/>
              </a:ln>
            </c:spPr>
          </c:marker>
          <c:xVal>
            <c:numRef>
              <c:f>'Reg Hyp 1'!$D$135:$D$324</c:f>
              <c:numCache>
                <c:formatCode>0.000</c:formatCode>
                <c:ptCount val="190"/>
                <c:pt idx="0">
                  <c:v>-0.32100000000000001</c:v>
                </c:pt>
                <c:pt idx="1">
                  <c:v>-0.443</c:v>
                </c:pt>
                <c:pt idx="2">
                  <c:v>0.21</c:v>
                </c:pt>
                <c:pt idx="3">
                  <c:v>0.17299999999999999</c:v>
                </c:pt>
                <c:pt idx="4">
                  <c:v>-5.2999999999999999E-2</c:v>
                </c:pt>
                <c:pt idx="5">
                  <c:v>-3.9E-2</c:v>
                </c:pt>
                <c:pt idx="6">
                  <c:v>3.6999999999999998E-2</c:v>
                </c:pt>
                <c:pt idx="7">
                  <c:v>0.13500000000000001</c:v>
                </c:pt>
                <c:pt idx="8">
                  <c:v>0.17599999999999999</c:v>
                </c:pt>
                <c:pt idx="9">
                  <c:v>0.19400000000000001</c:v>
                </c:pt>
                <c:pt idx="10">
                  <c:v>-0.36599999999999999</c:v>
                </c:pt>
                <c:pt idx="11">
                  <c:v>0.17299999999999999</c:v>
                </c:pt>
                <c:pt idx="12">
                  <c:v>0.16300000000000001</c:v>
                </c:pt>
                <c:pt idx="13">
                  <c:v>0.68</c:v>
                </c:pt>
                <c:pt idx="14">
                  <c:v>0.77300000000000002</c:v>
                </c:pt>
                <c:pt idx="15">
                  <c:v>0.84899999999999998</c:v>
                </c:pt>
                <c:pt idx="16">
                  <c:v>0.84</c:v>
                </c:pt>
                <c:pt idx="17">
                  <c:v>1.1040000000000001</c:v>
                </c:pt>
                <c:pt idx="18">
                  <c:v>0.81</c:v>
                </c:pt>
                <c:pt idx="19">
                  <c:v>0.625</c:v>
                </c:pt>
                <c:pt idx="20">
                  <c:v>-0.373</c:v>
                </c:pt>
                <c:pt idx="21">
                  <c:v>8.5999999999999993E-2</c:v>
                </c:pt>
                <c:pt idx="22">
                  <c:v>0.14899999999999999</c:v>
                </c:pt>
                <c:pt idx="23">
                  <c:v>0.3</c:v>
                </c:pt>
                <c:pt idx="24">
                  <c:v>0.14699999999999999</c:v>
                </c:pt>
                <c:pt idx="25">
                  <c:v>-0.22900000000000001</c:v>
                </c:pt>
                <c:pt idx="26">
                  <c:v>4.7E-2</c:v>
                </c:pt>
                <c:pt idx="27">
                  <c:v>6.8000000000000005E-2</c:v>
                </c:pt>
                <c:pt idx="28">
                  <c:v>8.7999999999999995E-2</c:v>
                </c:pt>
                <c:pt idx="29">
                  <c:v>0.1</c:v>
                </c:pt>
                <c:pt idx="30">
                  <c:v>0.1</c:v>
                </c:pt>
                <c:pt idx="31">
                  <c:v>8.7999999999999995E-2</c:v>
                </c:pt>
                <c:pt idx="32">
                  <c:v>5.3999999999999999E-2</c:v>
                </c:pt>
                <c:pt idx="33">
                  <c:v>7.9000000000000001E-2</c:v>
                </c:pt>
                <c:pt idx="34">
                  <c:v>5.0000000000000001E-3</c:v>
                </c:pt>
                <c:pt idx="35">
                  <c:v>0.26300000000000001</c:v>
                </c:pt>
                <c:pt idx="36">
                  <c:v>0.186</c:v>
                </c:pt>
                <c:pt idx="37">
                  <c:v>9.5000000000000001E-2</c:v>
                </c:pt>
                <c:pt idx="38">
                  <c:v>1.6E-2</c:v>
                </c:pt>
                <c:pt idx="39">
                  <c:v>8.8999999999999996E-2</c:v>
                </c:pt>
                <c:pt idx="40">
                  <c:v>-2.3E-2</c:v>
                </c:pt>
                <c:pt idx="41">
                  <c:v>0.186</c:v>
                </c:pt>
                <c:pt idx="42">
                  <c:v>3.5999999999999997E-2</c:v>
                </c:pt>
                <c:pt idx="43">
                  <c:v>6.4000000000000001E-2</c:v>
                </c:pt>
                <c:pt idx="44">
                  <c:v>8.1000000000000003E-2</c:v>
                </c:pt>
                <c:pt idx="45">
                  <c:v>8.8999999999999996E-2</c:v>
                </c:pt>
                <c:pt idx="46">
                  <c:v>0.13700000000000001</c:v>
                </c:pt>
                <c:pt idx="47">
                  <c:v>1.022</c:v>
                </c:pt>
                <c:pt idx="48">
                  <c:v>0.57299999999999995</c:v>
                </c:pt>
                <c:pt idx="49">
                  <c:v>0.46700000000000003</c:v>
                </c:pt>
                <c:pt idx="50">
                  <c:v>0.189</c:v>
                </c:pt>
                <c:pt idx="51">
                  <c:v>0.28399999999999997</c:v>
                </c:pt>
                <c:pt idx="52">
                  <c:v>0.45800000000000002</c:v>
                </c:pt>
                <c:pt idx="53">
                  <c:v>6.9000000000000006E-2</c:v>
                </c:pt>
                <c:pt idx="54">
                  <c:v>-0.14899999999999999</c:v>
                </c:pt>
                <c:pt idx="55">
                  <c:v>-5.6000000000000001E-2</c:v>
                </c:pt>
                <c:pt idx="56">
                  <c:v>-0.10100000000000001</c:v>
                </c:pt>
                <c:pt idx="57">
                  <c:v>-2.1000000000000001E-2</c:v>
                </c:pt>
                <c:pt idx="58">
                  <c:v>1.2999999999999999E-2</c:v>
                </c:pt>
                <c:pt idx="59">
                  <c:v>0.67100000000000004</c:v>
                </c:pt>
                <c:pt idx="60">
                  <c:v>0.77900000000000003</c:v>
                </c:pt>
                <c:pt idx="61">
                  <c:v>-0.189</c:v>
                </c:pt>
                <c:pt idx="62">
                  <c:v>-0.161</c:v>
                </c:pt>
                <c:pt idx="63">
                  <c:v>-0.23100000000000001</c:v>
                </c:pt>
                <c:pt idx="64">
                  <c:v>-1.2E-2</c:v>
                </c:pt>
                <c:pt idx="65">
                  <c:v>9.5000000000000001E-2</c:v>
                </c:pt>
                <c:pt idx="66">
                  <c:v>-0.19800000000000001</c:v>
                </c:pt>
                <c:pt idx="67">
                  <c:v>0.17399999999999999</c:v>
                </c:pt>
                <c:pt idx="68">
                  <c:v>0.106</c:v>
                </c:pt>
                <c:pt idx="69">
                  <c:v>6.9000000000000006E-2</c:v>
                </c:pt>
                <c:pt idx="70">
                  <c:v>0.159</c:v>
                </c:pt>
                <c:pt idx="71">
                  <c:v>0.17399999999999999</c:v>
                </c:pt>
                <c:pt idx="72">
                  <c:v>0.182</c:v>
                </c:pt>
                <c:pt idx="73">
                  <c:v>0.31</c:v>
                </c:pt>
                <c:pt idx="74">
                  <c:v>2.1000000000000001E-2</c:v>
                </c:pt>
                <c:pt idx="75">
                  <c:v>9.2999999999999999E-2</c:v>
                </c:pt>
                <c:pt idx="76">
                  <c:v>6.6000000000000003E-2</c:v>
                </c:pt>
                <c:pt idx="77">
                  <c:v>0.13100000000000001</c:v>
                </c:pt>
                <c:pt idx="78">
                  <c:v>-4.9000000000000002E-2</c:v>
                </c:pt>
                <c:pt idx="79">
                  <c:v>-0.14000000000000001</c:v>
                </c:pt>
                <c:pt idx="80">
                  <c:v>-0.254</c:v>
                </c:pt>
                <c:pt idx="81">
                  <c:v>0.16500000000000001</c:v>
                </c:pt>
                <c:pt idx="82">
                  <c:v>0.153</c:v>
                </c:pt>
                <c:pt idx="83">
                  <c:v>7.1999999999999995E-2</c:v>
                </c:pt>
                <c:pt idx="84">
                  <c:v>7.5999999999999998E-2</c:v>
                </c:pt>
                <c:pt idx="85">
                  <c:v>-0.32700000000000001</c:v>
                </c:pt>
                <c:pt idx="86">
                  <c:v>-0.83899999999999997</c:v>
                </c:pt>
                <c:pt idx="87">
                  <c:v>8.2000000000000003E-2</c:v>
                </c:pt>
                <c:pt idx="88">
                  <c:v>0.159</c:v>
                </c:pt>
                <c:pt idx="89">
                  <c:v>0.222</c:v>
                </c:pt>
                <c:pt idx="90">
                  <c:v>0.17100000000000001</c:v>
                </c:pt>
                <c:pt idx="91">
                  <c:v>0.152</c:v>
                </c:pt>
                <c:pt idx="92">
                  <c:v>0.121</c:v>
                </c:pt>
                <c:pt idx="93">
                  <c:v>-8.9999999999999993E-3</c:v>
                </c:pt>
                <c:pt idx="94">
                  <c:v>0.04</c:v>
                </c:pt>
                <c:pt idx="95">
                  <c:v>0.19</c:v>
                </c:pt>
                <c:pt idx="96">
                  <c:v>0.22</c:v>
                </c:pt>
                <c:pt idx="97">
                  <c:v>0.22800000000000001</c:v>
                </c:pt>
                <c:pt idx="98">
                  <c:v>0.159</c:v>
                </c:pt>
                <c:pt idx="99">
                  <c:v>4.2999999999999997E-2</c:v>
                </c:pt>
                <c:pt idx="100">
                  <c:v>0.108</c:v>
                </c:pt>
                <c:pt idx="101">
                  <c:v>0.214</c:v>
                </c:pt>
                <c:pt idx="102">
                  <c:v>0.159</c:v>
                </c:pt>
                <c:pt idx="103">
                  <c:v>0.255</c:v>
                </c:pt>
                <c:pt idx="104">
                  <c:v>0.215</c:v>
                </c:pt>
                <c:pt idx="105">
                  <c:v>0.124</c:v>
                </c:pt>
                <c:pt idx="106">
                  <c:v>0.24199999999999999</c:v>
                </c:pt>
                <c:pt idx="107">
                  <c:v>1.7000000000000001E-2</c:v>
                </c:pt>
                <c:pt idx="108">
                  <c:v>-0.42</c:v>
                </c:pt>
                <c:pt idx="109">
                  <c:v>2.3E-2</c:v>
                </c:pt>
                <c:pt idx="110">
                  <c:v>2.1999999999999999E-2</c:v>
                </c:pt>
                <c:pt idx="111">
                  <c:v>0.161</c:v>
                </c:pt>
                <c:pt idx="112">
                  <c:v>8.8999999999999996E-2</c:v>
                </c:pt>
                <c:pt idx="113">
                  <c:v>-6.3E-2</c:v>
                </c:pt>
                <c:pt idx="114">
                  <c:v>6.4000000000000001E-2</c:v>
                </c:pt>
                <c:pt idx="115">
                  <c:v>3.6999999999999998E-2</c:v>
                </c:pt>
                <c:pt idx="116">
                  <c:v>6.3E-2</c:v>
                </c:pt>
                <c:pt idx="117">
                  <c:v>6.2E-2</c:v>
                </c:pt>
                <c:pt idx="118">
                  <c:v>9.2999999999999999E-2</c:v>
                </c:pt>
                <c:pt idx="119">
                  <c:v>5.2999999999999999E-2</c:v>
                </c:pt>
                <c:pt idx="120">
                  <c:v>-6.5000000000000002E-2</c:v>
                </c:pt>
                <c:pt idx="121">
                  <c:v>-7.0000000000000007E-2</c:v>
                </c:pt>
                <c:pt idx="122">
                  <c:v>5.3999999999999999E-2</c:v>
                </c:pt>
                <c:pt idx="123">
                  <c:v>0.13200000000000001</c:v>
                </c:pt>
                <c:pt idx="124">
                  <c:v>0.16800000000000001</c:v>
                </c:pt>
                <c:pt idx="125">
                  <c:v>0.13700000000000001</c:v>
                </c:pt>
                <c:pt idx="126">
                  <c:v>9.8000000000000004E-2</c:v>
                </c:pt>
                <c:pt idx="127">
                  <c:v>-0.14899999999999999</c:v>
                </c:pt>
                <c:pt idx="128">
                  <c:v>-0.23</c:v>
                </c:pt>
                <c:pt idx="129">
                  <c:v>2.4E-2</c:v>
                </c:pt>
                <c:pt idx="130">
                  <c:v>0.105</c:v>
                </c:pt>
                <c:pt idx="131">
                  <c:v>9.6000000000000002E-2</c:v>
                </c:pt>
                <c:pt idx="132">
                  <c:v>8.5000000000000006E-2</c:v>
                </c:pt>
                <c:pt idx="133">
                  <c:v>0.16200000000000001</c:v>
                </c:pt>
                <c:pt idx="134">
                  <c:v>0.16300000000000001</c:v>
                </c:pt>
                <c:pt idx="135">
                  <c:v>0.151</c:v>
                </c:pt>
                <c:pt idx="136">
                  <c:v>-0.34</c:v>
                </c:pt>
                <c:pt idx="137">
                  <c:v>0.13100000000000001</c:v>
                </c:pt>
                <c:pt idx="138">
                  <c:v>9.2999999999999999E-2</c:v>
                </c:pt>
                <c:pt idx="139">
                  <c:v>8.5000000000000006E-2</c:v>
                </c:pt>
                <c:pt idx="140">
                  <c:v>0.13400000000000001</c:v>
                </c:pt>
                <c:pt idx="141">
                  <c:v>-1.4999999999999999E-2</c:v>
                </c:pt>
                <c:pt idx="142">
                  <c:v>-0.13700000000000001</c:v>
                </c:pt>
                <c:pt idx="143">
                  <c:v>0.16400000000000001</c:v>
                </c:pt>
                <c:pt idx="144">
                  <c:v>0.04</c:v>
                </c:pt>
                <c:pt idx="145">
                  <c:v>7.3999999999999996E-2</c:v>
                </c:pt>
                <c:pt idx="146">
                  <c:v>0.13100000000000001</c:v>
                </c:pt>
                <c:pt idx="147">
                  <c:v>4.3999999999999997E-2</c:v>
                </c:pt>
                <c:pt idx="148">
                  <c:v>2.3E-2</c:v>
                </c:pt>
                <c:pt idx="149">
                  <c:v>2.1000000000000001E-2</c:v>
                </c:pt>
                <c:pt idx="150">
                  <c:v>4.2999999999999997E-2</c:v>
                </c:pt>
                <c:pt idx="151">
                  <c:v>2.1999999999999999E-2</c:v>
                </c:pt>
                <c:pt idx="152">
                  <c:v>-2E-3</c:v>
                </c:pt>
                <c:pt idx="153">
                  <c:v>3.3000000000000002E-2</c:v>
                </c:pt>
                <c:pt idx="154">
                  <c:v>0.16400000000000001</c:v>
                </c:pt>
                <c:pt idx="155">
                  <c:v>9.1999999999999998E-2</c:v>
                </c:pt>
                <c:pt idx="156">
                  <c:v>-2.3E-2</c:v>
                </c:pt>
                <c:pt idx="157">
                  <c:v>8.5999999999999993E-2</c:v>
                </c:pt>
                <c:pt idx="158">
                  <c:v>-0.43</c:v>
                </c:pt>
                <c:pt idx="159">
                  <c:v>-0.97899999999999998</c:v>
                </c:pt>
                <c:pt idx="160">
                  <c:v>0.14199999999999999</c:v>
                </c:pt>
                <c:pt idx="161">
                  <c:v>5.1999999999999998E-2</c:v>
                </c:pt>
                <c:pt idx="162">
                  <c:v>7.4999999999999997E-2</c:v>
                </c:pt>
                <c:pt idx="163">
                  <c:v>5.0999999999999997E-2</c:v>
                </c:pt>
                <c:pt idx="164">
                  <c:v>7.0999999999999994E-2</c:v>
                </c:pt>
                <c:pt idx="165">
                  <c:v>0.14199999999999999</c:v>
                </c:pt>
                <c:pt idx="166">
                  <c:v>-0.156</c:v>
                </c:pt>
                <c:pt idx="167">
                  <c:v>-7.1999999999999995E-2</c:v>
                </c:pt>
                <c:pt idx="168">
                  <c:v>1E-3</c:v>
                </c:pt>
                <c:pt idx="169">
                  <c:v>8.9999999999999993E-3</c:v>
                </c:pt>
                <c:pt idx="170">
                  <c:v>0.111</c:v>
                </c:pt>
                <c:pt idx="171">
                  <c:v>9.8000000000000004E-2</c:v>
                </c:pt>
                <c:pt idx="172">
                  <c:v>0.104</c:v>
                </c:pt>
                <c:pt idx="173">
                  <c:v>0.121</c:v>
                </c:pt>
                <c:pt idx="174">
                  <c:v>0.10299999999999999</c:v>
                </c:pt>
                <c:pt idx="175">
                  <c:v>0.159</c:v>
                </c:pt>
                <c:pt idx="176">
                  <c:v>8.8999999999999996E-2</c:v>
                </c:pt>
                <c:pt idx="177">
                  <c:v>-0.307</c:v>
                </c:pt>
                <c:pt idx="178">
                  <c:v>0.16300000000000001</c:v>
                </c:pt>
                <c:pt idx="179">
                  <c:v>0.23300000000000001</c:v>
                </c:pt>
                <c:pt idx="180">
                  <c:v>0.13400000000000001</c:v>
                </c:pt>
                <c:pt idx="181">
                  <c:v>0.13600000000000001</c:v>
                </c:pt>
                <c:pt idx="182">
                  <c:v>7.0999999999999994E-2</c:v>
                </c:pt>
                <c:pt idx="183">
                  <c:v>7.0000000000000007E-2</c:v>
                </c:pt>
                <c:pt idx="184">
                  <c:v>0.26600000000000001</c:v>
                </c:pt>
                <c:pt idx="185">
                  <c:v>0.22600000000000001</c:v>
                </c:pt>
                <c:pt idx="186">
                  <c:v>0.182</c:v>
                </c:pt>
                <c:pt idx="187">
                  <c:v>0.26200000000000001</c:v>
                </c:pt>
                <c:pt idx="188">
                  <c:v>7.0999999999999994E-2</c:v>
                </c:pt>
                <c:pt idx="189">
                  <c:v>9.7000000000000003E-2</c:v>
                </c:pt>
              </c:numCache>
            </c:numRef>
          </c:xVal>
          <c:yVal>
            <c:numRef>
              <c:f>'Reg Hyp 1'!$G$135:$G$324</c:f>
              <c:numCache>
                <c:formatCode>0.000</c:formatCode>
                <c:ptCount val="190"/>
                <c:pt idx="0">
                  <c:v>-1.5765530590594499</c:v>
                </c:pt>
                <c:pt idx="1">
                  <c:v>-2.1215632115267669</c:v>
                </c:pt>
                <c:pt idx="2">
                  <c:v>0.81430124780015289</c:v>
                </c:pt>
                <c:pt idx="3">
                  <c:v>0.66751166872794987</c:v>
                </c:pt>
                <c:pt idx="4">
                  <c:v>7.1473638523618072E-2</c:v>
                </c:pt>
                <c:pt idx="5">
                  <c:v>-0.23818584277515106</c:v>
                </c:pt>
                <c:pt idx="6">
                  <c:v>-1.6746189643243243</c:v>
                </c:pt>
                <c:pt idx="7">
                  <c:v>0.32661305463773854</c:v>
                </c:pt>
                <c:pt idx="8">
                  <c:v>-0.12743677015219718</c:v>
                </c:pt>
                <c:pt idx="9">
                  <c:v>-0.24389123367559565</c:v>
                </c:pt>
                <c:pt idx="10">
                  <c:v>-2.5758071399406348</c:v>
                </c:pt>
                <c:pt idx="11">
                  <c:v>-0.27108633204610855</c:v>
                </c:pt>
                <c:pt idx="12">
                  <c:v>-0.26447496255507241</c:v>
                </c:pt>
                <c:pt idx="13">
                  <c:v>1.8746422678345729</c:v>
                </c:pt>
                <c:pt idx="14">
                  <c:v>2.2613128151081479</c:v>
                </c:pt>
                <c:pt idx="15">
                  <c:v>2.5751939576923801</c:v>
                </c:pt>
                <c:pt idx="16">
                  <c:v>2.5403637547431828</c:v>
                </c:pt>
                <c:pt idx="17">
                  <c:v>3.6483862494388735</c:v>
                </c:pt>
                <c:pt idx="18">
                  <c:v>2.3809690713712892</c:v>
                </c:pt>
                <c:pt idx="19">
                  <c:v>1.6245711901820685</c:v>
                </c:pt>
                <c:pt idx="20">
                  <c:v>-1.8169254685347047</c:v>
                </c:pt>
                <c:pt idx="21">
                  <c:v>0.71140707317839003</c:v>
                </c:pt>
                <c:pt idx="22">
                  <c:v>0.55622717544885958</c:v>
                </c:pt>
                <c:pt idx="23">
                  <c:v>1.1922751555156241</c:v>
                </c:pt>
                <c:pt idx="24">
                  <c:v>0.89713318309455725</c:v>
                </c:pt>
                <c:pt idx="25">
                  <c:v>-1.0166525777761264</c:v>
                </c:pt>
                <c:pt idx="26">
                  <c:v>-9.0164731879355253E-3</c:v>
                </c:pt>
                <c:pt idx="27">
                  <c:v>-0.35663225914394381</c:v>
                </c:pt>
                <c:pt idx="28">
                  <c:v>-2.4351058367839691E-2</c:v>
                </c:pt>
                <c:pt idx="29">
                  <c:v>6.2734535790009135E-2</c:v>
                </c:pt>
                <c:pt idx="30">
                  <c:v>9.8384879515552026E-2</c:v>
                </c:pt>
                <c:pt idx="31">
                  <c:v>0.11369866152442841</c:v>
                </c:pt>
                <c:pt idx="32">
                  <c:v>-2.639255891700661E-2</c:v>
                </c:pt>
                <c:pt idx="33">
                  <c:v>0.46169991048974146</c:v>
                </c:pt>
                <c:pt idx="34">
                  <c:v>-4.8776179112682908E-2</c:v>
                </c:pt>
                <c:pt idx="35">
                  <c:v>1.1367138278441884</c:v>
                </c:pt>
                <c:pt idx="36">
                  <c:v>0.72070625397465204</c:v>
                </c:pt>
                <c:pt idx="37">
                  <c:v>-0.279341368524883</c:v>
                </c:pt>
                <c:pt idx="38">
                  <c:v>-0.22066668578024862</c:v>
                </c:pt>
                <c:pt idx="39">
                  <c:v>-0.2088328725320763</c:v>
                </c:pt>
                <c:pt idx="40">
                  <c:v>-1.6315387989314845</c:v>
                </c:pt>
                <c:pt idx="41">
                  <c:v>-0.30598947035279117</c:v>
                </c:pt>
                <c:pt idx="42">
                  <c:v>-1.1153087856978146</c:v>
                </c:pt>
                <c:pt idx="43">
                  <c:v>-1.0965210474383822</c:v>
                </c:pt>
                <c:pt idx="44">
                  <c:v>-0.95275580439397978</c:v>
                </c:pt>
                <c:pt idx="45">
                  <c:v>-0.92328778948140811</c:v>
                </c:pt>
                <c:pt idx="46">
                  <c:v>-0.78917891137861151</c:v>
                </c:pt>
                <c:pt idx="47">
                  <c:v>3.0667261144957338</c:v>
                </c:pt>
                <c:pt idx="48">
                  <c:v>1.5411519610432207</c:v>
                </c:pt>
                <c:pt idx="49">
                  <c:v>1.1887685026816834</c:v>
                </c:pt>
                <c:pt idx="50">
                  <c:v>0.21242289260725797</c:v>
                </c:pt>
                <c:pt idx="51">
                  <c:v>0.20372993206987416</c:v>
                </c:pt>
                <c:pt idx="52">
                  <c:v>1.134770238317595</c:v>
                </c:pt>
                <c:pt idx="53">
                  <c:v>0.72086070230503629</c:v>
                </c:pt>
                <c:pt idx="54">
                  <c:v>-0.50616344032284333</c:v>
                </c:pt>
                <c:pt idx="55">
                  <c:v>-0.2651987659077128</c:v>
                </c:pt>
                <c:pt idx="56">
                  <c:v>-0.53966542377833759</c:v>
                </c:pt>
                <c:pt idx="57">
                  <c:v>-0.20500565376106253</c:v>
                </c:pt>
                <c:pt idx="58">
                  <c:v>-0.22788365859353166</c:v>
                </c:pt>
                <c:pt idx="59">
                  <c:v>2.6850556709419111</c:v>
                </c:pt>
                <c:pt idx="60">
                  <c:v>3.0421435534761851</c:v>
                </c:pt>
                <c:pt idx="61">
                  <c:v>-0.65595153603863376</c:v>
                </c:pt>
                <c:pt idx="62">
                  <c:v>-0.94470938947745486</c:v>
                </c:pt>
                <c:pt idx="63">
                  <c:v>-1.0804081712228348</c:v>
                </c:pt>
                <c:pt idx="64">
                  <c:v>-0.24045347821486671</c:v>
                </c:pt>
                <c:pt idx="65">
                  <c:v>0.35908196607952542</c:v>
                </c:pt>
                <c:pt idx="66">
                  <c:v>-1.0380253182080754</c:v>
                </c:pt>
                <c:pt idx="67">
                  <c:v>0.51807008964012802</c:v>
                </c:pt>
                <c:pt idx="68">
                  <c:v>0.17485995694973752</c:v>
                </c:pt>
                <c:pt idx="69">
                  <c:v>-4.2594252164652145E-2</c:v>
                </c:pt>
                <c:pt idx="70">
                  <c:v>0.37997917092249051</c:v>
                </c:pt>
                <c:pt idx="71">
                  <c:v>0.445976266646883</c:v>
                </c:pt>
                <c:pt idx="72">
                  <c:v>0.27021753669913218</c:v>
                </c:pt>
                <c:pt idx="73">
                  <c:v>0.75719330164907361</c:v>
                </c:pt>
                <c:pt idx="74">
                  <c:v>-0.10253238853460024</c:v>
                </c:pt>
                <c:pt idx="75">
                  <c:v>-0.1770745392258295</c:v>
                </c:pt>
                <c:pt idx="76">
                  <c:v>-0.19797065824902244</c:v>
                </c:pt>
                <c:pt idx="77">
                  <c:v>0.46769806322362167</c:v>
                </c:pt>
                <c:pt idx="78">
                  <c:v>-0.14139820334691489</c:v>
                </c:pt>
                <c:pt idx="79">
                  <c:v>-0.5555838071523107</c:v>
                </c:pt>
                <c:pt idx="80">
                  <c:v>-1.219539029895484</c:v>
                </c:pt>
                <c:pt idx="81">
                  <c:v>0.23477160258743376</c:v>
                </c:pt>
                <c:pt idx="82">
                  <c:v>0.1439720843550652</c:v>
                </c:pt>
                <c:pt idx="83">
                  <c:v>-5.0984751313519747E-2</c:v>
                </c:pt>
                <c:pt idx="84">
                  <c:v>-2.5120973365382101E-2</c:v>
                </c:pt>
                <c:pt idx="85">
                  <c:v>-1.0728204484381887</c:v>
                </c:pt>
                <c:pt idx="86">
                  <c:v>-3.6836745981510153</c:v>
                </c:pt>
                <c:pt idx="87">
                  <c:v>0.22145791919263597</c:v>
                </c:pt>
                <c:pt idx="88">
                  <c:v>-4.0295575459039241E-3</c:v>
                </c:pt>
                <c:pt idx="89">
                  <c:v>0.15163666434858361</c:v>
                </c:pt>
                <c:pt idx="90">
                  <c:v>9.837980075280145E-2</c:v>
                </c:pt>
                <c:pt idx="91">
                  <c:v>1.6227464978734601E-2</c:v>
                </c:pt>
                <c:pt idx="92">
                  <c:v>-7.97772373076783E-2</c:v>
                </c:pt>
                <c:pt idx="93">
                  <c:v>-0.45923087782514865</c:v>
                </c:pt>
                <c:pt idx="94">
                  <c:v>-0.54192898239739373</c:v>
                </c:pt>
                <c:pt idx="95">
                  <c:v>0.36503608129577075</c:v>
                </c:pt>
                <c:pt idx="96">
                  <c:v>0.41138640872492066</c:v>
                </c:pt>
                <c:pt idx="97">
                  <c:v>0.62579224875341499</c:v>
                </c:pt>
                <c:pt idx="98">
                  <c:v>0.37468043346245106</c:v>
                </c:pt>
                <c:pt idx="99">
                  <c:v>0.1178019401008786</c:v>
                </c:pt>
                <c:pt idx="100">
                  <c:v>8.4880976324577959E-2</c:v>
                </c:pt>
                <c:pt idx="101">
                  <c:v>0.91303553371932178</c:v>
                </c:pt>
                <c:pt idx="102">
                  <c:v>0.34419263926006194</c:v>
                </c:pt>
                <c:pt idx="103">
                  <c:v>0.5564615039711347</c:v>
                </c:pt>
                <c:pt idx="104">
                  <c:v>0.47878441055702936</c:v>
                </c:pt>
                <c:pt idx="105">
                  <c:v>0.16849881860419513</c:v>
                </c:pt>
                <c:pt idx="106">
                  <c:v>0.59613950832545126</c:v>
                </c:pt>
                <c:pt idx="107">
                  <c:v>-0.11650380154491718</c:v>
                </c:pt>
                <c:pt idx="108">
                  <c:v>-1.8874289824849315</c:v>
                </c:pt>
                <c:pt idx="109">
                  <c:v>-0.42634290817191151</c:v>
                </c:pt>
                <c:pt idx="110">
                  <c:v>-0.37548953886139036</c:v>
                </c:pt>
                <c:pt idx="111">
                  <c:v>0.51665487386361453</c:v>
                </c:pt>
                <c:pt idx="112">
                  <c:v>0.56670147509596069</c:v>
                </c:pt>
                <c:pt idx="113">
                  <c:v>-0.11067708478853061</c:v>
                </c:pt>
                <c:pt idx="114">
                  <c:v>-2.617833511103948E-2</c:v>
                </c:pt>
                <c:pt idx="115">
                  <c:v>-0.10408636792247651</c:v>
                </c:pt>
                <c:pt idx="116">
                  <c:v>-0.66401472419208074</c:v>
                </c:pt>
                <c:pt idx="117">
                  <c:v>0.52761671495415297</c:v>
                </c:pt>
                <c:pt idx="118">
                  <c:v>0.10579505927560508</c:v>
                </c:pt>
                <c:pt idx="119">
                  <c:v>2.8150637413310368E-2</c:v>
                </c:pt>
                <c:pt idx="120">
                  <c:v>-0.14626509296649229</c:v>
                </c:pt>
                <c:pt idx="121">
                  <c:v>-0.36390444559223656</c:v>
                </c:pt>
                <c:pt idx="122">
                  <c:v>2.479570175973864E-2</c:v>
                </c:pt>
                <c:pt idx="123">
                  <c:v>0.17831035725037567</c:v>
                </c:pt>
                <c:pt idx="124">
                  <c:v>0.26203241198259053</c:v>
                </c:pt>
                <c:pt idx="125">
                  <c:v>0.22934496735278023</c:v>
                </c:pt>
                <c:pt idx="126">
                  <c:v>0.26308150127101582</c:v>
                </c:pt>
                <c:pt idx="127">
                  <c:v>-0.61449955884469931</c:v>
                </c:pt>
                <c:pt idx="128">
                  <c:v>-1.0525945225854278</c:v>
                </c:pt>
                <c:pt idx="129">
                  <c:v>-0.23748586615638004</c:v>
                </c:pt>
                <c:pt idx="130">
                  <c:v>0.10252483233456611</c:v>
                </c:pt>
                <c:pt idx="131">
                  <c:v>0.19521668380288304</c:v>
                </c:pt>
                <c:pt idx="132">
                  <c:v>-0.13893689688813463</c:v>
                </c:pt>
                <c:pt idx="133">
                  <c:v>-0.20939988702480156</c:v>
                </c:pt>
                <c:pt idx="134">
                  <c:v>-1.7721449137551513</c:v>
                </c:pt>
                <c:pt idx="135">
                  <c:v>0.50337117060592207</c:v>
                </c:pt>
                <c:pt idx="136">
                  <c:v>-1.7120214816567594</c:v>
                </c:pt>
                <c:pt idx="137">
                  <c:v>-0.51128899330895328</c:v>
                </c:pt>
                <c:pt idx="138">
                  <c:v>-0.78182524943391396</c:v>
                </c:pt>
                <c:pt idx="139">
                  <c:v>0.24888388016582735</c:v>
                </c:pt>
                <c:pt idx="140">
                  <c:v>5.511872633459055E-2</c:v>
                </c:pt>
                <c:pt idx="141">
                  <c:v>-0.22867946146779486</c:v>
                </c:pt>
                <c:pt idx="142">
                  <c:v>-0.8752679768576086</c:v>
                </c:pt>
                <c:pt idx="143">
                  <c:v>0.11226167697802997</c:v>
                </c:pt>
                <c:pt idx="144">
                  <c:v>-9.117667535648584E-2</c:v>
                </c:pt>
                <c:pt idx="145">
                  <c:v>-0.52688591863824996</c:v>
                </c:pt>
                <c:pt idx="146">
                  <c:v>-6.6298586627000472E-2</c:v>
                </c:pt>
                <c:pt idx="147">
                  <c:v>-0.47151551124249874</c:v>
                </c:pt>
                <c:pt idx="148">
                  <c:v>-0.57022896430680237</c:v>
                </c:pt>
                <c:pt idx="149">
                  <c:v>-0.288098753497119</c:v>
                </c:pt>
                <c:pt idx="150">
                  <c:v>-0.20560763337723059</c:v>
                </c:pt>
                <c:pt idx="151">
                  <c:v>-0.48541198851693262</c:v>
                </c:pt>
                <c:pt idx="152">
                  <c:v>-0.58915064278465279</c:v>
                </c:pt>
                <c:pt idx="153">
                  <c:v>0.31433983406259619</c:v>
                </c:pt>
                <c:pt idx="154">
                  <c:v>0.31942532273128649</c:v>
                </c:pt>
                <c:pt idx="155">
                  <c:v>8.1850853840810339E-2</c:v>
                </c:pt>
                <c:pt idx="156">
                  <c:v>-0.41049798063525211</c:v>
                </c:pt>
                <c:pt idx="157">
                  <c:v>-0.55039029514399274</c:v>
                </c:pt>
                <c:pt idx="158">
                  <c:v>-1.838886874315683</c:v>
                </c:pt>
                <c:pt idx="159">
                  <c:v>-4.3268877436531765</c:v>
                </c:pt>
                <c:pt idx="160">
                  <c:v>0.12341566579092302</c:v>
                </c:pt>
                <c:pt idx="161">
                  <c:v>-0.62160551825232413</c:v>
                </c:pt>
                <c:pt idx="162">
                  <c:v>-0.45293032877978506</c:v>
                </c:pt>
                <c:pt idx="163">
                  <c:v>0.50240334856343538</c:v>
                </c:pt>
                <c:pt idx="164">
                  <c:v>3.7460767571372802E-2</c:v>
                </c:pt>
                <c:pt idx="165">
                  <c:v>0.1938872345980035</c:v>
                </c:pt>
                <c:pt idx="166">
                  <c:v>-0.47961519146316739</c:v>
                </c:pt>
                <c:pt idx="167">
                  <c:v>-0.36030992487496821</c:v>
                </c:pt>
                <c:pt idx="168">
                  <c:v>-0.50852032957442184</c:v>
                </c:pt>
                <c:pt idx="169">
                  <c:v>9.8739625668523064E-3</c:v>
                </c:pt>
                <c:pt idx="170">
                  <c:v>0.38028364448818675</c:v>
                </c:pt>
                <c:pt idx="171">
                  <c:v>0.32714310060147778</c:v>
                </c:pt>
                <c:pt idx="172">
                  <c:v>0.13793988913975885</c:v>
                </c:pt>
                <c:pt idx="173">
                  <c:v>9.6844395450319445E-3</c:v>
                </c:pt>
                <c:pt idx="174">
                  <c:v>0.15147364242278158</c:v>
                </c:pt>
                <c:pt idx="175">
                  <c:v>1.1140550634360775</c:v>
                </c:pt>
                <c:pt idx="176">
                  <c:v>0.886048852123139</c:v>
                </c:pt>
                <c:pt idx="177">
                  <c:v>-0.56785593537302415</c:v>
                </c:pt>
                <c:pt idx="178">
                  <c:v>0.95501849818274631</c:v>
                </c:pt>
                <c:pt idx="179">
                  <c:v>1.2974710058642986</c:v>
                </c:pt>
                <c:pt idx="180">
                  <c:v>-0.18914861639783925</c:v>
                </c:pt>
                <c:pt idx="181">
                  <c:v>-8.2809051549675383E-2</c:v>
                </c:pt>
                <c:pt idx="182">
                  <c:v>-4.0241060815492904E-2</c:v>
                </c:pt>
                <c:pt idx="183">
                  <c:v>-0.39915856275909628</c:v>
                </c:pt>
                <c:pt idx="184">
                  <c:v>0.33617724026222112</c:v>
                </c:pt>
                <c:pt idx="185">
                  <c:v>0.30710286537701642</c:v>
                </c:pt>
                <c:pt idx="186">
                  <c:v>0.31559925106559644</c:v>
                </c:pt>
                <c:pt idx="187">
                  <c:v>0.95426729419171341</c:v>
                </c:pt>
                <c:pt idx="188">
                  <c:v>7.287602259282859E-2</c:v>
                </c:pt>
                <c:pt idx="189">
                  <c:v>-0.1040410573628068</c:v>
                </c:pt>
              </c:numCache>
            </c:numRef>
          </c:yVal>
          <c:smooth val="0"/>
          <c:extLst>
            <c:ext xmlns:c16="http://schemas.microsoft.com/office/drawing/2014/chart" uri="{C3380CC4-5D6E-409C-BE32-E72D297353CC}">
              <c16:uniqueId val="{00000001-5697-C843-9900-5E522EFA8499}"/>
            </c:ext>
          </c:extLst>
        </c:ser>
        <c:ser>
          <c:idx val="1"/>
          <c:order val="1"/>
          <c:tx>
            <c:v/>
          </c:tx>
          <c:spPr>
            <a:ln w="19050">
              <a:noFill/>
            </a:ln>
            <a:effectLst/>
          </c:spPr>
          <c:marker>
            <c:symbol val="circle"/>
            <c:size val="3"/>
            <c:spPr>
              <a:solidFill>
                <a:srgbClr val="003CE6"/>
              </a:solidFill>
              <a:ln>
                <a:solidFill>
                  <a:srgbClr val="003CE6"/>
                </a:solidFill>
                <a:prstDash val="solid"/>
              </a:ln>
            </c:spPr>
          </c:marker>
          <c:xVal>
            <c:numLit>
              <c:formatCode>General</c:formatCode>
              <c:ptCount val="1"/>
              <c:pt idx="0">
                <c:v>-0.443</c:v>
              </c:pt>
            </c:numLit>
          </c:xVal>
          <c:yVal>
            <c:numLit>
              <c:formatCode>General</c:formatCode>
              <c:ptCount val="1"/>
              <c:pt idx="0">
                <c:v>-2.1215632115267669</c:v>
              </c:pt>
            </c:numLit>
          </c:yVal>
          <c:smooth val="0"/>
          <c:extLst>
            <c:ext xmlns:c16="http://schemas.microsoft.com/office/drawing/2014/chart" uri="{C3380CC4-5D6E-409C-BE32-E72D297353CC}">
              <c16:uniqueId val="{00000002-5697-C843-9900-5E522EFA8499}"/>
            </c:ext>
          </c:extLst>
        </c:ser>
        <c:dLbls>
          <c:showLegendKey val="0"/>
          <c:showVal val="0"/>
          <c:showCatName val="0"/>
          <c:showSerName val="0"/>
          <c:showPercent val="0"/>
          <c:showBubbleSize val="0"/>
        </c:dLbls>
        <c:axId val="282734112"/>
        <c:axId val="282791952"/>
      </c:scatterChart>
      <c:valAx>
        <c:axId val="282734112"/>
        <c:scaling>
          <c:orientation val="minMax"/>
          <c:max val="1.5"/>
          <c:min val="-1"/>
        </c:scaling>
        <c:delete val="0"/>
        <c:axPos val="b"/>
        <c:title>
          <c:tx>
            <c:rich>
              <a:bodyPr/>
              <a:lstStyle/>
              <a:p>
                <a:pPr>
                  <a:defRPr sz="900" b="0">
                    <a:latin typeface="Arial"/>
                    <a:ea typeface="Arial"/>
                    <a:cs typeface="Arial"/>
                  </a:defRPr>
                </a:pPr>
                <a:r>
                  <a:rPr lang="fr-FR"/>
                  <a:t>ROE</a:t>
                </a:r>
              </a:p>
            </c:rich>
          </c:tx>
          <c:overlay val="0"/>
        </c:title>
        <c:numFmt formatCode="General" sourceLinked="0"/>
        <c:majorTickMark val="cross"/>
        <c:minorTickMark val="none"/>
        <c:tickLblPos val="nextTo"/>
        <c:spPr>
          <a:ln>
            <a:solidFill>
              <a:srgbClr val="000000"/>
            </a:solidFill>
            <a:prstDash val="solid"/>
          </a:ln>
        </c:spPr>
        <c:txPr>
          <a:bodyPr rot="0" vert="horz"/>
          <a:lstStyle/>
          <a:p>
            <a:pPr>
              <a:defRPr sz="800"/>
            </a:pPr>
            <a:endParaRPr lang="fr-FR"/>
          </a:p>
        </c:txPr>
        <c:crossAx val="282791952"/>
        <c:crosses val="autoZero"/>
        <c:crossBetween val="midCat"/>
      </c:valAx>
      <c:valAx>
        <c:axId val="282791952"/>
        <c:scaling>
          <c:orientation val="minMax"/>
          <c:max val="4"/>
          <c:min val="-5"/>
        </c:scaling>
        <c:delete val="0"/>
        <c:axPos val="l"/>
        <c:title>
          <c:tx>
            <c:rich>
              <a:bodyPr/>
              <a:lstStyle/>
              <a:p>
                <a:pPr>
                  <a:defRPr sz="900" b="0">
                    <a:latin typeface="Arial"/>
                    <a:ea typeface="Arial"/>
                    <a:cs typeface="Arial"/>
                  </a:defRPr>
                </a:pPr>
                <a:r>
                  <a:rPr lang="fr-FR"/>
                  <a:t>Standardized residuals</a:t>
                </a:r>
              </a:p>
            </c:rich>
          </c:tx>
          <c:overlay val="0"/>
        </c:title>
        <c:numFmt formatCode="General" sourceLinked="0"/>
        <c:majorTickMark val="cross"/>
        <c:minorTickMark val="none"/>
        <c:tickLblPos val="nextTo"/>
        <c:spPr>
          <a:ln>
            <a:solidFill>
              <a:srgbClr val="000000"/>
            </a:solidFill>
            <a:prstDash val="solid"/>
          </a:ln>
        </c:spPr>
        <c:txPr>
          <a:bodyPr/>
          <a:lstStyle/>
          <a:p>
            <a:pPr>
              <a:defRPr sz="800"/>
            </a:pPr>
            <a:endParaRPr lang="fr-FR"/>
          </a:p>
        </c:txPr>
        <c:crossAx val="282734112"/>
        <c:crosses val="autoZero"/>
        <c:crossBetween val="midCat"/>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blipFill>
      <a:blip xmlns:r="http://schemas.openxmlformats.org/officeDocument/2006/relationships" r:embed="rId1"/>
      <a:stretch>
        <a:fillRect/>
      </a:stretch>
    </a:blipFill>
    <a:ln>
      <a:solidFill>
        <a:srgbClr val="000000"/>
      </a:solidFill>
      <a:prstDash val="solid"/>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Pred(ROE) / Standardized residuals</a:t>
            </a:r>
          </a:p>
        </c:rich>
      </c:tx>
      <c:overlay val="0"/>
    </c:title>
    <c:autoTitleDeleted val="0"/>
    <c:plotArea>
      <c:layout/>
      <c:scatterChart>
        <c:scatterStyle val="lineMarker"/>
        <c:varyColors val="0"/>
        <c:ser>
          <c:idx val="0"/>
          <c:order val="0"/>
          <c:tx>
            <c:v/>
          </c:tx>
          <c:spPr>
            <a:ln w="19050">
              <a:noFill/>
            </a:ln>
            <a:effectLst/>
          </c:spPr>
          <c:marker>
            <c:symbol val="circle"/>
            <c:size val="3"/>
            <c:spPr>
              <a:solidFill>
                <a:srgbClr val="003CE6"/>
              </a:solidFill>
              <a:ln>
                <a:solidFill>
                  <a:srgbClr val="003CE6"/>
                </a:solidFill>
                <a:prstDash val="solid"/>
              </a:ln>
            </c:spPr>
          </c:marker>
          <c:xVal>
            <c:numRef>
              <c:f>'Reg Hyp 1'!$E$135:$E$324</c:f>
              <c:numCache>
                <c:formatCode>0.000</c:formatCode>
                <c:ptCount val="190"/>
                <c:pt idx="0">
                  <c:v>4.2842577134661955E-2</c:v>
                </c:pt>
                <c:pt idx="1">
                  <c:v>4.6621977516254777E-2</c:v>
                </c:pt>
                <c:pt idx="2">
                  <c:v>2.2072633482863105E-2</c:v>
                </c:pt>
                <c:pt idx="3">
                  <c:v>1.8949259733555386E-2</c:v>
                </c:pt>
                <c:pt idx="4">
                  <c:v>-6.949494299490229E-2</c:v>
                </c:pt>
                <c:pt idx="5">
                  <c:v>1.5969384236267835E-2</c:v>
                </c:pt>
                <c:pt idx="6">
                  <c:v>0.42347457895380908</c:v>
                </c:pt>
                <c:pt idx="7">
                  <c:v>5.9623066225176914E-2</c:v>
                </c:pt>
                <c:pt idx="8">
                  <c:v>0.20541031550283176</c:v>
                </c:pt>
                <c:pt idx="9">
                  <c:v>0.25028609483909198</c:v>
                </c:pt>
                <c:pt idx="10">
                  <c:v>0.22845402272536089</c:v>
                </c:pt>
                <c:pt idx="11">
                  <c:v>0.23556227731179677</c:v>
                </c:pt>
                <c:pt idx="12">
                  <c:v>0.22403648171602841</c:v>
                </c:pt>
                <c:pt idx="13">
                  <c:v>0.24736332468162248</c:v>
                </c:pt>
                <c:pt idx="14">
                  <c:v>0.25112610706078342</c:v>
                </c:pt>
                <c:pt idx="15">
                  <c:v>0.25468748967612559</c:v>
                </c:pt>
                <c:pt idx="16">
                  <c:v>0.25372572900485424</c:v>
                </c:pt>
                <c:pt idx="17">
                  <c:v>0.26201231823403731</c:v>
                </c:pt>
                <c:pt idx="18">
                  <c:v>0.26051140649685828</c:v>
                </c:pt>
                <c:pt idx="19">
                  <c:v>0.25007562610851553</c:v>
                </c:pt>
                <c:pt idx="20">
                  <c:v>4.6316585086998825E-2</c:v>
                </c:pt>
                <c:pt idx="21">
                  <c:v>-7.818107935515535E-2</c:v>
                </c:pt>
                <c:pt idx="22">
                  <c:v>2.0631894768969296E-2</c:v>
                </c:pt>
                <c:pt idx="23">
                  <c:v>2.4842457573084193E-2</c:v>
                </c:pt>
                <c:pt idx="24">
                  <c:v>-6.0043618033941169E-2</c:v>
                </c:pt>
                <c:pt idx="25">
                  <c:v>5.6267331905348631E-3</c:v>
                </c:pt>
                <c:pt idx="26">
                  <c:v>4.908085406483001E-2</c:v>
                </c:pt>
                <c:pt idx="27">
                  <c:v>0.15030487360425471</c:v>
                </c:pt>
                <c:pt idx="28">
                  <c:v>9.3619824706564006E-2</c:v>
                </c:pt>
                <c:pt idx="29">
                  <c:v>8.5521898520306713E-2</c:v>
                </c:pt>
                <c:pt idx="30">
                  <c:v>7.7294384157690563E-2</c:v>
                </c:pt>
                <c:pt idx="31">
                  <c:v>6.1760214546480598E-2</c:v>
                </c:pt>
                <c:pt idx="32">
                  <c:v>6.0090969535317097E-2</c:v>
                </c:pt>
                <c:pt idx="33">
                  <c:v>-2.7552763530615632E-2</c:v>
                </c:pt>
                <c:pt idx="34">
                  <c:v>1.6256741794486732E-2</c:v>
                </c:pt>
                <c:pt idx="35">
                  <c:v>6.6510032071166248E-4</c:v>
                </c:pt>
                <c:pt idx="36">
                  <c:v>1.9672822302825247E-2</c:v>
                </c:pt>
                <c:pt idx="37">
                  <c:v>0.15946740427819892</c:v>
                </c:pt>
                <c:pt idx="38">
                  <c:v>6.6926250265214038E-2</c:v>
                </c:pt>
                <c:pt idx="39">
                  <c:v>0.13719520034285113</c:v>
                </c:pt>
                <c:pt idx="40">
                  <c:v>0.35353238366272927</c:v>
                </c:pt>
                <c:pt idx="41">
                  <c:v>0.25661734892427213</c:v>
                </c:pt>
                <c:pt idx="42">
                  <c:v>0.29339496717688401</c:v>
                </c:pt>
                <c:pt idx="43">
                  <c:v>0.31705906546551282</c:v>
                </c:pt>
                <c:pt idx="44">
                  <c:v>0.30088040634517055</c:v>
                </c:pt>
                <c:pt idx="45">
                  <c:v>0.30207967202974623</c:v>
                </c:pt>
                <c:pt idx="46">
                  <c:v>0.3191295434913069</c:v>
                </c:pt>
                <c:pt idx="47">
                  <c:v>0.31424993319922229</c:v>
                </c:pt>
                <c:pt idx="48">
                  <c:v>0.2173274154079968</c:v>
                </c:pt>
                <c:pt idx="49">
                  <c:v>0.19265173550818818</c:v>
                </c:pt>
                <c:pt idx="50">
                  <c:v>0.13997628193069916</c:v>
                </c:pt>
                <c:pt idx="51">
                  <c:v>0.23698247458414434</c:v>
                </c:pt>
                <c:pt idx="52">
                  <c:v>0.1961136488920294</c:v>
                </c:pt>
                <c:pt idx="53">
                  <c:v>-9.7362821837559538E-2</c:v>
                </c:pt>
                <c:pt idx="54">
                  <c:v>-3.2185783364449765E-2</c:v>
                </c:pt>
                <c:pt idx="55">
                  <c:v>5.2035236532788293E-3</c:v>
                </c:pt>
                <c:pt idx="56">
                  <c:v>2.3545924699243232E-2</c:v>
                </c:pt>
                <c:pt idx="57">
                  <c:v>2.631194104948199E-2</c:v>
                </c:pt>
                <c:pt idx="58">
                  <c:v>6.5591809170705132E-2</c:v>
                </c:pt>
                <c:pt idx="59">
                  <c:v>5.1333208925824943E-2</c:v>
                </c:pt>
                <c:pt idx="60">
                  <c:v>7.6923184919185844E-2</c:v>
                </c:pt>
                <c:pt idx="61">
                  <c:v>-3.7617148673626179E-2</c:v>
                </c:pt>
                <c:pt idx="62">
                  <c:v>5.7023425812165296E-2</c:v>
                </c:pt>
                <c:pt idx="63">
                  <c:v>1.8340478023353375E-2</c:v>
                </c:pt>
                <c:pt idx="64">
                  <c:v>4.3492717287221573E-2</c:v>
                </c:pt>
                <c:pt idx="65">
                  <c:v>1.2129774231068768E-2</c:v>
                </c:pt>
                <c:pt idx="66">
                  <c:v>4.1559210987273144E-2</c:v>
                </c:pt>
                <c:pt idx="67">
                  <c:v>5.4437924072467545E-2</c:v>
                </c:pt>
                <c:pt idx="68">
                  <c:v>6.5645191128420211E-2</c:v>
                </c:pt>
                <c:pt idx="69">
                  <c:v>7.883005449112912E-2</c:v>
                </c:pt>
                <c:pt idx="70">
                  <c:v>7.1307042245434632E-2</c:v>
                </c:pt>
                <c:pt idx="71">
                  <c:v>7.1075995466652872E-2</c:v>
                </c:pt>
                <c:pt idx="72">
                  <c:v>0.11963822639864292</c:v>
                </c:pt>
                <c:pt idx="73">
                  <c:v>0.1352522103978781</c:v>
                </c:pt>
                <c:pt idx="74">
                  <c:v>4.4662792869437237E-2</c:v>
                </c:pt>
                <c:pt idx="75">
                  <c:v>0.13386589812289287</c:v>
                </c:pt>
                <c:pt idx="76">
                  <c:v>0.11168837951914029</c:v>
                </c:pt>
                <c:pt idx="77">
                  <c:v>2.3062961239190542E-2</c:v>
                </c:pt>
                <c:pt idx="78">
                  <c:v>-1.6367614802228807E-2</c:v>
                </c:pt>
                <c:pt idx="79">
                  <c:v>-1.1780373615093724E-2</c:v>
                </c:pt>
                <c:pt idx="80">
                  <c:v>2.744959727406563E-2</c:v>
                </c:pt>
                <c:pt idx="81">
                  <c:v>0.11081856637644222</c:v>
                </c:pt>
                <c:pt idx="82">
                  <c:v>0.11977360529911568</c:v>
                </c:pt>
                <c:pt idx="83">
                  <c:v>8.3766444019047342E-2</c:v>
                </c:pt>
                <c:pt idx="84">
                  <c:v>8.1797508454834161E-2</c:v>
                </c:pt>
                <c:pt idx="85">
                  <c:v>-7.9410643892071489E-2</c:v>
                </c:pt>
                <c:pt idx="86">
                  <c:v>1.1131653619287016E-2</c:v>
                </c:pt>
                <c:pt idx="87">
                  <c:v>3.089114604617316E-2</c:v>
                </c:pt>
                <c:pt idx="88">
                  <c:v>0.15992995576253474</c:v>
                </c:pt>
                <c:pt idx="89">
                  <c:v>0.1870047460009959</c:v>
                </c:pt>
                <c:pt idx="90">
                  <c:v>0.14829555625279844</c:v>
                </c:pt>
                <c:pt idx="91">
                  <c:v>0.14825496735152849</c:v>
                </c:pt>
                <c:pt idx="92">
                  <c:v>0.13941127734452902</c:v>
                </c:pt>
                <c:pt idx="93">
                  <c:v>9.6982951304789858E-2</c:v>
                </c:pt>
                <c:pt idx="94">
                  <c:v>0.16506831688688334</c:v>
                </c:pt>
                <c:pt idx="95">
                  <c:v>0.10575566213735477</c:v>
                </c:pt>
                <c:pt idx="96">
                  <c:v>0.12505876710680103</c:v>
                </c:pt>
                <c:pt idx="97">
                  <c:v>8.3577417309903534E-2</c:v>
                </c:pt>
                <c:pt idx="98">
                  <c:v>7.2529903906792786E-2</c:v>
                </c:pt>
                <c:pt idx="99">
                  <c:v>1.5813245179748497E-2</c:v>
                </c:pt>
                <c:pt idx="100">
                  <c:v>8.8410863435154391E-2</c:v>
                </c:pt>
                <c:pt idx="101">
                  <c:v>3.2863803758395012E-3</c:v>
                </c:pt>
                <c:pt idx="102">
                  <c:v>7.9565986549242046E-2</c:v>
                </c:pt>
                <c:pt idx="103">
                  <c:v>0.12657781559101153</c:v>
                </c:pt>
                <c:pt idx="104">
                  <c:v>0.1045044141851488</c:v>
                </c:pt>
                <c:pt idx="105">
                  <c:v>8.5113237481730414E-2</c:v>
                </c:pt>
                <c:pt idx="106">
                  <c:v>0.10442078324320871</c:v>
                </c:pt>
                <c:pt idx="107">
                  <c:v>4.3887165742063007E-2</c:v>
                </c:pt>
                <c:pt idx="108">
                  <c:v>1.5587639248667053E-2</c:v>
                </c:pt>
                <c:pt idx="109">
                  <c:v>0.1213929475516024</c:v>
                </c:pt>
                <c:pt idx="110">
                  <c:v>0.10865682434306342</c:v>
                </c:pt>
                <c:pt idx="111">
                  <c:v>4.1764532652096016E-2</c:v>
                </c:pt>
                <c:pt idx="112">
                  <c:v>-4.1785401721867198E-2</c:v>
                </c:pt>
                <c:pt idx="113">
                  <c:v>-3.7457544877535283E-2</c:v>
                </c:pt>
                <c:pt idx="114">
                  <c:v>7.0041530195994656E-2</c:v>
                </c:pt>
                <c:pt idx="115">
                  <c:v>6.1021425813663266E-2</c:v>
                </c:pt>
                <c:pt idx="116">
                  <c:v>0.21624370284723674</c:v>
                </c:pt>
                <c:pt idx="117">
                  <c:v>-5.9765280404054197E-2</c:v>
                </c:pt>
                <c:pt idx="118">
                  <c:v>6.8584236259124243E-2</c:v>
                </c:pt>
                <c:pt idx="119">
                  <c:v>4.6503294795195313E-2</c:v>
                </c:pt>
                <c:pt idx="120">
                  <c:v>-3.1244416536467041E-2</c:v>
                </c:pt>
                <c:pt idx="121">
                  <c:v>1.3983174910732216E-2</c:v>
                </c:pt>
                <c:pt idx="122">
                  <c:v>4.8277558894523967E-2</c:v>
                </c:pt>
                <c:pt idx="123">
                  <c:v>9.0848895354981835E-2</c:v>
                </c:pt>
                <c:pt idx="124">
                  <c:v>0.10752721887747002</c:v>
                </c:pt>
                <c:pt idx="125">
                  <c:v>8.4070944745568615E-2</c:v>
                </c:pt>
                <c:pt idx="126">
                  <c:v>3.7285106283699937E-2</c:v>
                </c:pt>
                <c:pt idx="127">
                  <c:v>-7.1835848445508735E-3</c:v>
                </c:pt>
                <c:pt idx="128">
                  <c:v>1.2921544298541449E-2</c:v>
                </c:pt>
                <c:pt idx="129">
                  <c:v>7.8807841118233107E-2</c:v>
                </c:pt>
                <c:pt idx="130">
                  <c:v>8.1338950977544608E-2</c:v>
                </c:pt>
                <c:pt idx="131">
                  <c:v>5.0947192594394633E-2</c:v>
                </c:pt>
                <c:pt idx="132">
                  <c:v>0.11706435605347139</c:v>
                </c:pt>
                <c:pt idx="133">
                  <c:v>0.21032605798390569</c:v>
                </c:pt>
                <c:pt idx="134">
                  <c:v>0.57198196782633215</c:v>
                </c:pt>
                <c:pt idx="135">
                  <c:v>3.4830193398112594E-2</c:v>
                </c:pt>
                <c:pt idx="136">
                  <c:v>5.5106466234327078E-2</c:v>
                </c:pt>
                <c:pt idx="137">
                  <c:v>0.24899711016202569</c:v>
                </c:pt>
                <c:pt idx="138">
                  <c:v>0.27343243897715114</c:v>
                </c:pt>
                <c:pt idx="139">
                  <c:v>2.7561684272882893E-2</c:v>
                </c:pt>
                <c:pt idx="140">
                  <c:v>0.12127950237848523</c:v>
                </c:pt>
                <c:pt idx="141">
                  <c:v>3.7775467416140802E-2</c:v>
                </c:pt>
                <c:pt idx="142">
                  <c:v>6.4997487210042074E-2</c:v>
                </c:pt>
                <c:pt idx="143">
                  <c:v>0.1380918470010053</c:v>
                </c:pt>
                <c:pt idx="144">
                  <c:v>6.1042080598330994E-2</c:v>
                </c:pt>
                <c:pt idx="145">
                  <c:v>0.19559662460562691</c:v>
                </c:pt>
                <c:pt idx="146">
                  <c:v>0.14630062593208534</c:v>
                </c:pt>
                <c:pt idx="147">
                  <c:v>0.15281804312490899</c:v>
                </c:pt>
                <c:pt idx="148">
                  <c:v>0.15459948835086593</c:v>
                </c:pt>
                <c:pt idx="149">
                  <c:v>8.7488465034098642E-2</c:v>
                </c:pt>
                <c:pt idx="150">
                  <c:v>9.0450868067301349E-2</c:v>
                </c:pt>
                <c:pt idx="151">
                  <c:v>0.13402512205927716</c:v>
                </c:pt>
                <c:pt idx="152">
                  <c:v>0.13396630126688777</c:v>
                </c:pt>
                <c:pt idx="153">
                  <c:v>-3.9544475851417703E-2</c:v>
                </c:pt>
                <c:pt idx="154">
                  <c:v>9.0281876809171296E-2</c:v>
                </c:pt>
                <c:pt idx="155">
                  <c:v>7.3110165984594383E-2</c:v>
                </c:pt>
                <c:pt idx="156">
                  <c:v>7.1736198267890086E-2</c:v>
                </c:pt>
                <c:pt idx="157">
                  <c:v>0.21302104903121191</c:v>
                </c:pt>
                <c:pt idx="158">
                  <c:v>-5.6150828128318734E-3</c:v>
                </c:pt>
                <c:pt idx="159">
                  <c:v>1.95746934279293E-2</c:v>
                </c:pt>
                <c:pt idx="160">
                  <c:v>0.11351768940339463</c:v>
                </c:pt>
                <c:pt idx="161">
                  <c:v>0.19545635398847955</c:v>
                </c:pt>
                <c:pt idx="162">
                  <c:v>0.17952888796778041</c:v>
                </c:pt>
                <c:pt idx="163">
                  <c:v>-6.494644915500504E-2</c:v>
                </c:pt>
                <c:pt idx="164">
                  <c:v>6.2354669520135131E-2</c:v>
                </c:pt>
                <c:pt idx="165">
                  <c:v>9.7254007656592131E-2</c:v>
                </c:pt>
                <c:pt idx="166">
                  <c:v>-4.5312683583894044E-2</c:v>
                </c:pt>
                <c:pt idx="167">
                  <c:v>1.1153618509937761E-2</c:v>
                </c:pt>
                <c:pt idx="168">
                  <c:v>0.11835814800175928</c:v>
                </c:pt>
                <c:pt idx="169">
                  <c:v>6.7212514566442798E-3</c:v>
                </c:pt>
                <c:pt idx="170">
                  <c:v>2.3236774742431333E-2</c:v>
                </c:pt>
                <c:pt idx="171">
                  <c:v>2.2500740314013605E-2</c:v>
                </c:pt>
                <c:pt idx="172">
                  <c:v>7.2165736975436046E-2</c:v>
                </c:pt>
                <c:pt idx="173">
                  <c:v>0.11876499026028886</c:v>
                </c:pt>
                <c:pt idx="174">
                  <c:v>6.8042368786523102E-2</c:v>
                </c:pt>
                <c:pt idx="175">
                  <c:v>-9.8105628650597021E-2</c:v>
                </c:pt>
                <c:pt idx="176">
                  <c:v>-0.11548553632316108</c:v>
                </c:pt>
                <c:pt idx="177">
                  <c:v>-0.17594816778916661</c:v>
                </c:pt>
                <c:pt idx="178">
                  <c:v>-5.7402598944170352E-2</c:v>
                </c:pt>
                <c:pt idx="179">
                  <c:v>-6.6435018579585309E-2</c:v>
                </c:pt>
                <c:pt idx="180">
                  <c:v>0.17765239701650301</c:v>
                </c:pt>
                <c:pt idx="181">
                  <c:v>0.15511097032400914</c:v>
                </c:pt>
                <c:pt idx="182">
                  <c:v>8.0286976540121305E-2</c:v>
                </c:pt>
                <c:pt idx="183">
                  <c:v>0.16211924668509417</c:v>
                </c:pt>
                <c:pt idx="184">
                  <c:v>0.18841580911714018</c:v>
                </c:pt>
                <c:pt idx="185">
                  <c:v>0.15512569777329688</c:v>
                </c:pt>
                <c:pt idx="186">
                  <c:v>0.10916487136945401</c:v>
                </c:pt>
                <c:pt idx="187">
                  <c:v>4.1770766610817231E-2</c:v>
                </c:pt>
                <c:pt idx="188">
                  <c:v>5.4181409772965497E-2</c:v>
                </c:pt>
                <c:pt idx="189">
                  <c:v>0.12101096887997055</c:v>
                </c:pt>
              </c:numCache>
            </c:numRef>
          </c:xVal>
          <c:yVal>
            <c:numRef>
              <c:f>'Reg Hyp 1'!$G$135:$G$324</c:f>
              <c:numCache>
                <c:formatCode>0.000</c:formatCode>
                <c:ptCount val="190"/>
                <c:pt idx="0">
                  <c:v>-1.5765530590594499</c:v>
                </c:pt>
                <c:pt idx="1">
                  <c:v>-2.1215632115267669</c:v>
                </c:pt>
                <c:pt idx="2">
                  <c:v>0.81430124780015289</c:v>
                </c:pt>
                <c:pt idx="3">
                  <c:v>0.66751166872794987</c:v>
                </c:pt>
                <c:pt idx="4">
                  <c:v>7.1473638523618072E-2</c:v>
                </c:pt>
                <c:pt idx="5">
                  <c:v>-0.23818584277515106</c:v>
                </c:pt>
                <c:pt idx="6">
                  <c:v>-1.6746189643243243</c:v>
                </c:pt>
                <c:pt idx="7">
                  <c:v>0.32661305463773854</c:v>
                </c:pt>
                <c:pt idx="8">
                  <c:v>-0.12743677015219718</c:v>
                </c:pt>
                <c:pt idx="9">
                  <c:v>-0.24389123367559565</c:v>
                </c:pt>
                <c:pt idx="10">
                  <c:v>-2.5758071399406348</c:v>
                </c:pt>
                <c:pt idx="11">
                  <c:v>-0.27108633204610855</c:v>
                </c:pt>
                <c:pt idx="12">
                  <c:v>-0.26447496255507241</c:v>
                </c:pt>
                <c:pt idx="13">
                  <c:v>1.8746422678345729</c:v>
                </c:pt>
                <c:pt idx="14">
                  <c:v>2.2613128151081479</c:v>
                </c:pt>
                <c:pt idx="15">
                  <c:v>2.5751939576923801</c:v>
                </c:pt>
                <c:pt idx="16">
                  <c:v>2.5403637547431828</c:v>
                </c:pt>
                <c:pt idx="17">
                  <c:v>3.6483862494388735</c:v>
                </c:pt>
                <c:pt idx="18">
                  <c:v>2.3809690713712892</c:v>
                </c:pt>
                <c:pt idx="19">
                  <c:v>1.6245711901820685</c:v>
                </c:pt>
                <c:pt idx="20">
                  <c:v>-1.8169254685347047</c:v>
                </c:pt>
                <c:pt idx="21">
                  <c:v>0.71140707317839003</c:v>
                </c:pt>
                <c:pt idx="22">
                  <c:v>0.55622717544885958</c:v>
                </c:pt>
                <c:pt idx="23">
                  <c:v>1.1922751555156241</c:v>
                </c:pt>
                <c:pt idx="24">
                  <c:v>0.89713318309455725</c:v>
                </c:pt>
                <c:pt idx="25">
                  <c:v>-1.0166525777761264</c:v>
                </c:pt>
                <c:pt idx="26">
                  <c:v>-9.0164731879355253E-3</c:v>
                </c:pt>
                <c:pt idx="27">
                  <c:v>-0.35663225914394381</c:v>
                </c:pt>
                <c:pt idx="28">
                  <c:v>-2.4351058367839691E-2</c:v>
                </c:pt>
                <c:pt idx="29">
                  <c:v>6.2734535790009135E-2</c:v>
                </c:pt>
                <c:pt idx="30">
                  <c:v>9.8384879515552026E-2</c:v>
                </c:pt>
                <c:pt idx="31">
                  <c:v>0.11369866152442841</c:v>
                </c:pt>
                <c:pt idx="32">
                  <c:v>-2.639255891700661E-2</c:v>
                </c:pt>
                <c:pt idx="33">
                  <c:v>0.46169991048974146</c:v>
                </c:pt>
                <c:pt idx="34">
                  <c:v>-4.8776179112682908E-2</c:v>
                </c:pt>
                <c:pt idx="35">
                  <c:v>1.1367138278441884</c:v>
                </c:pt>
                <c:pt idx="36">
                  <c:v>0.72070625397465204</c:v>
                </c:pt>
                <c:pt idx="37">
                  <c:v>-0.279341368524883</c:v>
                </c:pt>
                <c:pt idx="38">
                  <c:v>-0.22066668578024862</c:v>
                </c:pt>
                <c:pt idx="39">
                  <c:v>-0.2088328725320763</c:v>
                </c:pt>
                <c:pt idx="40">
                  <c:v>-1.6315387989314845</c:v>
                </c:pt>
                <c:pt idx="41">
                  <c:v>-0.30598947035279117</c:v>
                </c:pt>
                <c:pt idx="42">
                  <c:v>-1.1153087856978146</c:v>
                </c:pt>
                <c:pt idx="43">
                  <c:v>-1.0965210474383822</c:v>
                </c:pt>
                <c:pt idx="44">
                  <c:v>-0.95275580439397978</c:v>
                </c:pt>
                <c:pt idx="45">
                  <c:v>-0.92328778948140811</c:v>
                </c:pt>
                <c:pt idx="46">
                  <c:v>-0.78917891137861151</c:v>
                </c:pt>
                <c:pt idx="47">
                  <c:v>3.0667261144957338</c:v>
                </c:pt>
                <c:pt idx="48">
                  <c:v>1.5411519610432207</c:v>
                </c:pt>
                <c:pt idx="49">
                  <c:v>1.1887685026816834</c:v>
                </c:pt>
                <c:pt idx="50">
                  <c:v>0.21242289260725797</c:v>
                </c:pt>
                <c:pt idx="51">
                  <c:v>0.20372993206987416</c:v>
                </c:pt>
                <c:pt idx="52">
                  <c:v>1.134770238317595</c:v>
                </c:pt>
                <c:pt idx="53">
                  <c:v>0.72086070230503629</c:v>
                </c:pt>
                <c:pt idx="54">
                  <c:v>-0.50616344032284333</c:v>
                </c:pt>
                <c:pt idx="55">
                  <c:v>-0.2651987659077128</c:v>
                </c:pt>
                <c:pt idx="56">
                  <c:v>-0.53966542377833759</c:v>
                </c:pt>
                <c:pt idx="57">
                  <c:v>-0.20500565376106253</c:v>
                </c:pt>
                <c:pt idx="58">
                  <c:v>-0.22788365859353166</c:v>
                </c:pt>
                <c:pt idx="59">
                  <c:v>2.6850556709419111</c:v>
                </c:pt>
                <c:pt idx="60">
                  <c:v>3.0421435534761851</c:v>
                </c:pt>
                <c:pt idx="61">
                  <c:v>-0.65595153603863376</c:v>
                </c:pt>
                <c:pt idx="62">
                  <c:v>-0.94470938947745486</c:v>
                </c:pt>
                <c:pt idx="63">
                  <c:v>-1.0804081712228348</c:v>
                </c:pt>
                <c:pt idx="64">
                  <c:v>-0.24045347821486671</c:v>
                </c:pt>
                <c:pt idx="65">
                  <c:v>0.35908196607952542</c:v>
                </c:pt>
                <c:pt idx="66">
                  <c:v>-1.0380253182080754</c:v>
                </c:pt>
                <c:pt idx="67">
                  <c:v>0.51807008964012802</c:v>
                </c:pt>
                <c:pt idx="68">
                  <c:v>0.17485995694973752</c:v>
                </c:pt>
                <c:pt idx="69">
                  <c:v>-4.2594252164652145E-2</c:v>
                </c:pt>
                <c:pt idx="70">
                  <c:v>0.37997917092249051</c:v>
                </c:pt>
                <c:pt idx="71">
                  <c:v>0.445976266646883</c:v>
                </c:pt>
                <c:pt idx="72">
                  <c:v>0.27021753669913218</c:v>
                </c:pt>
                <c:pt idx="73">
                  <c:v>0.75719330164907361</c:v>
                </c:pt>
                <c:pt idx="74">
                  <c:v>-0.10253238853460024</c:v>
                </c:pt>
                <c:pt idx="75">
                  <c:v>-0.1770745392258295</c:v>
                </c:pt>
                <c:pt idx="76">
                  <c:v>-0.19797065824902244</c:v>
                </c:pt>
                <c:pt idx="77">
                  <c:v>0.46769806322362167</c:v>
                </c:pt>
                <c:pt idx="78">
                  <c:v>-0.14139820334691489</c:v>
                </c:pt>
                <c:pt idx="79">
                  <c:v>-0.5555838071523107</c:v>
                </c:pt>
                <c:pt idx="80">
                  <c:v>-1.219539029895484</c:v>
                </c:pt>
                <c:pt idx="81">
                  <c:v>0.23477160258743376</c:v>
                </c:pt>
                <c:pt idx="82">
                  <c:v>0.1439720843550652</c:v>
                </c:pt>
                <c:pt idx="83">
                  <c:v>-5.0984751313519747E-2</c:v>
                </c:pt>
                <c:pt idx="84">
                  <c:v>-2.5120973365382101E-2</c:v>
                </c:pt>
                <c:pt idx="85">
                  <c:v>-1.0728204484381887</c:v>
                </c:pt>
                <c:pt idx="86">
                  <c:v>-3.6836745981510153</c:v>
                </c:pt>
                <c:pt idx="87">
                  <c:v>0.22145791919263597</c:v>
                </c:pt>
                <c:pt idx="88">
                  <c:v>-4.0295575459039241E-3</c:v>
                </c:pt>
                <c:pt idx="89">
                  <c:v>0.15163666434858361</c:v>
                </c:pt>
                <c:pt idx="90">
                  <c:v>9.837980075280145E-2</c:v>
                </c:pt>
                <c:pt idx="91">
                  <c:v>1.6227464978734601E-2</c:v>
                </c:pt>
                <c:pt idx="92">
                  <c:v>-7.97772373076783E-2</c:v>
                </c:pt>
                <c:pt idx="93">
                  <c:v>-0.45923087782514865</c:v>
                </c:pt>
                <c:pt idx="94">
                  <c:v>-0.54192898239739373</c:v>
                </c:pt>
                <c:pt idx="95">
                  <c:v>0.36503608129577075</c:v>
                </c:pt>
                <c:pt idx="96">
                  <c:v>0.41138640872492066</c:v>
                </c:pt>
                <c:pt idx="97">
                  <c:v>0.62579224875341499</c:v>
                </c:pt>
                <c:pt idx="98">
                  <c:v>0.37468043346245106</c:v>
                </c:pt>
                <c:pt idx="99">
                  <c:v>0.1178019401008786</c:v>
                </c:pt>
                <c:pt idx="100">
                  <c:v>8.4880976324577959E-2</c:v>
                </c:pt>
                <c:pt idx="101">
                  <c:v>0.91303553371932178</c:v>
                </c:pt>
                <c:pt idx="102">
                  <c:v>0.34419263926006194</c:v>
                </c:pt>
                <c:pt idx="103">
                  <c:v>0.5564615039711347</c:v>
                </c:pt>
                <c:pt idx="104">
                  <c:v>0.47878441055702936</c:v>
                </c:pt>
                <c:pt idx="105">
                  <c:v>0.16849881860419513</c:v>
                </c:pt>
                <c:pt idx="106">
                  <c:v>0.59613950832545126</c:v>
                </c:pt>
                <c:pt idx="107">
                  <c:v>-0.11650380154491718</c:v>
                </c:pt>
                <c:pt idx="108">
                  <c:v>-1.8874289824849315</c:v>
                </c:pt>
                <c:pt idx="109">
                  <c:v>-0.42634290817191151</c:v>
                </c:pt>
                <c:pt idx="110">
                  <c:v>-0.37548953886139036</c:v>
                </c:pt>
                <c:pt idx="111">
                  <c:v>0.51665487386361453</c:v>
                </c:pt>
                <c:pt idx="112">
                  <c:v>0.56670147509596069</c:v>
                </c:pt>
                <c:pt idx="113">
                  <c:v>-0.11067708478853061</c:v>
                </c:pt>
                <c:pt idx="114">
                  <c:v>-2.617833511103948E-2</c:v>
                </c:pt>
                <c:pt idx="115">
                  <c:v>-0.10408636792247651</c:v>
                </c:pt>
                <c:pt idx="116">
                  <c:v>-0.66401472419208074</c:v>
                </c:pt>
                <c:pt idx="117">
                  <c:v>0.52761671495415297</c:v>
                </c:pt>
                <c:pt idx="118">
                  <c:v>0.10579505927560508</c:v>
                </c:pt>
                <c:pt idx="119">
                  <c:v>2.8150637413310368E-2</c:v>
                </c:pt>
                <c:pt idx="120">
                  <c:v>-0.14626509296649229</c:v>
                </c:pt>
                <c:pt idx="121">
                  <c:v>-0.36390444559223656</c:v>
                </c:pt>
                <c:pt idx="122">
                  <c:v>2.479570175973864E-2</c:v>
                </c:pt>
                <c:pt idx="123">
                  <c:v>0.17831035725037567</c:v>
                </c:pt>
                <c:pt idx="124">
                  <c:v>0.26203241198259053</c:v>
                </c:pt>
                <c:pt idx="125">
                  <c:v>0.22934496735278023</c:v>
                </c:pt>
                <c:pt idx="126">
                  <c:v>0.26308150127101582</c:v>
                </c:pt>
                <c:pt idx="127">
                  <c:v>-0.61449955884469931</c:v>
                </c:pt>
                <c:pt idx="128">
                  <c:v>-1.0525945225854278</c:v>
                </c:pt>
                <c:pt idx="129">
                  <c:v>-0.23748586615638004</c:v>
                </c:pt>
                <c:pt idx="130">
                  <c:v>0.10252483233456611</c:v>
                </c:pt>
                <c:pt idx="131">
                  <c:v>0.19521668380288304</c:v>
                </c:pt>
                <c:pt idx="132">
                  <c:v>-0.13893689688813463</c:v>
                </c:pt>
                <c:pt idx="133">
                  <c:v>-0.20939988702480156</c:v>
                </c:pt>
                <c:pt idx="134">
                  <c:v>-1.7721449137551513</c:v>
                </c:pt>
                <c:pt idx="135">
                  <c:v>0.50337117060592207</c:v>
                </c:pt>
                <c:pt idx="136">
                  <c:v>-1.7120214816567594</c:v>
                </c:pt>
                <c:pt idx="137">
                  <c:v>-0.51128899330895328</c:v>
                </c:pt>
                <c:pt idx="138">
                  <c:v>-0.78182524943391396</c:v>
                </c:pt>
                <c:pt idx="139">
                  <c:v>0.24888388016582735</c:v>
                </c:pt>
                <c:pt idx="140">
                  <c:v>5.511872633459055E-2</c:v>
                </c:pt>
                <c:pt idx="141">
                  <c:v>-0.22867946146779486</c:v>
                </c:pt>
                <c:pt idx="142">
                  <c:v>-0.8752679768576086</c:v>
                </c:pt>
                <c:pt idx="143">
                  <c:v>0.11226167697802997</c:v>
                </c:pt>
                <c:pt idx="144">
                  <c:v>-9.117667535648584E-2</c:v>
                </c:pt>
                <c:pt idx="145">
                  <c:v>-0.52688591863824996</c:v>
                </c:pt>
                <c:pt idx="146">
                  <c:v>-6.6298586627000472E-2</c:v>
                </c:pt>
                <c:pt idx="147">
                  <c:v>-0.47151551124249874</c:v>
                </c:pt>
                <c:pt idx="148">
                  <c:v>-0.57022896430680237</c:v>
                </c:pt>
                <c:pt idx="149">
                  <c:v>-0.288098753497119</c:v>
                </c:pt>
                <c:pt idx="150">
                  <c:v>-0.20560763337723059</c:v>
                </c:pt>
                <c:pt idx="151">
                  <c:v>-0.48541198851693262</c:v>
                </c:pt>
                <c:pt idx="152">
                  <c:v>-0.58915064278465279</c:v>
                </c:pt>
                <c:pt idx="153">
                  <c:v>0.31433983406259619</c:v>
                </c:pt>
                <c:pt idx="154">
                  <c:v>0.31942532273128649</c:v>
                </c:pt>
                <c:pt idx="155">
                  <c:v>8.1850853840810339E-2</c:v>
                </c:pt>
                <c:pt idx="156">
                  <c:v>-0.41049798063525211</c:v>
                </c:pt>
                <c:pt idx="157">
                  <c:v>-0.55039029514399274</c:v>
                </c:pt>
                <c:pt idx="158">
                  <c:v>-1.838886874315683</c:v>
                </c:pt>
                <c:pt idx="159">
                  <c:v>-4.3268877436531765</c:v>
                </c:pt>
                <c:pt idx="160">
                  <c:v>0.12341566579092302</c:v>
                </c:pt>
                <c:pt idx="161">
                  <c:v>-0.62160551825232413</c:v>
                </c:pt>
                <c:pt idx="162">
                  <c:v>-0.45293032877978506</c:v>
                </c:pt>
                <c:pt idx="163">
                  <c:v>0.50240334856343538</c:v>
                </c:pt>
                <c:pt idx="164">
                  <c:v>3.7460767571372802E-2</c:v>
                </c:pt>
                <c:pt idx="165">
                  <c:v>0.1938872345980035</c:v>
                </c:pt>
                <c:pt idx="166">
                  <c:v>-0.47961519146316739</c:v>
                </c:pt>
                <c:pt idx="167">
                  <c:v>-0.36030992487496821</c:v>
                </c:pt>
                <c:pt idx="168">
                  <c:v>-0.50852032957442184</c:v>
                </c:pt>
                <c:pt idx="169">
                  <c:v>9.8739625668523064E-3</c:v>
                </c:pt>
                <c:pt idx="170">
                  <c:v>0.38028364448818675</c:v>
                </c:pt>
                <c:pt idx="171">
                  <c:v>0.32714310060147778</c:v>
                </c:pt>
                <c:pt idx="172">
                  <c:v>0.13793988913975885</c:v>
                </c:pt>
                <c:pt idx="173">
                  <c:v>9.6844395450319445E-3</c:v>
                </c:pt>
                <c:pt idx="174">
                  <c:v>0.15147364242278158</c:v>
                </c:pt>
                <c:pt idx="175">
                  <c:v>1.1140550634360775</c:v>
                </c:pt>
                <c:pt idx="176">
                  <c:v>0.886048852123139</c:v>
                </c:pt>
                <c:pt idx="177">
                  <c:v>-0.56785593537302415</c:v>
                </c:pt>
                <c:pt idx="178">
                  <c:v>0.95501849818274631</c:v>
                </c:pt>
                <c:pt idx="179">
                  <c:v>1.2974710058642986</c:v>
                </c:pt>
                <c:pt idx="180">
                  <c:v>-0.18914861639783925</c:v>
                </c:pt>
                <c:pt idx="181">
                  <c:v>-8.2809051549675383E-2</c:v>
                </c:pt>
                <c:pt idx="182">
                  <c:v>-4.0241060815492904E-2</c:v>
                </c:pt>
                <c:pt idx="183">
                  <c:v>-0.39915856275909628</c:v>
                </c:pt>
                <c:pt idx="184">
                  <c:v>0.33617724026222112</c:v>
                </c:pt>
                <c:pt idx="185">
                  <c:v>0.30710286537701642</c:v>
                </c:pt>
                <c:pt idx="186">
                  <c:v>0.31559925106559644</c:v>
                </c:pt>
                <c:pt idx="187">
                  <c:v>0.95426729419171341</c:v>
                </c:pt>
                <c:pt idx="188">
                  <c:v>7.287602259282859E-2</c:v>
                </c:pt>
                <c:pt idx="189">
                  <c:v>-0.1040410573628068</c:v>
                </c:pt>
              </c:numCache>
            </c:numRef>
          </c:yVal>
          <c:smooth val="0"/>
          <c:extLst>
            <c:ext xmlns:c16="http://schemas.microsoft.com/office/drawing/2014/chart" uri="{C3380CC4-5D6E-409C-BE32-E72D297353CC}">
              <c16:uniqueId val="{00000001-0F1A-F14F-9DE9-8B44E6A9A704}"/>
            </c:ext>
          </c:extLst>
        </c:ser>
        <c:ser>
          <c:idx val="1"/>
          <c:order val="1"/>
          <c:tx>
            <c:v/>
          </c:tx>
          <c:spPr>
            <a:ln w="19050">
              <a:noFill/>
            </a:ln>
            <a:effectLst/>
          </c:spPr>
          <c:marker>
            <c:symbol val="circle"/>
            <c:size val="3"/>
            <c:spPr>
              <a:solidFill>
                <a:srgbClr val="003CE6"/>
              </a:solidFill>
              <a:ln>
                <a:solidFill>
                  <a:srgbClr val="003CE6"/>
                </a:solidFill>
                <a:prstDash val="solid"/>
              </a:ln>
            </c:spPr>
          </c:marker>
          <c:xVal>
            <c:numLit>
              <c:formatCode>General</c:formatCode>
              <c:ptCount val="1"/>
              <c:pt idx="0">
                <c:v>4.6621977516254777E-2</c:v>
              </c:pt>
            </c:numLit>
          </c:xVal>
          <c:yVal>
            <c:numLit>
              <c:formatCode>General</c:formatCode>
              <c:ptCount val="1"/>
              <c:pt idx="0">
                <c:v>-2.1215632115267669</c:v>
              </c:pt>
            </c:numLit>
          </c:yVal>
          <c:smooth val="0"/>
          <c:extLst>
            <c:ext xmlns:c16="http://schemas.microsoft.com/office/drawing/2014/chart" uri="{C3380CC4-5D6E-409C-BE32-E72D297353CC}">
              <c16:uniqueId val="{00000002-0F1A-F14F-9DE9-8B44E6A9A704}"/>
            </c:ext>
          </c:extLst>
        </c:ser>
        <c:dLbls>
          <c:showLegendKey val="0"/>
          <c:showVal val="0"/>
          <c:showCatName val="0"/>
          <c:showSerName val="0"/>
          <c:showPercent val="0"/>
          <c:showBubbleSize val="0"/>
        </c:dLbls>
        <c:axId val="282397360"/>
        <c:axId val="282915040"/>
      </c:scatterChart>
      <c:valAx>
        <c:axId val="282397360"/>
        <c:scaling>
          <c:orientation val="minMax"/>
          <c:max val="0.60000000000000009"/>
          <c:min val="-0.20000000000000004"/>
        </c:scaling>
        <c:delete val="0"/>
        <c:axPos val="b"/>
        <c:title>
          <c:tx>
            <c:rich>
              <a:bodyPr/>
              <a:lstStyle/>
              <a:p>
                <a:pPr>
                  <a:defRPr sz="900" b="0">
                    <a:latin typeface="Arial"/>
                    <a:ea typeface="Arial"/>
                    <a:cs typeface="Arial"/>
                  </a:defRPr>
                </a:pPr>
                <a:r>
                  <a:rPr lang="fr-FR"/>
                  <a:t>Pred(ROE)</a:t>
                </a:r>
              </a:p>
            </c:rich>
          </c:tx>
          <c:overlay val="0"/>
        </c:title>
        <c:numFmt formatCode="General" sourceLinked="0"/>
        <c:majorTickMark val="cross"/>
        <c:minorTickMark val="none"/>
        <c:tickLblPos val="nextTo"/>
        <c:spPr>
          <a:ln>
            <a:solidFill>
              <a:srgbClr val="000000"/>
            </a:solidFill>
            <a:prstDash val="solid"/>
          </a:ln>
        </c:spPr>
        <c:txPr>
          <a:bodyPr rot="0" vert="horz"/>
          <a:lstStyle/>
          <a:p>
            <a:pPr>
              <a:defRPr sz="800"/>
            </a:pPr>
            <a:endParaRPr lang="fr-FR"/>
          </a:p>
        </c:txPr>
        <c:crossAx val="282915040"/>
        <c:crosses val="autoZero"/>
        <c:crossBetween val="midCat"/>
      </c:valAx>
      <c:valAx>
        <c:axId val="282915040"/>
        <c:scaling>
          <c:orientation val="minMax"/>
          <c:max val="4"/>
          <c:min val="-5"/>
        </c:scaling>
        <c:delete val="0"/>
        <c:axPos val="l"/>
        <c:title>
          <c:tx>
            <c:rich>
              <a:bodyPr/>
              <a:lstStyle/>
              <a:p>
                <a:pPr>
                  <a:defRPr sz="900" b="0">
                    <a:latin typeface="Arial"/>
                    <a:ea typeface="Arial"/>
                    <a:cs typeface="Arial"/>
                  </a:defRPr>
                </a:pPr>
                <a:r>
                  <a:rPr lang="fr-FR"/>
                  <a:t>Standardized residuals</a:t>
                </a:r>
              </a:p>
            </c:rich>
          </c:tx>
          <c:overlay val="0"/>
        </c:title>
        <c:numFmt formatCode="General" sourceLinked="0"/>
        <c:majorTickMark val="cross"/>
        <c:minorTickMark val="none"/>
        <c:tickLblPos val="nextTo"/>
        <c:spPr>
          <a:ln>
            <a:solidFill>
              <a:srgbClr val="000000"/>
            </a:solidFill>
            <a:prstDash val="solid"/>
          </a:ln>
        </c:spPr>
        <c:txPr>
          <a:bodyPr/>
          <a:lstStyle/>
          <a:p>
            <a:pPr>
              <a:defRPr sz="800"/>
            </a:pPr>
            <a:endParaRPr lang="fr-FR"/>
          </a:p>
        </c:txPr>
        <c:crossAx val="282397360"/>
        <c:crosses val="autoZero"/>
        <c:crossBetween val="midCat"/>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blipFill>
      <a:blip xmlns:r="http://schemas.openxmlformats.org/officeDocument/2006/relationships" r:embed="rId1"/>
      <a:stretch>
        <a:fillRect/>
      </a:stretch>
    </a:blipFill>
    <a:ln>
      <a:solidFill>
        <a:srgbClr val="000000"/>
      </a:solidFill>
      <a:prstDash val="solid"/>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latin typeface="Arial"/>
                <a:ea typeface="Arial"/>
                <a:cs typeface="Arial"/>
              </a:defRPr>
            </a:pPr>
            <a:r>
              <a:rPr lang="fr-FR"/>
              <a:t>Pred(ROE) - ROE</a:t>
            </a:r>
          </a:p>
        </c:rich>
      </c:tx>
      <c:overlay val="0"/>
    </c:title>
    <c:autoTitleDeleted val="0"/>
    <c:plotArea>
      <c:layout/>
      <c:scatterChart>
        <c:scatterStyle val="lineMarker"/>
        <c:varyColors val="0"/>
        <c:ser>
          <c:idx val="0"/>
          <c:order val="0"/>
          <c:tx>
            <c:v/>
          </c:tx>
          <c:spPr>
            <a:ln w="19050">
              <a:noFill/>
            </a:ln>
            <a:effectLst/>
          </c:spPr>
          <c:marker>
            <c:symbol val="circle"/>
            <c:size val="3"/>
            <c:spPr>
              <a:solidFill>
                <a:srgbClr val="003CE6"/>
              </a:solidFill>
              <a:ln>
                <a:solidFill>
                  <a:srgbClr val="003CE6"/>
                </a:solidFill>
                <a:prstDash val="solid"/>
              </a:ln>
            </c:spPr>
          </c:marker>
          <c:xVal>
            <c:numRef>
              <c:f>'Reg Hyp 1'!$E$135:$E$324</c:f>
              <c:numCache>
                <c:formatCode>0.000</c:formatCode>
                <c:ptCount val="190"/>
                <c:pt idx="0">
                  <c:v>4.2842577134661955E-2</c:v>
                </c:pt>
                <c:pt idx="1">
                  <c:v>4.6621977516254777E-2</c:v>
                </c:pt>
                <c:pt idx="2">
                  <c:v>2.2072633482863105E-2</c:v>
                </c:pt>
                <c:pt idx="3">
                  <c:v>1.8949259733555386E-2</c:v>
                </c:pt>
                <c:pt idx="4">
                  <c:v>-6.949494299490229E-2</c:v>
                </c:pt>
                <c:pt idx="5">
                  <c:v>1.5969384236267835E-2</c:v>
                </c:pt>
                <c:pt idx="6">
                  <c:v>0.42347457895380908</c:v>
                </c:pt>
                <c:pt idx="7">
                  <c:v>5.9623066225176914E-2</c:v>
                </c:pt>
                <c:pt idx="8">
                  <c:v>0.20541031550283176</c:v>
                </c:pt>
                <c:pt idx="9">
                  <c:v>0.25028609483909198</c:v>
                </c:pt>
                <c:pt idx="10">
                  <c:v>0.22845402272536089</c:v>
                </c:pt>
                <c:pt idx="11">
                  <c:v>0.23556227731179677</c:v>
                </c:pt>
                <c:pt idx="12">
                  <c:v>0.22403648171602841</c:v>
                </c:pt>
                <c:pt idx="13">
                  <c:v>0.24736332468162248</c:v>
                </c:pt>
                <c:pt idx="14">
                  <c:v>0.25112610706078342</c:v>
                </c:pt>
                <c:pt idx="15">
                  <c:v>0.25468748967612559</c:v>
                </c:pt>
                <c:pt idx="16">
                  <c:v>0.25372572900485424</c:v>
                </c:pt>
                <c:pt idx="17">
                  <c:v>0.26201231823403731</c:v>
                </c:pt>
                <c:pt idx="18">
                  <c:v>0.26051140649685828</c:v>
                </c:pt>
                <c:pt idx="19">
                  <c:v>0.25007562610851553</c:v>
                </c:pt>
                <c:pt idx="20">
                  <c:v>4.6316585086998825E-2</c:v>
                </c:pt>
                <c:pt idx="21">
                  <c:v>-7.818107935515535E-2</c:v>
                </c:pt>
                <c:pt idx="22">
                  <c:v>2.0631894768969296E-2</c:v>
                </c:pt>
                <c:pt idx="23">
                  <c:v>2.4842457573084193E-2</c:v>
                </c:pt>
                <c:pt idx="24">
                  <c:v>-6.0043618033941169E-2</c:v>
                </c:pt>
                <c:pt idx="25">
                  <c:v>5.6267331905348631E-3</c:v>
                </c:pt>
                <c:pt idx="26">
                  <c:v>4.908085406483001E-2</c:v>
                </c:pt>
                <c:pt idx="27">
                  <c:v>0.15030487360425471</c:v>
                </c:pt>
                <c:pt idx="28">
                  <c:v>9.3619824706564006E-2</c:v>
                </c:pt>
                <c:pt idx="29">
                  <c:v>8.5521898520306713E-2</c:v>
                </c:pt>
                <c:pt idx="30">
                  <c:v>7.7294384157690563E-2</c:v>
                </c:pt>
                <c:pt idx="31">
                  <c:v>6.1760214546480598E-2</c:v>
                </c:pt>
                <c:pt idx="32">
                  <c:v>6.0090969535317097E-2</c:v>
                </c:pt>
                <c:pt idx="33">
                  <c:v>-2.7552763530615632E-2</c:v>
                </c:pt>
                <c:pt idx="34">
                  <c:v>1.6256741794486732E-2</c:v>
                </c:pt>
                <c:pt idx="35">
                  <c:v>6.6510032071166248E-4</c:v>
                </c:pt>
                <c:pt idx="36">
                  <c:v>1.9672822302825247E-2</c:v>
                </c:pt>
                <c:pt idx="37">
                  <c:v>0.15946740427819892</c:v>
                </c:pt>
                <c:pt idx="38">
                  <c:v>6.6926250265214038E-2</c:v>
                </c:pt>
                <c:pt idx="39">
                  <c:v>0.13719520034285113</c:v>
                </c:pt>
                <c:pt idx="40">
                  <c:v>0.35353238366272927</c:v>
                </c:pt>
                <c:pt idx="41">
                  <c:v>0.25661734892427213</c:v>
                </c:pt>
                <c:pt idx="42">
                  <c:v>0.29339496717688401</c:v>
                </c:pt>
                <c:pt idx="43">
                  <c:v>0.31705906546551282</c:v>
                </c:pt>
                <c:pt idx="44">
                  <c:v>0.30088040634517055</c:v>
                </c:pt>
                <c:pt idx="45">
                  <c:v>0.30207967202974623</c:v>
                </c:pt>
                <c:pt idx="46">
                  <c:v>0.3191295434913069</c:v>
                </c:pt>
                <c:pt idx="47">
                  <c:v>0.31424993319922229</c:v>
                </c:pt>
                <c:pt idx="48">
                  <c:v>0.2173274154079968</c:v>
                </c:pt>
                <c:pt idx="49">
                  <c:v>0.19265173550818818</c:v>
                </c:pt>
                <c:pt idx="50">
                  <c:v>0.13997628193069916</c:v>
                </c:pt>
                <c:pt idx="51">
                  <c:v>0.23698247458414434</c:v>
                </c:pt>
                <c:pt idx="52">
                  <c:v>0.1961136488920294</c:v>
                </c:pt>
                <c:pt idx="53">
                  <c:v>-9.7362821837559538E-2</c:v>
                </c:pt>
                <c:pt idx="54">
                  <c:v>-3.2185783364449765E-2</c:v>
                </c:pt>
                <c:pt idx="55">
                  <c:v>5.2035236532788293E-3</c:v>
                </c:pt>
                <c:pt idx="56">
                  <c:v>2.3545924699243232E-2</c:v>
                </c:pt>
                <c:pt idx="57">
                  <c:v>2.631194104948199E-2</c:v>
                </c:pt>
                <c:pt idx="58">
                  <c:v>6.5591809170705132E-2</c:v>
                </c:pt>
                <c:pt idx="59">
                  <c:v>5.1333208925824943E-2</c:v>
                </c:pt>
                <c:pt idx="60">
                  <c:v>7.6923184919185844E-2</c:v>
                </c:pt>
                <c:pt idx="61">
                  <c:v>-3.7617148673626179E-2</c:v>
                </c:pt>
                <c:pt idx="62">
                  <c:v>5.7023425812165296E-2</c:v>
                </c:pt>
                <c:pt idx="63">
                  <c:v>1.8340478023353375E-2</c:v>
                </c:pt>
                <c:pt idx="64">
                  <c:v>4.3492717287221573E-2</c:v>
                </c:pt>
                <c:pt idx="65">
                  <c:v>1.2129774231068768E-2</c:v>
                </c:pt>
                <c:pt idx="66">
                  <c:v>4.1559210987273144E-2</c:v>
                </c:pt>
                <c:pt idx="67">
                  <c:v>5.4437924072467545E-2</c:v>
                </c:pt>
                <c:pt idx="68">
                  <c:v>6.5645191128420211E-2</c:v>
                </c:pt>
                <c:pt idx="69">
                  <c:v>7.883005449112912E-2</c:v>
                </c:pt>
                <c:pt idx="70">
                  <c:v>7.1307042245434632E-2</c:v>
                </c:pt>
                <c:pt idx="71">
                  <c:v>7.1075995466652872E-2</c:v>
                </c:pt>
                <c:pt idx="72">
                  <c:v>0.11963822639864292</c:v>
                </c:pt>
                <c:pt idx="73">
                  <c:v>0.1352522103978781</c:v>
                </c:pt>
                <c:pt idx="74">
                  <c:v>4.4662792869437237E-2</c:v>
                </c:pt>
                <c:pt idx="75">
                  <c:v>0.13386589812289287</c:v>
                </c:pt>
                <c:pt idx="76">
                  <c:v>0.11168837951914029</c:v>
                </c:pt>
                <c:pt idx="77">
                  <c:v>2.3062961239190542E-2</c:v>
                </c:pt>
                <c:pt idx="78">
                  <c:v>-1.6367614802228807E-2</c:v>
                </c:pt>
                <c:pt idx="79">
                  <c:v>-1.1780373615093724E-2</c:v>
                </c:pt>
                <c:pt idx="80">
                  <c:v>2.744959727406563E-2</c:v>
                </c:pt>
                <c:pt idx="81">
                  <c:v>0.11081856637644222</c:v>
                </c:pt>
                <c:pt idx="82">
                  <c:v>0.11977360529911568</c:v>
                </c:pt>
                <c:pt idx="83">
                  <c:v>8.3766444019047342E-2</c:v>
                </c:pt>
                <c:pt idx="84">
                  <c:v>8.1797508454834161E-2</c:v>
                </c:pt>
                <c:pt idx="85">
                  <c:v>-7.9410643892071489E-2</c:v>
                </c:pt>
                <c:pt idx="86">
                  <c:v>1.1131653619287016E-2</c:v>
                </c:pt>
                <c:pt idx="87">
                  <c:v>3.089114604617316E-2</c:v>
                </c:pt>
                <c:pt idx="88">
                  <c:v>0.15992995576253474</c:v>
                </c:pt>
                <c:pt idx="89">
                  <c:v>0.1870047460009959</c:v>
                </c:pt>
                <c:pt idx="90">
                  <c:v>0.14829555625279844</c:v>
                </c:pt>
                <c:pt idx="91">
                  <c:v>0.14825496735152849</c:v>
                </c:pt>
                <c:pt idx="92">
                  <c:v>0.13941127734452902</c:v>
                </c:pt>
                <c:pt idx="93">
                  <c:v>9.6982951304789858E-2</c:v>
                </c:pt>
                <c:pt idx="94">
                  <c:v>0.16506831688688334</c:v>
                </c:pt>
                <c:pt idx="95">
                  <c:v>0.10575566213735477</c:v>
                </c:pt>
                <c:pt idx="96">
                  <c:v>0.12505876710680103</c:v>
                </c:pt>
                <c:pt idx="97">
                  <c:v>8.3577417309903534E-2</c:v>
                </c:pt>
                <c:pt idx="98">
                  <c:v>7.2529903906792786E-2</c:v>
                </c:pt>
                <c:pt idx="99">
                  <c:v>1.5813245179748497E-2</c:v>
                </c:pt>
                <c:pt idx="100">
                  <c:v>8.8410863435154391E-2</c:v>
                </c:pt>
                <c:pt idx="101">
                  <c:v>3.2863803758395012E-3</c:v>
                </c:pt>
                <c:pt idx="102">
                  <c:v>7.9565986549242046E-2</c:v>
                </c:pt>
                <c:pt idx="103">
                  <c:v>0.12657781559101153</c:v>
                </c:pt>
                <c:pt idx="104">
                  <c:v>0.1045044141851488</c:v>
                </c:pt>
                <c:pt idx="105">
                  <c:v>8.5113237481730414E-2</c:v>
                </c:pt>
                <c:pt idx="106">
                  <c:v>0.10442078324320871</c:v>
                </c:pt>
                <c:pt idx="107">
                  <c:v>4.3887165742063007E-2</c:v>
                </c:pt>
                <c:pt idx="108">
                  <c:v>1.5587639248667053E-2</c:v>
                </c:pt>
                <c:pt idx="109">
                  <c:v>0.1213929475516024</c:v>
                </c:pt>
                <c:pt idx="110">
                  <c:v>0.10865682434306342</c:v>
                </c:pt>
                <c:pt idx="111">
                  <c:v>4.1764532652096016E-2</c:v>
                </c:pt>
                <c:pt idx="112">
                  <c:v>-4.1785401721867198E-2</c:v>
                </c:pt>
                <c:pt idx="113">
                  <c:v>-3.7457544877535283E-2</c:v>
                </c:pt>
                <c:pt idx="114">
                  <c:v>7.0041530195994656E-2</c:v>
                </c:pt>
                <c:pt idx="115">
                  <c:v>6.1021425813663266E-2</c:v>
                </c:pt>
                <c:pt idx="116">
                  <c:v>0.21624370284723674</c:v>
                </c:pt>
                <c:pt idx="117">
                  <c:v>-5.9765280404054197E-2</c:v>
                </c:pt>
                <c:pt idx="118">
                  <c:v>6.8584236259124243E-2</c:v>
                </c:pt>
                <c:pt idx="119">
                  <c:v>4.6503294795195313E-2</c:v>
                </c:pt>
                <c:pt idx="120">
                  <c:v>-3.1244416536467041E-2</c:v>
                </c:pt>
                <c:pt idx="121">
                  <c:v>1.3983174910732216E-2</c:v>
                </c:pt>
                <c:pt idx="122">
                  <c:v>4.8277558894523967E-2</c:v>
                </c:pt>
                <c:pt idx="123">
                  <c:v>9.0848895354981835E-2</c:v>
                </c:pt>
                <c:pt idx="124">
                  <c:v>0.10752721887747002</c:v>
                </c:pt>
                <c:pt idx="125">
                  <c:v>8.4070944745568615E-2</c:v>
                </c:pt>
                <c:pt idx="126">
                  <c:v>3.7285106283699937E-2</c:v>
                </c:pt>
                <c:pt idx="127">
                  <c:v>-7.1835848445508735E-3</c:v>
                </c:pt>
                <c:pt idx="128">
                  <c:v>1.2921544298541449E-2</c:v>
                </c:pt>
                <c:pt idx="129">
                  <c:v>7.8807841118233107E-2</c:v>
                </c:pt>
                <c:pt idx="130">
                  <c:v>8.1338950977544608E-2</c:v>
                </c:pt>
                <c:pt idx="131">
                  <c:v>5.0947192594394633E-2</c:v>
                </c:pt>
                <c:pt idx="132">
                  <c:v>0.11706435605347139</c:v>
                </c:pt>
                <c:pt idx="133">
                  <c:v>0.21032605798390569</c:v>
                </c:pt>
                <c:pt idx="134">
                  <c:v>0.57198196782633215</c:v>
                </c:pt>
                <c:pt idx="135">
                  <c:v>3.4830193398112594E-2</c:v>
                </c:pt>
                <c:pt idx="136">
                  <c:v>5.5106466234327078E-2</c:v>
                </c:pt>
                <c:pt idx="137">
                  <c:v>0.24899711016202569</c:v>
                </c:pt>
                <c:pt idx="138">
                  <c:v>0.27343243897715114</c:v>
                </c:pt>
                <c:pt idx="139">
                  <c:v>2.7561684272882893E-2</c:v>
                </c:pt>
                <c:pt idx="140">
                  <c:v>0.12127950237848523</c:v>
                </c:pt>
                <c:pt idx="141">
                  <c:v>3.7775467416140802E-2</c:v>
                </c:pt>
                <c:pt idx="142">
                  <c:v>6.4997487210042074E-2</c:v>
                </c:pt>
                <c:pt idx="143">
                  <c:v>0.1380918470010053</c:v>
                </c:pt>
                <c:pt idx="144">
                  <c:v>6.1042080598330994E-2</c:v>
                </c:pt>
                <c:pt idx="145">
                  <c:v>0.19559662460562691</c:v>
                </c:pt>
                <c:pt idx="146">
                  <c:v>0.14630062593208534</c:v>
                </c:pt>
                <c:pt idx="147">
                  <c:v>0.15281804312490899</c:v>
                </c:pt>
                <c:pt idx="148">
                  <c:v>0.15459948835086593</c:v>
                </c:pt>
                <c:pt idx="149">
                  <c:v>8.7488465034098642E-2</c:v>
                </c:pt>
                <c:pt idx="150">
                  <c:v>9.0450868067301349E-2</c:v>
                </c:pt>
                <c:pt idx="151">
                  <c:v>0.13402512205927716</c:v>
                </c:pt>
                <c:pt idx="152">
                  <c:v>0.13396630126688777</c:v>
                </c:pt>
                <c:pt idx="153">
                  <c:v>-3.9544475851417703E-2</c:v>
                </c:pt>
                <c:pt idx="154">
                  <c:v>9.0281876809171296E-2</c:v>
                </c:pt>
                <c:pt idx="155">
                  <c:v>7.3110165984594383E-2</c:v>
                </c:pt>
                <c:pt idx="156">
                  <c:v>7.1736198267890086E-2</c:v>
                </c:pt>
                <c:pt idx="157">
                  <c:v>0.21302104903121191</c:v>
                </c:pt>
                <c:pt idx="158">
                  <c:v>-5.6150828128318734E-3</c:v>
                </c:pt>
                <c:pt idx="159">
                  <c:v>1.95746934279293E-2</c:v>
                </c:pt>
                <c:pt idx="160">
                  <c:v>0.11351768940339463</c:v>
                </c:pt>
                <c:pt idx="161">
                  <c:v>0.19545635398847955</c:v>
                </c:pt>
                <c:pt idx="162">
                  <c:v>0.17952888796778041</c:v>
                </c:pt>
                <c:pt idx="163">
                  <c:v>-6.494644915500504E-2</c:v>
                </c:pt>
                <c:pt idx="164">
                  <c:v>6.2354669520135131E-2</c:v>
                </c:pt>
                <c:pt idx="165">
                  <c:v>9.7254007656592131E-2</c:v>
                </c:pt>
                <c:pt idx="166">
                  <c:v>-4.5312683583894044E-2</c:v>
                </c:pt>
                <c:pt idx="167">
                  <c:v>1.1153618509937761E-2</c:v>
                </c:pt>
                <c:pt idx="168">
                  <c:v>0.11835814800175928</c:v>
                </c:pt>
                <c:pt idx="169">
                  <c:v>6.7212514566442798E-3</c:v>
                </c:pt>
                <c:pt idx="170">
                  <c:v>2.3236774742431333E-2</c:v>
                </c:pt>
                <c:pt idx="171">
                  <c:v>2.2500740314013605E-2</c:v>
                </c:pt>
                <c:pt idx="172">
                  <c:v>7.2165736975436046E-2</c:v>
                </c:pt>
                <c:pt idx="173">
                  <c:v>0.11876499026028886</c:v>
                </c:pt>
                <c:pt idx="174">
                  <c:v>6.8042368786523102E-2</c:v>
                </c:pt>
                <c:pt idx="175">
                  <c:v>-9.8105628650597021E-2</c:v>
                </c:pt>
                <c:pt idx="176">
                  <c:v>-0.11548553632316108</c:v>
                </c:pt>
                <c:pt idx="177">
                  <c:v>-0.17594816778916661</c:v>
                </c:pt>
                <c:pt idx="178">
                  <c:v>-5.7402598944170352E-2</c:v>
                </c:pt>
                <c:pt idx="179">
                  <c:v>-6.6435018579585309E-2</c:v>
                </c:pt>
                <c:pt idx="180">
                  <c:v>0.17765239701650301</c:v>
                </c:pt>
                <c:pt idx="181">
                  <c:v>0.15511097032400914</c:v>
                </c:pt>
                <c:pt idx="182">
                  <c:v>8.0286976540121305E-2</c:v>
                </c:pt>
                <c:pt idx="183">
                  <c:v>0.16211924668509417</c:v>
                </c:pt>
                <c:pt idx="184">
                  <c:v>0.18841580911714018</c:v>
                </c:pt>
                <c:pt idx="185">
                  <c:v>0.15512569777329688</c:v>
                </c:pt>
                <c:pt idx="186">
                  <c:v>0.10916487136945401</c:v>
                </c:pt>
                <c:pt idx="187">
                  <c:v>4.1770766610817231E-2</c:v>
                </c:pt>
                <c:pt idx="188">
                  <c:v>5.4181409772965497E-2</c:v>
                </c:pt>
                <c:pt idx="189">
                  <c:v>0.12101096887997055</c:v>
                </c:pt>
              </c:numCache>
            </c:numRef>
          </c:xVal>
          <c:yVal>
            <c:numRef>
              <c:f>'Reg Hyp 1'!$D$135:$D$324</c:f>
              <c:numCache>
                <c:formatCode>0.000</c:formatCode>
                <c:ptCount val="190"/>
                <c:pt idx="0">
                  <c:v>-0.32100000000000001</c:v>
                </c:pt>
                <c:pt idx="1">
                  <c:v>-0.443</c:v>
                </c:pt>
                <c:pt idx="2">
                  <c:v>0.21</c:v>
                </c:pt>
                <c:pt idx="3">
                  <c:v>0.17299999999999999</c:v>
                </c:pt>
                <c:pt idx="4">
                  <c:v>-5.2999999999999999E-2</c:v>
                </c:pt>
                <c:pt idx="5">
                  <c:v>-3.9E-2</c:v>
                </c:pt>
                <c:pt idx="6">
                  <c:v>3.6999999999999998E-2</c:v>
                </c:pt>
                <c:pt idx="7">
                  <c:v>0.13500000000000001</c:v>
                </c:pt>
                <c:pt idx="8">
                  <c:v>0.17599999999999999</c:v>
                </c:pt>
                <c:pt idx="9">
                  <c:v>0.19400000000000001</c:v>
                </c:pt>
                <c:pt idx="10">
                  <c:v>-0.36599999999999999</c:v>
                </c:pt>
                <c:pt idx="11">
                  <c:v>0.17299999999999999</c:v>
                </c:pt>
                <c:pt idx="12">
                  <c:v>0.16300000000000001</c:v>
                </c:pt>
                <c:pt idx="13">
                  <c:v>0.68</c:v>
                </c:pt>
                <c:pt idx="14">
                  <c:v>0.77300000000000002</c:v>
                </c:pt>
                <c:pt idx="15">
                  <c:v>0.84899999999999998</c:v>
                </c:pt>
                <c:pt idx="16">
                  <c:v>0.84</c:v>
                </c:pt>
                <c:pt idx="17">
                  <c:v>1.1040000000000001</c:v>
                </c:pt>
                <c:pt idx="18">
                  <c:v>0.81</c:v>
                </c:pt>
                <c:pt idx="19">
                  <c:v>0.625</c:v>
                </c:pt>
                <c:pt idx="20">
                  <c:v>-0.373</c:v>
                </c:pt>
                <c:pt idx="21">
                  <c:v>8.5999999999999993E-2</c:v>
                </c:pt>
                <c:pt idx="22">
                  <c:v>0.14899999999999999</c:v>
                </c:pt>
                <c:pt idx="23">
                  <c:v>0.3</c:v>
                </c:pt>
                <c:pt idx="24">
                  <c:v>0.14699999999999999</c:v>
                </c:pt>
                <c:pt idx="25">
                  <c:v>-0.22900000000000001</c:v>
                </c:pt>
                <c:pt idx="26">
                  <c:v>4.7E-2</c:v>
                </c:pt>
                <c:pt idx="27">
                  <c:v>6.8000000000000005E-2</c:v>
                </c:pt>
                <c:pt idx="28">
                  <c:v>8.7999999999999995E-2</c:v>
                </c:pt>
                <c:pt idx="29">
                  <c:v>0.1</c:v>
                </c:pt>
                <c:pt idx="30">
                  <c:v>0.1</c:v>
                </c:pt>
                <c:pt idx="31">
                  <c:v>8.7999999999999995E-2</c:v>
                </c:pt>
                <c:pt idx="32">
                  <c:v>5.3999999999999999E-2</c:v>
                </c:pt>
                <c:pt idx="33">
                  <c:v>7.9000000000000001E-2</c:v>
                </c:pt>
                <c:pt idx="34">
                  <c:v>5.0000000000000001E-3</c:v>
                </c:pt>
                <c:pt idx="35">
                  <c:v>0.26300000000000001</c:v>
                </c:pt>
                <c:pt idx="36">
                  <c:v>0.186</c:v>
                </c:pt>
                <c:pt idx="37">
                  <c:v>9.5000000000000001E-2</c:v>
                </c:pt>
                <c:pt idx="38">
                  <c:v>1.6E-2</c:v>
                </c:pt>
                <c:pt idx="39">
                  <c:v>8.8999999999999996E-2</c:v>
                </c:pt>
                <c:pt idx="40">
                  <c:v>-2.3E-2</c:v>
                </c:pt>
                <c:pt idx="41">
                  <c:v>0.186</c:v>
                </c:pt>
                <c:pt idx="42">
                  <c:v>3.5999999999999997E-2</c:v>
                </c:pt>
                <c:pt idx="43">
                  <c:v>6.4000000000000001E-2</c:v>
                </c:pt>
                <c:pt idx="44">
                  <c:v>8.1000000000000003E-2</c:v>
                </c:pt>
                <c:pt idx="45">
                  <c:v>8.8999999999999996E-2</c:v>
                </c:pt>
                <c:pt idx="46">
                  <c:v>0.13700000000000001</c:v>
                </c:pt>
                <c:pt idx="47">
                  <c:v>1.022</c:v>
                </c:pt>
                <c:pt idx="48">
                  <c:v>0.57299999999999995</c:v>
                </c:pt>
                <c:pt idx="49">
                  <c:v>0.46700000000000003</c:v>
                </c:pt>
                <c:pt idx="50">
                  <c:v>0.189</c:v>
                </c:pt>
                <c:pt idx="51">
                  <c:v>0.28399999999999997</c:v>
                </c:pt>
                <c:pt idx="52">
                  <c:v>0.45800000000000002</c:v>
                </c:pt>
                <c:pt idx="53">
                  <c:v>6.9000000000000006E-2</c:v>
                </c:pt>
                <c:pt idx="54">
                  <c:v>-0.14899999999999999</c:v>
                </c:pt>
                <c:pt idx="55">
                  <c:v>-5.6000000000000001E-2</c:v>
                </c:pt>
                <c:pt idx="56">
                  <c:v>-0.10100000000000001</c:v>
                </c:pt>
                <c:pt idx="57">
                  <c:v>-2.1000000000000001E-2</c:v>
                </c:pt>
                <c:pt idx="58">
                  <c:v>1.2999999999999999E-2</c:v>
                </c:pt>
                <c:pt idx="59">
                  <c:v>0.67100000000000004</c:v>
                </c:pt>
                <c:pt idx="60">
                  <c:v>0.77900000000000003</c:v>
                </c:pt>
                <c:pt idx="61">
                  <c:v>-0.189</c:v>
                </c:pt>
                <c:pt idx="62">
                  <c:v>-0.161</c:v>
                </c:pt>
                <c:pt idx="63">
                  <c:v>-0.23100000000000001</c:v>
                </c:pt>
                <c:pt idx="64">
                  <c:v>-1.2E-2</c:v>
                </c:pt>
                <c:pt idx="65">
                  <c:v>9.5000000000000001E-2</c:v>
                </c:pt>
                <c:pt idx="66">
                  <c:v>-0.19800000000000001</c:v>
                </c:pt>
                <c:pt idx="67">
                  <c:v>0.17399999999999999</c:v>
                </c:pt>
                <c:pt idx="68">
                  <c:v>0.106</c:v>
                </c:pt>
                <c:pt idx="69">
                  <c:v>6.9000000000000006E-2</c:v>
                </c:pt>
                <c:pt idx="70">
                  <c:v>0.159</c:v>
                </c:pt>
                <c:pt idx="71">
                  <c:v>0.17399999999999999</c:v>
                </c:pt>
                <c:pt idx="72">
                  <c:v>0.182</c:v>
                </c:pt>
                <c:pt idx="73">
                  <c:v>0.31</c:v>
                </c:pt>
                <c:pt idx="74">
                  <c:v>2.1000000000000001E-2</c:v>
                </c:pt>
                <c:pt idx="75">
                  <c:v>9.2999999999999999E-2</c:v>
                </c:pt>
                <c:pt idx="76">
                  <c:v>6.6000000000000003E-2</c:v>
                </c:pt>
                <c:pt idx="77">
                  <c:v>0.13100000000000001</c:v>
                </c:pt>
                <c:pt idx="78">
                  <c:v>-4.9000000000000002E-2</c:v>
                </c:pt>
                <c:pt idx="79">
                  <c:v>-0.14000000000000001</c:v>
                </c:pt>
                <c:pt idx="80">
                  <c:v>-0.254</c:v>
                </c:pt>
                <c:pt idx="81">
                  <c:v>0.16500000000000001</c:v>
                </c:pt>
                <c:pt idx="82">
                  <c:v>0.153</c:v>
                </c:pt>
                <c:pt idx="83">
                  <c:v>7.1999999999999995E-2</c:v>
                </c:pt>
                <c:pt idx="84">
                  <c:v>7.5999999999999998E-2</c:v>
                </c:pt>
                <c:pt idx="85">
                  <c:v>-0.32700000000000001</c:v>
                </c:pt>
                <c:pt idx="86">
                  <c:v>-0.83899999999999997</c:v>
                </c:pt>
                <c:pt idx="87">
                  <c:v>8.2000000000000003E-2</c:v>
                </c:pt>
                <c:pt idx="88">
                  <c:v>0.159</c:v>
                </c:pt>
                <c:pt idx="89">
                  <c:v>0.222</c:v>
                </c:pt>
                <c:pt idx="90">
                  <c:v>0.17100000000000001</c:v>
                </c:pt>
                <c:pt idx="91">
                  <c:v>0.152</c:v>
                </c:pt>
                <c:pt idx="92">
                  <c:v>0.121</c:v>
                </c:pt>
                <c:pt idx="93">
                  <c:v>-8.9999999999999993E-3</c:v>
                </c:pt>
                <c:pt idx="94">
                  <c:v>0.04</c:v>
                </c:pt>
                <c:pt idx="95">
                  <c:v>0.19</c:v>
                </c:pt>
                <c:pt idx="96">
                  <c:v>0.22</c:v>
                </c:pt>
                <c:pt idx="97">
                  <c:v>0.22800000000000001</c:v>
                </c:pt>
                <c:pt idx="98">
                  <c:v>0.159</c:v>
                </c:pt>
                <c:pt idx="99">
                  <c:v>4.2999999999999997E-2</c:v>
                </c:pt>
                <c:pt idx="100">
                  <c:v>0.108</c:v>
                </c:pt>
                <c:pt idx="101">
                  <c:v>0.214</c:v>
                </c:pt>
                <c:pt idx="102">
                  <c:v>0.159</c:v>
                </c:pt>
                <c:pt idx="103">
                  <c:v>0.255</c:v>
                </c:pt>
                <c:pt idx="104">
                  <c:v>0.215</c:v>
                </c:pt>
                <c:pt idx="105">
                  <c:v>0.124</c:v>
                </c:pt>
                <c:pt idx="106">
                  <c:v>0.24199999999999999</c:v>
                </c:pt>
                <c:pt idx="107">
                  <c:v>1.7000000000000001E-2</c:v>
                </c:pt>
                <c:pt idx="108">
                  <c:v>-0.42</c:v>
                </c:pt>
                <c:pt idx="109">
                  <c:v>2.3E-2</c:v>
                </c:pt>
                <c:pt idx="110">
                  <c:v>2.1999999999999999E-2</c:v>
                </c:pt>
                <c:pt idx="111">
                  <c:v>0.161</c:v>
                </c:pt>
                <c:pt idx="112">
                  <c:v>8.8999999999999996E-2</c:v>
                </c:pt>
                <c:pt idx="113">
                  <c:v>-6.3E-2</c:v>
                </c:pt>
                <c:pt idx="114">
                  <c:v>6.4000000000000001E-2</c:v>
                </c:pt>
                <c:pt idx="115">
                  <c:v>3.6999999999999998E-2</c:v>
                </c:pt>
                <c:pt idx="116">
                  <c:v>6.3E-2</c:v>
                </c:pt>
                <c:pt idx="117">
                  <c:v>6.2E-2</c:v>
                </c:pt>
                <c:pt idx="118">
                  <c:v>9.2999999999999999E-2</c:v>
                </c:pt>
                <c:pt idx="119">
                  <c:v>5.2999999999999999E-2</c:v>
                </c:pt>
                <c:pt idx="120">
                  <c:v>-6.5000000000000002E-2</c:v>
                </c:pt>
                <c:pt idx="121">
                  <c:v>-7.0000000000000007E-2</c:v>
                </c:pt>
                <c:pt idx="122">
                  <c:v>5.3999999999999999E-2</c:v>
                </c:pt>
                <c:pt idx="123">
                  <c:v>0.13200000000000001</c:v>
                </c:pt>
                <c:pt idx="124">
                  <c:v>0.16800000000000001</c:v>
                </c:pt>
                <c:pt idx="125">
                  <c:v>0.13700000000000001</c:v>
                </c:pt>
                <c:pt idx="126">
                  <c:v>9.8000000000000004E-2</c:v>
                </c:pt>
                <c:pt idx="127">
                  <c:v>-0.14899999999999999</c:v>
                </c:pt>
                <c:pt idx="128">
                  <c:v>-0.23</c:v>
                </c:pt>
                <c:pt idx="129">
                  <c:v>2.4E-2</c:v>
                </c:pt>
                <c:pt idx="130">
                  <c:v>0.105</c:v>
                </c:pt>
                <c:pt idx="131">
                  <c:v>9.6000000000000002E-2</c:v>
                </c:pt>
                <c:pt idx="132">
                  <c:v>8.5000000000000006E-2</c:v>
                </c:pt>
                <c:pt idx="133">
                  <c:v>0.16200000000000001</c:v>
                </c:pt>
                <c:pt idx="134">
                  <c:v>0.16300000000000001</c:v>
                </c:pt>
                <c:pt idx="135">
                  <c:v>0.151</c:v>
                </c:pt>
                <c:pt idx="136">
                  <c:v>-0.34</c:v>
                </c:pt>
                <c:pt idx="137">
                  <c:v>0.13100000000000001</c:v>
                </c:pt>
                <c:pt idx="138">
                  <c:v>9.2999999999999999E-2</c:v>
                </c:pt>
                <c:pt idx="139">
                  <c:v>8.5000000000000006E-2</c:v>
                </c:pt>
                <c:pt idx="140">
                  <c:v>0.13400000000000001</c:v>
                </c:pt>
                <c:pt idx="141">
                  <c:v>-1.4999999999999999E-2</c:v>
                </c:pt>
                <c:pt idx="142">
                  <c:v>-0.13700000000000001</c:v>
                </c:pt>
                <c:pt idx="143">
                  <c:v>0.16400000000000001</c:v>
                </c:pt>
                <c:pt idx="144">
                  <c:v>0.04</c:v>
                </c:pt>
                <c:pt idx="145">
                  <c:v>7.3999999999999996E-2</c:v>
                </c:pt>
                <c:pt idx="146">
                  <c:v>0.13100000000000001</c:v>
                </c:pt>
                <c:pt idx="147">
                  <c:v>4.3999999999999997E-2</c:v>
                </c:pt>
                <c:pt idx="148">
                  <c:v>2.3E-2</c:v>
                </c:pt>
                <c:pt idx="149">
                  <c:v>2.1000000000000001E-2</c:v>
                </c:pt>
                <c:pt idx="150">
                  <c:v>4.2999999999999997E-2</c:v>
                </c:pt>
                <c:pt idx="151">
                  <c:v>2.1999999999999999E-2</c:v>
                </c:pt>
                <c:pt idx="152">
                  <c:v>-2E-3</c:v>
                </c:pt>
                <c:pt idx="153">
                  <c:v>3.3000000000000002E-2</c:v>
                </c:pt>
                <c:pt idx="154">
                  <c:v>0.16400000000000001</c:v>
                </c:pt>
                <c:pt idx="155">
                  <c:v>9.1999999999999998E-2</c:v>
                </c:pt>
                <c:pt idx="156">
                  <c:v>-2.3E-2</c:v>
                </c:pt>
                <c:pt idx="157">
                  <c:v>8.5999999999999993E-2</c:v>
                </c:pt>
                <c:pt idx="158">
                  <c:v>-0.43</c:v>
                </c:pt>
                <c:pt idx="159">
                  <c:v>-0.97899999999999998</c:v>
                </c:pt>
                <c:pt idx="160">
                  <c:v>0.14199999999999999</c:v>
                </c:pt>
                <c:pt idx="161">
                  <c:v>5.1999999999999998E-2</c:v>
                </c:pt>
                <c:pt idx="162">
                  <c:v>7.4999999999999997E-2</c:v>
                </c:pt>
                <c:pt idx="163">
                  <c:v>5.0999999999999997E-2</c:v>
                </c:pt>
                <c:pt idx="164">
                  <c:v>7.0999999999999994E-2</c:v>
                </c:pt>
                <c:pt idx="165">
                  <c:v>0.14199999999999999</c:v>
                </c:pt>
                <c:pt idx="166">
                  <c:v>-0.156</c:v>
                </c:pt>
                <c:pt idx="167">
                  <c:v>-7.1999999999999995E-2</c:v>
                </c:pt>
                <c:pt idx="168">
                  <c:v>1E-3</c:v>
                </c:pt>
                <c:pt idx="169">
                  <c:v>8.9999999999999993E-3</c:v>
                </c:pt>
                <c:pt idx="170">
                  <c:v>0.111</c:v>
                </c:pt>
                <c:pt idx="171">
                  <c:v>9.8000000000000004E-2</c:v>
                </c:pt>
                <c:pt idx="172">
                  <c:v>0.104</c:v>
                </c:pt>
                <c:pt idx="173">
                  <c:v>0.121</c:v>
                </c:pt>
                <c:pt idx="174">
                  <c:v>0.10299999999999999</c:v>
                </c:pt>
                <c:pt idx="175">
                  <c:v>0.159</c:v>
                </c:pt>
                <c:pt idx="176">
                  <c:v>8.8999999999999996E-2</c:v>
                </c:pt>
                <c:pt idx="177">
                  <c:v>-0.307</c:v>
                </c:pt>
                <c:pt idx="178">
                  <c:v>0.16300000000000001</c:v>
                </c:pt>
                <c:pt idx="179">
                  <c:v>0.23300000000000001</c:v>
                </c:pt>
                <c:pt idx="180">
                  <c:v>0.13400000000000001</c:v>
                </c:pt>
                <c:pt idx="181">
                  <c:v>0.13600000000000001</c:v>
                </c:pt>
                <c:pt idx="182">
                  <c:v>7.0999999999999994E-2</c:v>
                </c:pt>
                <c:pt idx="183">
                  <c:v>7.0000000000000007E-2</c:v>
                </c:pt>
                <c:pt idx="184">
                  <c:v>0.26600000000000001</c:v>
                </c:pt>
                <c:pt idx="185">
                  <c:v>0.22600000000000001</c:v>
                </c:pt>
                <c:pt idx="186">
                  <c:v>0.182</c:v>
                </c:pt>
                <c:pt idx="187">
                  <c:v>0.26200000000000001</c:v>
                </c:pt>
                <c:pt idx="188">
                  <c:v>7.0999999999999994E-2</c:v>
                </c:pt>
                <c:pt idx="189">
                  <c:v>9.7000000000000003E-2</c:v>
                </c:pt>
              </c:numCache>
            </c:numRef>
          </c:yVal>
          <c:smooth val="0"/>
          <c:extLst>
            <c:ext xmlns:c16="http://schemas.microsoft.com/office/drawing/2014/chart" uri="{C3380CC4-5D6E-409C-BE32-E72D297353CC}">
              <c16:uniqueId val="{00000001-B55D-7F47-92DD-D7F2A1D12312}"/>
            </c:ext>
          </c:extLst>
        </c:ser>
        <c:ser>
          <c:idx val="1"/>
          <c:order val="1"/>
          <c:tx>
            <c:v/>
          </c:tx>
          <c:spPr>
            <a:ln w="19050">
              <a:noFill/>
            </a:ln>
            <a:effectLst/>
          </c:spPr>
          <c:marker>
            <c:symbol val="circle"/>
            <c:size val="3"/>
            <c:spPr>
              <a:solidFill>
                <a:srgbClr val="003CE6"/>
              </a:solidFill>
              <a:ln>
                <a:solidFill>
                  <a:srgbClr val="003CE6"/>
                </a:solidFill>
                <a:prstDash val="solid"/>
              </a:ln>
            </c:spPr>
          </c:marker>
          <c:xVal>
            <c:numLit>
              <c:formatCode>General</c:formatCode>
              <c:ptCount val="1"/>
              <c:pt idx="0">
                <c:v>4.6621977516254777E-2</c:v>
              </c:pt>
            </c:numLit>
          </c:xVal>
          <c:yVal>
            <c:numLit>
              <c:formatCode>General</c:formatCode>
              <c:ptCount val="1"/>
              <c:pt idx="0">
                <c:v>-0.443</c:v>
              </c:pt>
            </c:numLit>
          </c:yVal>
          <c:smooth val="0"/>
          <c:extLst>
            <c:ext xmlns:c16="http://schemas.microsoft.com/office/drawing/2014/chart" uri="{C3380CC4-5D6E-409C-BE32-E72D297353CC}">
              <c16:uniqueId val="{00000002-B55D-7F47-92DD-D7F2A1D12312}"/>
            </c:ext>
          </c:extLst>
        </c:ser>
        <c:ser>
          <c:idx val="2"/>
          <c:order val="2"/>
          <c:tx>
            <c:v/>
          </c:tx>
          <c:spPr>
            <a:ln w="6350">
              <a:solidFill>
                <a:srgbClr val="C0C0C0"/>
              </a:solidFill>
              <a:prstDash val="solid"/>
            </a:ln>
            <a:effectLst/>
          </c:spPr>
          <c:marker>
            <c:symbol val="none"/>
          </c:marker>
          <c:xVal>
            <c:numRef>
              <c:f>XLSTAT_20200603_151232_1_HID!xdata1</c:f>
              <c:numCache>
                <c:formatCode>General</c:formatCode>
                <c:ptCount val="70"/>
                <c:pt idx="0">
                  <c:v>-0.20586537320000001</c:v>
                </c:pt>
                <c:pt idx="1">
                  <c:v>-0.1929343046</c:v>
                </c:pt>
                <c:pt idx="2">
                  <c:v>-0.18000323600000001</c:v>
                </c:pt>
                <c:pt idx="3">
                  <c:v>-0.1670721674</c:v>
                </c:pt>
                <c:pt idx="4">
                  <c:v>-0.15414109880000001</c:v>
                </c:pt>
                <c:pt idx="5">
                  <c:v>-0.1412100302</c:v>
                </c:pt>
                <c:pt idx="6">
                  <c:v>-0.12827896160000002</c:v>
                </c:pt>
                <c:pt idx="7">
                  <c:v>-0.11534789300000001</c:v>
                </c:pt>
                <c:pt idx="8">
                  <c:v>-0.10241682440000001</c:v>
                </c:pt>
                <c:pt idx="9">
                  <c:v>-8.9485755800000011E-2</c:v>
                </c:pt>
                <c:pt idx="10">
                  <c:v>-7.6554687199999999E-2</c:v>
                </c:pt>
                <c:pt idx="11">
                  <c:v>-6.3623618600000015E-2</c:v>
                </c:pt>
                <c:pt idx="12">
                  <c:v>-5.0692550000000003E-2</c:v>
                </c:pt>
                <c:pt idx="13">
                  <c:v>-3.7761481400000019E-2</c:v>
                </c:pt>
                <c:pt idx="14">
                  <c:v>-2.4830412800000007E-2</c:v>
                </c:pt>
                <c:pt idx="15">
                  <c:v>-1.1899344200000023E-2</c:v>
                </c:pt>
                <c:pt idx="16">
                  <c:v>1.0317243999999892E-3</c:v>
                </c:pt>
                <c:pt idx="17">
                  <c:v>1.3962793000000001E-2</c:v>
                </c:pt>
                <c:pt idx="18">
                  <c:v>2.6893861599999985E-2</c:v>
                </c:pt>
                <c:pt idx="19">
                  <c:v>3.9824930199999997E-2</c:v>
                </c:pt>
                <c:pt idx="20">
                  <c:v>5.2755998800000009E-2</c:v>
                </c:pt>
                <c:pt idx="21">
                  <c:v>6.5687067399999993E-2</c:v>
                </c:pt>
                <c:pt idx="22">
                  <c:v>7.8618135999999977E-2</c:v>
                </c:pt>
                <c:pt idx="23">
                  <c:v>9.1549204599999962E-2</c:v>
                </c:pt>
                <c:pt idx="24">
                  <c:v>0.1044802732</c:v>
                </c:pt>
                <c:pt idx="25">
                  <c:v>0.11741134179999999</c:v>
                </c:pt>
                <c:pt idx="26">
                  <c:v>0.13034241039999997</c:v>
                </c:pt>
                <c:pt idx="27">
                  <c:v>0.14327347900000001</c:v>
                </c:pt>
                <c:pt idx="28">
                  <c:v>0.15620454759999999</c:v>
                </c:pt>
                <c:pt idx="29">
                  <c:v>0.16913561619999998</c:v>
                </c:pt>
                <c:pt idx="30">
                  <c:v>0.18206668479999996</c:v>
                </c:pt>
                <c:pt idx="31">
                  <c:v>0.1949977534</c:v>
                </c:pt>
                <c:pt idx="32">
                  <c:v>0.20792882199999999</c:v>
                </c:pt>
                <c:pt idx="33">
                  <c:v>0.22085989059999997</c:v>
                </c:pt>
                <c:pt idx="34">
                  <c:v>0.23379095920000001</c:v>
                </c:pt>
                <c:pt idx="35">
                  <c:v>0.24672202779999999</c:v>
                </c:pt>
                <c:pt idx="36">
                  <c:v>0.25965309640000001</c:v>
                </c:pt>
                <c:pt idx="37">
                  <c:v>0.27258416499999993</c:v>
                </c:pt>
                <c:pt idx="38">
                  <c:v>0.28551523359999997</c:v>
                </c:pt>
                <c:pt idx="39">
                  <c:v>0.29844630220000001</c:v>
                </c:pt>
                <c:pt idx="40">
                  <c:v>0.31137737080000005</c:v>
                </c:pt>
                <c:pt idx="41">
                  <c:v>0.32430843939999998</c:v>
                </c:pt>
                <c:pt idx="42">
                  <c:v>0.33723950800000002</c:v>
                </c:pt>
                <c:pt idx="43">
                  <c:v>0.35017057660000006</c:v>
                </c:pt>
                <c:pt idx="44">
                  <c:v>0.36310164519999999</c:v>
                </c:pt>
                <c:pt idx="45">
                  <c:v>0.37603271380000003</c:v>
                </c:pt>
                <c:pt idx="46">
                  <c:v>0.38896378239999996</c:v>
                </c:pt>
                <c:pt idx="47">
                  <c:v>0.401894851</c:v>
                </c:pt>
                <c:pt idx="48">
                  <c:v>0.41482591960000004</c:v>
                </c:pt>
                <c:pt idx="49">
                  <c:v>0.42775698819999997</c:v>
                </c:pt>
                <c:pt idx="50">
                  <c:v>0.44068805680000001</c:v>
                </c:pt>
                <c:pt idx="51">
                  <c:v>0.45361912540000005</c:v>
                </c:pt>
                <c:pt idx="52">
                  <c:v>0.46655019399999997</c:v>
                </c:pt>
                <c:pt idx="53">
                  <c:v>0.47948126260000001</c:v>
                </c:pt>
                <c:pt idx="54">
                  <c:v>0.49241233120000005</c:v>
                </c:pt>
                <c:pt idx="55">
                  <c:v>0.50534339979999998</c:v>
                </c:pt>
                <c:pt idx="56">
                  <c:v>0.51827446840000002</c:v>
                </c:pt>
                <c:pt idx="57">
                  <c:v>0.53120553700000006</c:v>
                </c:pt>
                <c:pt idx="58">
                  <c:v>0.54413660559999999</c:v>
                </c:pt>
                <c:pt idx="59">
                  <c:v>0.55706767420000003</c:v>
                </c:pt>
                <c:pt idx="60">
                  <c:v>0.56999874279999996</c:v>
                </c:pt>
                <c:pt idx="61">
                  <c:v>0.5829298114</c:v>
                </c:pt>
                <c:pt idx="62">
                  <c:v>0.59586088000000004</c:v>
                </c:pt>
                <c:pt idx="63">
                  <c:v>0.60879194859999997</c:v>
                </c:pt>
                <c:pt idx="64">
                  <c:v>0.62172301720000001</c:v>
                </c:pt>
                <c:pt idx="65">
                  <c:v>0.63465408580000005</c:v>
                </c:pt>
                <c:pt idx="66">
                  <c:v>0.64758515439999997</c:v>
                </c:pt>
                <c:pt idx="67">
                  <c:v>0.66051622300000001</c:v>
                </c:pt>
                <c:pt idx="68">
                  <c:v>0.67344729160000005</c:v>
                </c:pt>
                <c:pt idx="69">
                  <c:v>0.68637836019999998</c:v>
                </c:pt>
              </c:numCache>
            </c:numRef>
          </c:xVal>
          <c:yVal>
            <c:numRef>
              <c:f>XLSTAT_20200603_151232_1_HID!ydata1</c:f>
              <c:numCache>
                <c:formatCode>General</c:formatCode>
                <c:ptCount val="70"/>
                <c:pt idx="0">
                  <c:v>-0.67212468046001617</c:v>
                </c:pt>
                <c:pt idx="1">
                  <c:v>-0.65837879243949105</c:v>
                </c:pt>
                <c:pt idx="2">
                  <c:v>-0.6446675146124089</c:v>
                </c:pt>
                <c:pt idx="3">
                  <c:v>-0.63099102159894582</c:v>
                </c:pt>
                <c:pt idx="4">
                  <c:v>-0.6173494813329411</c:v>
                </c:pt>
                <c:pt idx="5">
                  <c:v>-0.60374305488143021</c:v>
                </c:pt>
                <c:pt idx="6">
                  <c:v>-0.59017189626968047</c:v>
                </c:pt>
                <c:pt idx="7">
                  <c:v>-0.57663615231215193</c:v>
                </c:pt>
                <c:pt idx="8">
                  <c:v>-0.56313596244979802</c:v>
                </c:pt>
                <c:pt idx="9">
                  <c:v>-0.54967145859411204</c:v>
                </c:pt>
                <c:pt idx="10">
                  <c:v>-0.5362427649783138</c:v>
                </c:pt>
                <c:pt idx="11">
                  <c:v>-0.52284999801605614</c:v>
                </c:pt>
                <c:pt idx="12">
                  <c:v>-0.50949326616801816</c:v>
                </c:pt>
                <c:pt idx="13">
                  <c:v>-0.4961726698167328</c:v>
                </c:pt>
                <c:pt idx="14">
                  <c:v>-0.48288830114998194</c:v>
                </c:pt>
                <c:pt idx="15">
                  <c:v>-0.46964024405306759</c:v>
                </c:pt>
                <c:pt idx="16">
                  <c:v>-0.45642857401025083</c:v>
                </c:pt>
                <c:pt idx="17">
                  <c:v>-0.44325335801562604</c:v>
                </c:pt>
                <c:pt idx="18">
                  <c:v>-0.43011465449367192</c:v>
                </c:pt>
                <c:pt idx="19">
                  <c:v>-0.41701251322970018</c:v>
                </c:pt>
                <c:pt idx="20">
                  <c:v>-0.40394697531039203</c:v>
                </c:pt>
                <c:pt idx="21">
                  <c:v>-0.39091807307458815</c:v>
                </c:pt>
                <c:pt idx="22">
                  <c:v>-0.37792583007447089</c:v>
                </c:pt>
                <c:pt idx="23">
                  <c:v>-0.36497026104724395</c:v>
                </c:pt>
                <c:pt idx="24">
                  <c:v>-0.35205137189739177</c:v>
                </c:pt>
                <c:pt idx="25">
                  <c:v>-0.33916915968956751</c:v>
                </c:pt>
                <c:pt idx="26">
                  <c:v>-0.32632361265212861</c:v>
                </c:pt>
                <c:pt idx="27">
                  <c:v>-0.31351471019131194</c:v>
                </c:pt>
                <c:pt idx="28">
                  <c:v>-0.30074242291600706</c:v>
                </c:pt>
                <c:pt idx="29">
                  <c:v>-0.28800671267305855</c:v>
                </c:pt>
                <c:pt idx="30">
                  <c:v>-0.27530753259299967</c:v>
                </c:pt>
                <c:pt idx="31">
                  <c:v>-0.26264482714608783</c:v>
                </c:pt>
                <c:pt idx="32">
                  <c:v>-0.25001853220848791</c:v>
                </c:pt>
                <c:pt idx="33">
                  <c:v>-0.23742857513841939</c:v>
                </c:pt>
                <c:pt idx="34">
                  <c:v>-0.22487487486205729</c:v>
                </c:pt>
                <c:pt idx="35">
                  <c:v>-0.21235734196895314</c:v>
                </c:pt>
                <c:pt idx="36">
                  <c:v>-0.19987587881671476</c:v>
                </c:pt>
                <c:pt idx="37">
                  <c:v>-0.18743037964466358</c:v>
                </c:pt>
                <c:pt idx="38">
                  <c:v>-0.17502073069616486</c:v>
                </c:pt>
                <c:pt idx="39">
                  <c:v>-0.16264681034930711</c:v>
                </c:pt>
                <c:pt idx="40">
                  <c:v>-0.15030848925558571</c:v>
                </c:pt>
                <c:pt idx="41">
                  <c:v>-0.13800563048623221</c:v>
                </c:pt>
                <c:pt idx="42">
                  <c:v>-0.12573808968581274</c:v>
                </c:pt>
                <c:pt idx="43">
                  <c:v>-0.11350571523270614</c:v>
                </c:pt>
                <c:pt idx="44">
                  <c:v>-0.10130834840605901</c:v>
                </c:pt>
                <c:pt idx="45">
                  <c:v>-8.9145823558806736E-2</c:v>
                </c:pt>
                <c:pt idx="46">
                  <c:v>-7.7017968296340278E-2</c:v>
                </c:pt>
                <c:pt idx="47">
                  <c:v>-6.4924603660387714E-2</c:v>
                </c:pt>
                <c:pt idx="48">
                  <c:v>-5.2865544317683311E-2</c:v>
                </c:pt>
                <c:pt idx="49">
                  <c:v>-4.0840598752982293E-2</c:v>
                </c:pt>
                <c:pt idx="50">
                  <c:v>-2.884956946598749E-2</c:v>
                </c:pt>
                <c:pt idx="51">
                  <c:v>-1.6892253171747973E-2</c:v>
                </c:pt>
                <c:pt idx="52">
                  <c:v>-4.96844100409366E-3</c:v>
                </c:pt>
                <c:pt idx="53">
                  <c:v>6.9220812783280516E-3</c:v>
                </c:pt>
                <c:pt idx="54">
                  <c:v>1.8779533083841171E-2</c:v>
                </c:pt>
                <c:pt idx="55">
                  <c:v>3.0604138777779677E-2</c:v>
                </c:pt>
                <c:pt idx="56">
                  <c:v>4.2396127471193201E-2</c:v>
                </c:pt>
                <c:pt idx="57">
                  <c:v>5.4155732808622403E-2</c:v>
                </c:pt>
                <c:pt idx="58">
                  <c:v>6.5883192755346931E-2</c:v>
                </c:pt>
                <c:pt idx="59">
                  <c:v>7.7578749384490997E-2</c:v>
                </c:pt>
                <c:pt idx="60">
                  <c:v>8.9242648664360602E-2</c:v>
                </c:pt>
                <c:pt idx="61">
                  <c:v>0.10087514024637773</c:v>
                </c:pt>
                <c:pt idx="62">
                  <c:v>0.11247647725395937</c:v>
                </c:pt>
                <c:pt idx="63">
                  <c:v>0.12404691607267848</c:v>
                </c:pt>
                <c:pt idx="64">
                  <c:v>0.13558671614202511</c:v>
                </c:pt>
                <c:pt idx="65">
                  <c:v>0.1470961397490777</c:v>
                </c:pt>
                <c:pt idx="66">
                  <c:v>0.15857545182436961</c:v>
                </c:pt>
                <c:pt idx="67">
                  <c:v>0.17002491974023048</c:v>
                </c:pt>
                <c:pt idx="68">
                  <c:v>0.18144481311185656</c:v>
                </c:pt>
                <c:pt idx="69">
                  <c:v>0.19283540360135365</c:v>
                </c:pt>
              </c:numCache>
            </c:numRef>
          </c:yVal>
          <c:smooth val="0"/>
          <c:extLst>
            <c:ext xmlns:c16="http://schemas.microsoft.com/office/drawing/2014/chart" uri="{C3380CC4-5D6E-409C-BE32-E72D297353CC}">
              <c16:uniqueId val="{00000003-B55D-7F47-92DD-D7F2A1D12312}"/>
            </c:ext>
          </c:extLst>
        </c:ser>
        <c:ser>
          <c:idx val="3"/>
          <c:order val="3"/>
          <c:tx>
            <c:v/>
          </c:tx>
          <c:spPr>
            <a:ln w="6350">
              <a:solidFill>
                <a:srgbClr val="C0C0C0"/>
              </a:solidFill>
              <a:prstDash val="solid"/>
            </a:ln>
            <a:effectLst/>
          </c:spPr>
          <c:marker>
            <c:symbol val="none"/>
          </c:marker>
          <c:xVal>
            <c:numRef>
              <c:f>XLSTAT_20200603_151232_1_HID!xdata2</c:f>
              <c:numCache>
                <c:formatCode>General</c:formatCode>
                <c:ptCount val="70"/>
                <c:pt idx="0">
                  <c:v>-0.21113780130000001</c:v>
                </c:pt>
                <c:pt idx="1">
                  <c:v>-0.1981303207</c:v>
                </c:pt>
                <c:pt idx="2">
                  <c:v>-0.18512284010000002</c:v>
                </c:pt>
                <c:pt idx="3">
                  <c:v>-0.17211535950000001</c:v>
                </c:pt>
                <c:pt idx="4">
                  <c:v>-0.1591078789</c:v>
                </c:pt>
                <c:pt idx="5">
                  <c:v>-0.14610039830000002</c:v>
                </c:pt>
                <c:pt idx="6">
                  <c:v>-0.13309291770000001</c:v>
                </c:pt>
                <c:pt idx="7">
                  <c:v>-0.12008543710000001</c:v>
                </c:pt>
                <c:pt idx="8">
                  <c:v>-0.10707795650000002</c:v>
                </c:pt>
                <c:pt idx="9">
                  <c:v>-9.407047590000002E-2</c:v>
                </c:pt>
                <c:pt idx="10">
                  <c:v>-8.1062995300000024E-2</c:v>
                </c:pt>
                <c:pt idx="11">
                  <c:v>-6.8055514700000014E-2</c:v>
                </c:pt>
                <c:pt idx="12">
                  <c:v>-5.5048034100000004E-2</c:v>
                </c:pt>
                <c:pt idx="13">
                  <c:v>-4.2040553500000022E-2</c:v>
                </c:pt>
                <c:pt idx="14">
                  <c:v>-2.9033072900000012E-2</c:v>
                </c:pt>
                <c:pt idx="15">
                  <c:v>-1.602559230000003E-2</c:v>
                </c:pt>
                <c:pt idx="16">
                  <c:v>-3.0181117000000202E-3</c:v>
                </c:pt>
                <c:pt idx="17">
                  <c:v>9.9893688999999897E-3</c:v>
                </c:pt>
                <c:pt idx="18">
                  <c:v>2.2996849499999972E-2</c:v>
                </c:pt>
                <c:pt idx="19">
                  <c:v>3.6004330099999982E-2</c:v>
                </c:pt>
                <c:pt idx="20">
                  <c:v>4.9011810699999964E-2</c:v>
                </c:pt>
                <c:pt idx="21">
                  <c:v>6.2019291299999973E-2</c:v>
                </c:pt>
                <c:pt idx="22">
                  <c:v>7.5026771899999983E-2</c:v>
                </c:pt>
                <c:pt idx="23">
                  <c:v>8.8034252499999993E-2</c:v>
                </c:pt>
                <c:pt idx="24">
                  <c:v>0.1010417331</c:v>
                </c:pt>
                <c:pt idx="25">
                  <c:v>0.11404921369999996</c:v>
                </c:pt>
                <c:pt idx="26">
                  <c:v>0.12705669429999997</c:v>
                </c:pt>
                <c:pt idx="27">
                  <c:v>0.14006417489999998</c:v>
                </c:pt>
                <c:pt idx="28">
                  <c:v>0.15307165549999999</c:v>
                </c:pt>
                <c:pt idx="29">
                  <c:v>0.1660791361</c:v>
                </c:pt>
                <c:pt idx="30">
                  <c:v>0.17908661669999995</c:v>
                </c:pt>
                <c:pt idx="31">
                  <c:v>0.19209409729999996</c:v>
                </c:pt>
                <c:pt idx="32">
                  <c:v>0.20510157789999997</c:v>
                </c:pt>
                <c:pt idx="33">
                  <c:v>0.21810905849999998</c:v>
                </c:pt>
                <c:pt idx="34">
                  <c:v>0.23111653909999999</c:v>
                </c:pt>
                <c:pt idx="35">
                  <c:v>0.24412401969999994</c:v>
                </c:pt>
                <c:pt idx="36">
                  <c:v>0.25713150029999998</c:v>
                </c:pt>
                <c:pt idx="37">
                  <c:v>0.27013898089999999</c:v>
                </c:pt>
                <c:pt idx="38">
                  <c:v>0.2831464615</c:v>
                </c:pt>
                <c:pt idx="39">
                  <c:v>0.2961539420999999</c:v>
                </c:pt>
                <c:pt idx="40">
                  <c:v>0.30916142269999991</c:v>
                </c:pt>
                <c:pt idx="41">
                  <c:v>0.32216890329999992</c:v>
                </c:pt>
                <c:pt idx="42">
                  <c:v>0.33517638389999993</c:v>
                </c:pt>
                <c:pt idx="43">
                  <c:v>0.34818386449999994</c:v>
                </c:pt>
                <c:pt idx="44">
                  <c:v>0.36119134509999995</c:v>
                </c:pt>
                <c:pt idx="45">
                  <c:v>0.37419882569999996</c:v>
                </c:pt>
                <c:pt idx="46">
                  <c:v>0.38720630629999997</c:v>
                </c:pt>
                <c:pt idx="47">
                  <c:v>0.40021378689999998</c:v>
                </c:pt>
                <c:pt idx="48">
                  <c:v>0.41322126749999999</c:v>
                </c:pt>
                <c:pt idx="49">
                  <c:v>0.42622874809999989</c:v>
                </c:pt>
                <c:pt idx="50">
                  <c:v>0.4392362286999999</c:v>
                </c:pt>
                <c:pt idx="51">
                  <c:v>0.45224370929999991</c:v>
                </c:pt>
                <c:pt idx="52">
                  <c:v>0.46525118989999992</c:v>
                </c:pt>
                <c:pt idx="53">
                  <c:v>0.47825867049999993</c:v>
                </c:pt>
                <c:pt idx="54">
                  <c:v>0.49126615109999994</c:v>
                </c:pt>
                <c:pt idx="55">
                  <c:v>0.50427363169999995</c:v>
                </c:pt>
                <c:pt idx="56">
                  <c:v>0.51728111229999996</c:v>
                </c:pt>
                <c:pt idx="57">
                  <c:v>0.53028859289999997</c:v>
                </c:pt>
                <c:pt idx="58">
                  <c:v>0.54329607349999998</c:v>
                </c:pt>
                <c:pt idx="59">
                  <c:v>0.55630355409999988</c:v>
                </c:pt>
                <c:pt idx="60">
                  <c:v>0.56931103469999988</c:v>
                </c:pt>
                <c:pt idx="61">
                  <c:v>0.58231851529999989</c:v>
                </c:pt>
                <c:pt idx="62">
                  <c:v>0.5953259958999999</c:v>
                </c:pt>
                <c:pt idx="63">
                  <c:v>0.60833347649999991</c:v>
                </c:pt>
                <c:pt idx="64">
                  <c:v>0.62134095709999992</c:v>
                </c:pt>
                <c:pt idx="65">
                  <c:v>0.63434843769999993</c:v>
                </c:pt>
                <c:pt idx="66">
                  <c:v>0.64735591829999994</c:v>
                </c:pt>
                <c:pt idx="67">
                  <c:v>0.66036339889999995</c:v>
                </c:pt>
                <c:pt idx="68">
                  <c:v>0.67337087949999996</c:v>
                </c:pt>
                <c:pt idx="69">
                  <c:v>0.68637836009999997</c:v>
                </c:pt>
              </c:numCache>
            </c:numRef>
          </c:xVal>
          <c:yVal>
            <c:numRef>
              <c:f>XLSTAT_20200603_151232_1_HID!ydata2</c:f>
              <c:numCache>
                <c:formatCode>General</c:formatCode>
                <c:ptCount val="70"/>
                <c:pt idx="0">
                  <c:v>0.25546362629977204</c:v>
                </c:pt>
                <c:pt idx="1">
                  <c:v>0.26763743183726874</c:v>
                </c:pt>
                <c:pt idx="2">
                  <c:v>0.27984618494435115</c:v>
                </c:pt>
                <c:pt idx="3">
                  <c:v>0.29209006601695087</c:v>
                </c:pt>
                <c:pt idx="4">
                  <c:v>0.30436924867983578</c:v>
                </c:pt>
                <c:pt idx="5">
                  <c:v>0.31668389959864329</c:v>
                </c:pt>
                <c:pt idx="6">
                  <c:v>0.32903417829744097</c:v>
                </c:pt>
                <c:pt idx="7">
                  <c:v>0.34142023698225721</c:v>
                </c:pt>
                <c:pt idx="8">
                  <c:v>0.35384222037101987</c:v>
                </c:pt>
                <c:pt idx="9">
                  <c:v>0.36630026553032685</c:v>
                </c:pt>
                <c:pt idx="10">
                  <c:v>0.37879450171946616</c:v>
                </c:pt>
                <c:pt idx="11">
                  <c:v>0.39132505024208653</c:v>
                </c:pt>
                <c:pt idx="12">
                  <c:v>0.40389202430590565</c:v>
                </c:pt>
                <c:pt idx="13">
                  <c:v>0.41649552889082364</c:v>
                </c:pt>
                <c:pt idx="14">
                  <c:v>0.42913566062579994</c:v>
                </c:pt>
                <c:pt idx="15">
                  <c:v>0.44181250767481595</c:v>
                </c:pt>
                <c:pt idx="16">
                  <c:v>0.45452614963224169</c:v>
                </c:pt>
                <c:pt idx="17">
                  <c:v>0.46727665742788671</c:v>
                </c:pt>
                <c:pt idx="18">
                  <c:v>0.48006409324200078</c:v>
                </c:pt>
                <c:pt idx="19">
                  <c:v>0.49288851043045906</c:v>
                </c:pt>
                <c:pt idx="20">
                  <c:v>0.50574995346033935</c:v>
                </c:pt>
                <c:pt idx="21">
                  <c:v>0.51864845785607516</c:v>
                </c:pt>
                <c:pt idx="22">
                  <c:v>0.53158405015633281</c:v>
                </c:pt>
                <c:pt idx="23">
                  <c:v>0.54455674788173702</c:v>
                </c:pt>
                <c:pt idx="24">
                  <c:v>0.55756655951353529</c:v>
                </c:pt>
                <c:pt idx="25">
                  <c:v>0.57061348448326221</c:v>
                </c:pt>
                <c:pt idx="26">
                  <c:v>0.58369751317343177</c:v>
                </c:pt>
                <c:pt idx="27">
                  <c:v>0.5968186269292578</c:v>
                </c:pt>
                <c:pt idx="28">
                  <c:v>0.60997679808136751</c:v>
                </c:pt>
                <c:pt idx="29">
                  <c:v>0.62317198997944434</c:v>
                </c:pt>
                <c:pt idx="30">
                  <c:v>0.63640415703670417</c:v>
                </c:pt>
                <c:pt idx="31">
                  <c:v>0.64967324478508148</c:v>
                </c:pt>
                <c:pt idx="32">
                  <c:v>0.66297918994096672</c:v>
                </c:pt>
                <c:pt idx="33">
                  <c:v>0.67632192048131201</c:v>
                </c:pt>
                <c:pt idx="34">
                  <c:v>0.68970135572989522</c:v>
                </c:pt>
                <c:pt idx="35">
                  <c:v>0.70311740645349929</c:v>
                </c:pt>
                <c:pt idx="36">
                  <c:v>0.71656997496774377</c:v>
                </c:pt>
                <c:pt idx="37">
                  <c:v>0.7300589552522796</c:v>
                </c:pt>
                <c:pt idx="38">
                  <c:v>0.74358423307503396</c:v>
                </c:pt>
                <c:pt idx="39">
                  <c:v>0.75714568612516953</c:v>
                </c:pt>
                <c:pt idx="40">
                  <c:v>0.7707431841544089</c:v>
                </c:pt>
                <c:pt idx="41">
                  <c:v>0.784376589126345</c:v>
                </c:pt>
                <c:pt idx="42">
                  <c:v>0.79804575537335465</c:v>
                </c:pt>
                <c:pt idx="43">
                  <c:v>0.81175052976070938</c:v>
                </c:pt>
                <c:pt idx="44">
                  <c:v>0.82549075185746479</c:v>
                </c:pt>
                <c:pt idx="45">
                  <c:v>0.83926625411370404</c:v>
                </c:pt>
                <c:pt idx="46">
                  <c:v>0.85307686204369648</c:v>
                </c:pt>
                <c:pt idx="47">
                  <c:v>0.86692239441452679</c:v>
                </c:pt>
                <c:pt idx="48">
                  <c:v>0.88080266343974367</c:v>
                </c:pt>
                <c:pt idx="49">
                  <c:v>0.89471747497757703</c:v>
                </c:pt>
                <c:pt idx="50">
                  <c:v>0.9086666287332632</c:v>
                </c:pt>
                <c:pt idx="51">
                  <c:v>0.92264991846502498</c:v>
                </c:pt>
                <c:pt idx="52">
                  <c:v>0.93666713219324893</c:v>
                </c:pt>
                <c:pt idx="53">
                  <c:v>0.95071805241241081</c:v>
                </c:pt>
                <c:pt idx="54">
                  <c:v>0.96480245630529859</c:v>
                </c:pt>
                <c:pt idx="55">
                  <c:v>0.97892011595909256</c:v>
                </c:pt>
                <c:pt idx="56">
                  <c:v>0.9930707985828694</c:v>
                </c:pt>
                <c:pt idx="57">
                  <c:v>1.0072542667261029</c:v>
                </c:pt>
                <c:pt idx="58">
                  <c:v>1.0214702784977483</c:v>
                </c:pt>
                <c:pt idx="59">
                  <c:v>1.0357185877855024</c:v>
                </c:pt>
                <c:pt idx="60">
                  <c:v>1.0499989444748532</c:v>
                </c:pt>
                <c:pt idx="61">
                  <c:v>1.0643110946675316</c:v>
                </c:pt>
                <c:pt idx="62">
                  <c:v>1.0786547808990088</c:v>
                </c:pt>
                <c:pt idx="63">
                  <c:v>1.0930297423546822</c:v>
                </c:pt>
                <c:pt idx="64">
                  <c:v>1.1074357150844187</c:v>
                </c:pt>
                <c:pt idx="65">
                  <c:v>1.1218724322151328</c:v>
                </c:pt>
                <c:pt idx="66">
                  <c:v>1.1363396241611001</c:v>
                </c:pt>
                <c:pt idx="67">
                  <c:v>1.1508370188317159</c:v>
                </c:pt>
                <c:pt idx="68">
                  <c:v>1.1653643418364326</c:v>
                </c:pt>
                <c:pt idx="69">
                  <c:v>1.1799213166866207</c:v>
                </c:pt>
              </c:numCache>
            </c:numRef>
          </c:yVal>
          <c:smooth val="0"/>
          <c:extLst>
            <c:ext xmlns:c16="http://schemas.microsoft.com/office/drawing/2014/chart" uri="{C3380CC4-5D6E-409C-BE32-E72D297353CC}">
              <c16:uniqueId val="{00000004-B55D-7F47-92DD-D7F2A1D12312}"/>
            </c:ext>
          </c:extLst>
        </c:ser>
        <c:ser>
          <c:idx val="4"/>
          <c:order val="4"/>
          <c:spPr>
            <a:ln w="3175">
              <a:solidFill>
                <a:srgbClr val="000000"/>
              </a:solidFill>
              <a:prstDash val="lgDash"/>
            </a:ln>
          </c:spPr>
          <c:marker>
            <c:symbol val="none"/>
          </c:marker>
          <c:xVal>
            <c:numLit>
              <c:formatCode>General</c:formatCode>
              <c:ptCount val="2"/>
              <c:pt idx="0">
                <c:v>-1</c:v>
              </c:pt>
              <c:pt idx="1">
                <c:v>1.5</c:v>
              </c:pt>
            </c:numLit>
          </c:xVal>
          <c:yVal>
            <c:numLit>
              <c:formatCode>General</c:formatCode>
              <c:ptCount val="2"/>
              <c:pt idx="0">
                <c:v>-1</c:v>
              </c:pt>
              <c:pt idx="1">
                <c:v>1.5</c:v>
              </c:pt>
            </c:numLit>
          </c:yVal>
          <c:smooth val="0"/>
          <c:extLst>
            <c:ext xmlns:c16="http://schemas.microsoft.com/office/drawing/2014/chart" uri="{C3380CC4-5D6E-409C-BE32-E72D297353CC}">
              <c16:uniqueId val="{00000005-B55D-7F47-92DD-D7F2A1D12312}"/>
            </c:ext>
          </c:extLst>
        </c:ser>
        <c:dLbls>
          <c:showLegendKey val="0"/>
          <c:showVal val="0"/>
          <c:showCatName val="0"/>
          <c:showSerName val="0"/>
          <c:showPercent val="0"/>
          <c:showBubbleSize val="0"/>
        </c:dLbls>
        <c:axId val="306486784"/>
        <c:axId val="306488464"/>
      </c:scatterChart>
      <c:valAx>
        <c:axId val="306486784"/>
        <c:scaling>
          <c:orientation val="minMax"/>
          <c:max val="1.5"/>
          <c:min val="-1"/>
        </c:scaling>
        <c:delete val="0"/>
        <c:axPos val="b"/>
        <c:title>
          <c:tx>
            <c:rich>
              <a:bodyPr/>
              <a:lstStyle/>
              <a:p>
                <a:pPr>
                  <a:defRPr sz="900" b="0">
                    <a:latin typeface="Arial"/>
                    <a:ea typeface="Arial"/>
                    <a:cs typeface="Arial"/>
                  </a:defRPr>
                </a:pPr>
                <a:r>
                  <a:rPr lang="fr-FR"/>
                  <a:t>Pred(ROE)</a:t>
                </a:r>
              </a:p>
            </c:rich>
          </c:tx>
          <c:overlay val="0"/>
        </c:title>
        <c:numFmt formatCode="General" sourceLinked="0"/>
        <c:majorTickMark val="cross"/>
        <c:minorTickMark val="none"/>
        <c:tickLblPos val="nextTo"/>
        <c:spPr>
          <a:ln>
            <a:solidFill>
              <a:srgbClr val="000000"/>
            </a:solidFill>
            <a:prstDash val="solid"/>
          </a:ln>
        </c:spPr>
        <c:txPr>
          <a:bodyPr rot="0" vert="horz"/>
          <a:lstStyle/>
          <a:p>
            <a:pPr>
              <a:defRPr sz="800"/>
            </a:pPr>
            <a:endParaRPr lang="fr-FR"/>
          </a:p>
        </c:txPr>
        <c:crossAx val="306488464"/>
        <c:crosses val="autoZero"/>
        <c:crossBetween val="midCat"/>
      </c:valAx>
      <c:valAx>
        <c:axId val="306488464"/>
        <c:scaling>
          <c:orientation val="minMax"/>
          <c:max val="1.5"/>
          <c:min val="-1"/>
        </c:scaling>
        <c:delete val="0"/>
        <c:axPos val="l"/>
        <c:title>
          <c:tx>
            <c:rich>
              <a:bodyPr/>
              <a:lstStyle/>
              <a:p>
                <a:pPr>
                  <a:defRPr sz="900" b="0">
                    <a:latin typeface="Arial"/>
                    <a:ea typeface="Arial"/>
                    <a:cs typeface="Arial"/>
                  </a:defRPr>
                </a:pPr>
                <a:r>
                  <a:rPr lang="fr-FR"/>
                  <a:t>ROE</a:t>
                </a:r>
              </a:p>
            </c:rich>
          </c:tx>
          <c:overlay val="0"/>
        </c:title>
        <c:numFmt formatCode="General" sourceLinked="0"/>
        <c:majorTickMark val="cross"/>
        <c:minorTickMark val="none"/>
        <c:tickLblPos val="nextTo"/>
        <c:spPr>
          <a:ln>
            <a:solidFill>
              <a:srgbClr val="000000"/>
            </a:solidFill>
            <a:prstDash val="solid"/>
          </a:ln>
        </c:spPr>
        <c:txPr>
          <a:bodyPr/>
          <a:lstStyle/>
          <a:p>
            <a:pPr>
              <a:defRPr sz="800"/>
            </a:pPr>
            <a:endParaRPr lang="fr-FR"/>
          </a:p>
        </c:txPr>
        <c:crossAx val="306486784"/>
        <c:crosses val="autoZero"/>
        <c:crossBetween val="midCat"/>
      </c:valAx>
      <c:spPr>
        <a:ln>
          <a:solidFill>
            <a:srgbClr val="C0C0C0"/>
          </a:solidFill>
          <a:prstDash val="solid"/>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blipFill>
      <a:blip xmlns:r="http://schemas.openxmlformats.org/officeDocument/2006/relationships" r:embed="rId1"/>
      <a:stretch>
        <a:fillRect/>
      </a:stretch>
    </a:blipFill>
    <a:ln>
      <a:solidFill>
        <a:srgbClr val="000000"/>
      </a:solidFill>
      <a:prstDash val="solid"/>
    </a:ln>
  </c:spPr>
  <c:printSettings>
    <c:headerFooter/>
    <c:pageMargins b="0.75" l="0.7" r="0.7" t="0.75" header="0.3" footer="0.3"/>
    <c:pageSetup/>
  </c:printSettings>
</c:chartSpace>
</file>

<file path=xl/ctrlProps/ctrlProp1.xml><?xml version="1.0" encoding="utf-8"?>
<formControlPr xmlns="http://schemas.microsoft.com/office/spreadsheetml/2009/9/main" objectType="Drop" dropStyle="combo" dx="26" sel="1" val="0">
  <itemLst>
    <item val="Summary statistics"/>
    <item val="Correlation matrix"/>
    <item val="Regression of variable ROE"/>
    <item val="Goodness of fit statistics (ROE)"/>
    <item val="Analysis of variance  (ROE)"/>
    <item val="Type I Sum of Squares analysis (ROE)"/>
    <item val="Type III Sum of Squares analysis (ROE)"/>
    <item val="Model parameters (ROE)"/>
    <item val="Equation of the model (ROE)"/>
    <item val="Standardized coefficients (ROE)"/>
    <item val="Predictions and residuals (ROE)"/>
  </itemLst>
</formControlPr>
</file>

<file path=xl/ctrlProps/ctrlProp2.xml><?xml version="1.0" encoding="utf-8"?>
<formControlPr xmlns="http://schemas.microsoft.com/office/spreadsheetml/2009/9/main" objectType="Drop" dropStyle="combo" dx="15" sel="1" val="0">
  <itemLst>
    <item val="Summary statistics"/>
    <item val="Correlation matrix"/>
    <item val="Multicolinearity statistics"/>
    <item val="Regression of variable ROE"/>
    <item val="Goodness of fit statistics (ROE)"/>
    <item val="Analysis of variance  (ROE)"/>
    <item val="Type I Sum of Squares analysis (ROE)"/>
    <item val="Type III Sum of Squares analysis (ROE)"/>
    <item val="Model parameters (ROE)"/>
    <item val="Equation of the model (ROE)"/>
    <item val="Standardized coefficients (ROE)"/>
    <item val="Predictions and residuals (ROE)"/>
    <item val="Test on the normality of the residuals (Shapiro-Wilk) (ROE)"/>
  </itemLst>
</formControlPr>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image" Target="../media/image3.png"/><Relationship Id="rId7"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1.xml"/><Relationship Id="rId5" Type="http://schemas.openxmlformats.org/officeDocument/2006/relationships/image" Target="../media/image5.png"/><Relationship Id="rId10" Type="http://schemas.openxmlformats.org/officeDocument/2006/relationships/chart" Target="../charts/chart5.xml"/><Relationship Id="rId4" Type="http://schemas.openxmlformats.org/officeDocument/2006/relationships/image" Target="../media/image4.png"/><Relationship Id="rId9" Type="http://schemas.openxmlformats.org/officeDocument/2006/relationships/chart" Target="../charts/chart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image" Target="../media/image3.png"/><Relationship Id="rId7" Type="http://schemas.openxmlformats.org/officeDocument/2006/relationships/chart" Target="../charts/chart7.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6.xml"/><Relationship Id="rId5" Type="http://schemas.openxmlformats.org/officeDocument/2006/relationships/image" Target="../media/image5.png"/><Relationship Id="rId10" Type="http://schemas.openxmlformats.org/officeDocument/2006/relationships/chart" Target="../charts/chart10.xml"/><Relationship Id="rId4" Type="http://schemas.openxmlformats.org/officeDocument/2006/relationships/image" Target="../media/image4.png"/><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xdr:col>
      <xdr:colOff>12700</xdr:colOff>
      <xdr:row>2</xdr:row>
      <xdr:rowOff>0</xdr:rowOff>
    </xdr:from>
    <xdr:to>
      <xdr:col>2</xdr:col>
      <xdr:colOff>38100</xdr:colOff>
      <xdr:row>2</xdr:row>
      <xdr:rowOff>25400</xdr:rowOff>
    </xdr:to>
    <xdr:sp macro="" textlink="">
      <xdr:nvSpPr>
        <xdr:cNvPr id="2" name="TX162605" hidden="1">
          <a:extLst>
            <a:ext uri="{FF2B5EF4-FFF2-40B4-BE49-F238E27FC236}">
              <a16:creationId xmlns:a16="http://schemas.microsoft.com/office/drawing/2014/main" id="{00000000-0008-0000-0200-000002000000}"/>
            </a:ext>
          </a:extLst>
        </xdr:cNvPr>
        <xdr:cNvSpPr txBox="1"/>
      </xdr:nvSpPr>
      <xdr:spPr>
        <a:xfrm>
          <a:off x="1231900" y="914400"/>
          <a:ext cx="25400" cy="2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fr-FR" sz="1100"/>
            <a:t>RunProcREG
Form53.txt
TextBoxList,TextBox,,False,03,False,,False,
CheckBoxTrans,CheckBox,False,False,04,False,Trans,False,
ComboBox_TestMethod,ComboBox,0,True,200000000200_Validation,True,Select the method for the extraction of validation data,False,
TextBoxTestNumber,TextBox,1,True,200000000400_Validation,True,,False,
RefEditGroup,RefEdit0,,True,200000000600_Validation,True,Group variable:,False,
CheckBox_Validation,CheckBox,False,True,200000000000_Validation,True,Validation,False,
CheckBoxSort,CheckBox,False,True,510000000201_Outputs|Means,True,Sort up,False,
CheckBoxApplyAll,CheckBox,False,True,510000000101_Outputs|Means,True,Apply to all factors,False,
CheckBoxMCompare,CheckBox,False,True,510000000001_Outputs|Means,True,Multiple comparisons,False,
CheckBoxCIMeans,CheckBox,False,True,510000000301_Outputs|Means,True,Confidence intervals,False,
CheckBoxSlopes,CheckBox,False,False,510000000401_Outputs|Means,False,Comparison of slopes,False,
CheckBoxPairwise,CheckBox,False,True,510000000002_Outputs|Means,True,Pairwise comparisons,False,
CheckBoxControl,CheckBox,False,True,510000000202_Outputs|Means,True,Comparisons with a control,False,
CheckBoxMeanSq,CheckBox,False,True,510000000402_Outputs|Means,True,Choose the MSE,False,
CheckBoxProtected,CheckBox,False,True,510000000502_Outputs|Means,True,Protected,False,
CheckBoxTB,CheckBox,False,True,510000000602_Outputs|Means,True,Top/Bottom boxes,False,
OptionButtonTB2,OptionButton,True,True,510000000702_Outputs|Means,True,2,False,
OptionButtonTB3,OptionButton,False,True,510000000802_Outputs|Means,True,3,False,
ListBoxControl,ListBox,,True,510000000302_Outputs|Means,True,Comparisons with a control:,False,
ListBoxPairwise,ListBox,,True,510000000102_Outputs|Means,True,Pairwise comparisons:,False,
CheckBoxMeanConfTab,CheckBox,True,True,510000000100_Outputs|Means,True,Confidence interval,False,
CheckBoxMeans,CheckBox,True,True,510000000000_Outputs|Means,True,Means,False,
CheckBoxMeanStdError,CheckBox,True,True,510000000200_Outputs|Means,True,Standard errors,False,
CheckBoxLSM,CheckBox,True,True,510000000300_Outputs|Means,True,LS means,False,
CheckBox_Desc,CheckBox,True,True,500000000000_Outputs|General,True,Descriptive statistics,False,
CheckBox_Corr,CheckBox,True,True,500000000100_Outputs|General,True,Correlations,False,
CheckBox_AV,CheckBox,True,True,500000000300_Outputs|General,True,Analysis of variance,False,
CheckBoxPress,CheckBox,False,True,500000000500_Outputs|General,True,Press,False,
CheckBox_TISS,CheckBox,True,True,500000000400_Outputs|General,True,Type I/III SS,False,
CheckBoxMultiCo,CheckBox,False,True,500000000200_Outputs|General,True,Multicolinearity statistics,False,
CheckBoxInterpret,CheckBox,False,True,500000000600_Outputs|General,True,Interpretation,False,
CheckBox_Resid,CheckBox,True,True,500000000101_Outputs|General,True,Predictions and residuals,False,
CheckBoxStdCoeff,CheckBox,True,True,500000000001_Outputs|General,True,Standardized coefficients,False,
CheckBoxDiag,CheckBox,False,True,500000000501_Outputs|General,True,Influence diagnostics,False,
CheckBoxAdjPred,CheckBox,False,True,500000000401_Outputs|General,True,Adjusted predictions,False,
CheckBoxWelch,CheckBox,False,False,500000000601_Outputs|General,False,Welch statistic,False,
CheckBoxDispX,CheckBox,False,True,500000000201_Outputs|General,True,X,False,
CheckBoxPredConf,CheckBox,True,True,500000000301_Outputs|General,True,Confidence intervals,False,
CheckBoxContrasts,CheckBox,False,True,520000000000_Outputs|Contrasts,True,Compute contrasts,False,
RefEditContrasts,RefEdit,,True,520000000200_Outputs|Contrasts,True,Definition:,False,
CheckBoxLevene,CheckBox,False,False,530000000000_Outputs|Test assumptions,False,Levene's test,False,
CheckBox_Intercept,CheckBox,False,True,100000000000_Options|Model,True,Fixed Intercept,False,
TextBox_Intercept,TextBox,0,True,100000010000_Options|Model,True,Fixed Intercept:,False,
TextBoxTol,TextBox,0.0001,True,100000020000_Options|Model,True,Tolerance:,False,
TextBox_Conf,TextBox,95,True,100000010100_Options|Model,True,Confidence interval (%):,False,
CheckBox_Interactions,CheckBox,False,True,100000000200_Options|Model,True,Interactions / Level,False,
TextBoxLevel,TextBox,2,True,100000010200_Options|Model,True,,False,
ComboBox_Selection,ComboBox,0,True,100000000101_Options|Model,True,Choose a model selection method,False,
CheckBox_Selection,CheckBox,False,True,100000000001_Options|Model,True,Model selection,False,
ComboBox_Criterion,ComboBox,0,True,100000000301_Options|Model,True,Criterion:,False,
TextBox_Threshold,TextBox,0.1,False,100000001101_Options|Model,False,Probability for removal:,False,
TextBox_MinVar,TextBox,2,True,100000000501_Options|Model,True,Min variables:,False,
TextBox_MaxVar,TextBox,2,True,100000000701_Options|Model,True,Max variables:,False,
TextBoxEntrance,TextBox,0.05,False,100000000901_Options|Model,False,Probability for entry:,False,
ComboBox_Constraints,ComboBox,1,True,110000010001_Options|ANOVA / ANCOVA,True,Select the type of constraint to apply to the qualitative variables of the OLS model,False,
CheckBoxNested,CheckBox,False,True,110000000101_Options|ANOVA / ANCOVA,True,Nested effects,False,
CheckBoxHetero,CheckBox,False,True,120000000000_Options|Covariances,True,Heteroscedasticity,False,
ComboBoxHACMethod,ComboBox,0,True,120000010100_Options|Covariances,True,Method:,False,
CheckBoxAutoCorr,CheckBox,False,True,120000000200_Options|Covariances,True,Autocorrelation,False,
TextBoxLag,TextBox,1,True,120000010300_Options|Covariances,True,Lag: ,False,
CheckBox_Predict,CheckBox,False,True,300000000102_Prediction,True,Prediction,False,
RefEdit_QPred,RefEdit0,,True,300000000402_Prediction,True,Qualitative:,False,
RefEdit_XPred,RefEdit0,,True,300000000302_Prediction,True,Quantitative:,False,
CheckBox_ObsLabelsPred,CheckBox,False,True,300000000502_Prediction,True,Observation labels,False,
RefEdit_PredLabels,RefEdit0,,True,300000000602_Prediction,True,,False,
OptionButton_MVEstimate,OptionButton,False,True,400000000000_Missing data,True,Estimate missing data,False,
OptionButton_MeanMode,OptionButton,False,True,400000000100_Missing data,True,Mean or mode,False,
OptionButton_NN,OptionButton,True,True,400000010100_Missing data,True,Nearest neighbor,False,
OptionButton_MVRemove,OptionButton,True,True,400000000200_Missing data,True,Remove the observations,False,
OptionButtonEachY,OptionButton,False,True,400000000300_Missing data,True,Check for each Y separately,False,
OptionButtonAcrossAll,OptionButton,True,True,400000010300_Missing data,True,Across all Ys,False,
OptionButtonMVRefuse,OptionButton,False,True,400000000400_Missing data,True,Do not accept missing data,False,
OptionButton_MVIgnore,OptionButton,False,True,400000000500_Missing data,True,Ignore missing data,False,
CheckBoxResidCharts,CheckBox,True,True,600000000200_Charts,True,Predictions and residuals,False,
CheckBoxRegCharts,CheckBox,True,True,600000000000_Charts,True,Regression charts,False,
CheckBoxChartsCoeff,CheckBox,True,True,600000000100_Charts,True,Standardized coefficients,False,
CheckBox_Conf,CheckBox,True,True,600000000300_Charts,True,Confidence intervals,False,
OptionButtonCol,OptionButton,True,True,000000010000_General,True,Column,False,
OptionButtonTab,OptionButton,False,True,000000020000_General,True,Table,False,
RefEditDataTable,RefEdit0,,True,000000010100_General,True,Data table:,False,
TextBoxNbFactors,TextBox,1,True,000001030100_General,True,Number of factors:,False,
OptionButton_W,OptionButton,False,True,000000000001_General,True,Workbook,False,
OptionButton_R,OptionButton,False,True,000000010001_General,True,Range,False,
OptionButton_S,OptionButton,True,True,000000020001_General,True,Sheet,False,
RefEdit_R,RefEdit,,True,000000000101_General,True,Range:,False,
CheckBoxVarLabels,CheckBox,True,True,000000000201_General,True,Variable labels,False,
CheckBox_ObsLabels,CheckBox,False,True,000000010301_General,True,Observation labels,False,
RefEdit_Wr,RefEdit0,,True,000000060301_General,True,Regression weights:,False,
CheckBox_Wr,CheckBox,False,True,000000050301_General,True,Regression weights,False,
RefEdit_ObsLabels,RefEdit0,,True,000000020301_General,True,Observation labels:,False,
CheckBox_W,CheckBox,False,True,000000030301_General,True,Observation weights,False,
RefEdit_W,RefEdit0,,True,000000040301_General,True,Observation weights:,False,
FileSelect2,CommandButton,,False,300000000702_Prediction,False,,False,
CheckBoxNorm,CheckBox,False,True,530000000100_Outputs|Test assumptions,True,Normality test,False,
OptionButtonMean,OptionButton,True,True,530000000200_Outputs|Test assumptions,True,Mean,False,
OptionButtonMedian,OptionButton,False,True,530000010200_Outputs|Test assumptions,True,Median,False,
RefEdit_Y,RefEdit0,'Feuil8'!$A$1:$A$450,True,000000010200_General,True,Y / Dependent variables:,False,
FileSelect1,CommandButton,,False,000000020200_General,False,,False,
ScrollBarSelect,ScrollBar,0,False,05,False,,,
CheckBox_X,CheckBox,True,True,000000050200_General,True,Quantitative,False,
RefEdit_X,RefEdit0,'Feuil8'!$C$1:$G$450,True,000002050200_General,True,X / Explanatory variables:,False,
CheckBox_Q,CheckBox,False,True,000003050200_General,True,Qualitative,False,
RefEdit_Q,RefEdit0,,True,000004050200_General,True,Qualitative:,False,
CheckBoxMeansCharts,CheckBox,True,True,600000000400_Charts,True,Means charts,False,
CheckBoxMeanConf,CheckBox,False,True,600000010400_Charts,True,Confidence intervals,False,
CheckBoxBar,CheckBox,False,True,600000030400_Charts,True,Bar chart,False,
CheckBox_PredVarLabels,CheckBox,False,True,300000001002_Prediction,True,Variable labels,False,
ScrollBarLevel,SpinButton,2,True,100000020200_Options|Model,False,,,
CheckBoxRand,CheckBox,False,True,110000000201_Options|ANOVA / ANCOVA,True,Random effects,False,
CheckBoxRestricted,CheckBox,False,True,110000010201_Options|ANOVA / ANCOVA,True,Restricted ANOVA,False,
CheckBoxProp,CheckBox,False,True,600000020400_Charts,True,Proportional,False,
CheckBoxSummary,CheckBox,True,True,510000000902_Outputs|Means,True,Summary,False,
CheckBoxSumCharts,CheckBox,True,True,600000000101_Charts,True,Summary charts,False,
CheckBoxFilterY,CheckBox,False,True,600000000001_Charts,True,Filter Ys,False,
CheckBoxDemsar,CheckBox,False,False,600000040400_Charts,False,Demsar plots,False,
CheckBoxContBonf,CheckBox,True,True,520000000300_Outputs|Contrasts,True,Bonferroni correction,False,
SpinButtonNbFactors,SpinButton,2,True,000002030100_General,False,,,
</a:t>
          </a:r>
        </a:p>
      </xdr:txBody>
    </xdr:sp>
    <xdr:clientData/>
  </xdr:twoCellAnchor>
  <xdr:twoCellAnchor editAs="absolute">
    <xdr:from>
      <xdr:col>1</xdr:col>
      <xdr:colOff>6350</xdr:colOff>
      <xdr:row>3</xdr:row>
      <xdr:rowOff>146050</xdr:rowOff>
    </xdr:from>
    <xdr:to>
      <xdr:col>3</xdr:col>
      <xdr:colOff>245618</xdr:colOff>
      <xdr:row>5</xdr:row>
      <xdr:rowOff>177800</xdr:rowOff>
    </xdr:to>
    <xdr:sp macro="" textlink="">
      <xdr:nvSpPr>
        <xdr:cNvPr id="3" name="BK162605">
          <a:extLst>
            <a:ext uri="{FF2B5EF4-FFF2-40B4-BE49-F238E27FC236}">
              <a16:creationId xmlns:a16="http://schemas.microsoft.com/office/drawing/2014/main" id="{00000000-0008-0000-0200-000003000000}"/>
            </a:ext>
          </a:extLst>
        </xdr:cNvPr>
        <xdr:cNvSpPr/>
      </xdr:nvSpPr>
      <xdr:spPr>
        <a:xfrm>
          <a:off x="433070" y="920750"/>
          <a:ext cx="1824228" cy="427990"/>
        </a:xfrm>
        <a:prstGeom prst="rect">
          <a:avLst/>
        </a:prstGeom>
        <a:solidFill>
          <a:srgbClr val="F0F2F0"/>
        </a:solidFill>
        <a:ln w="6350">
          <a:solidFill>
            <a:srgbClr val="5078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absolute">
    <xdr:from>
      <xdr:col>1</xdr:col>
      <xdr:colOff>49784</xdr:colOff>
      <xdr:row>3</xdr:row>
      <xdr:rowOff>183134</xdr:rowOff>
    </xdr:from>
    <xdr:to>
      <xdr:col>1</xdr:col>
      <xdr:colOff>392684</xdr:colOff>
      <xdr:row>5</xdr:row>
      <xdr:rowOff>132334</xdr:rowOff>
    </xdr:to>
    <xdr:pic macro="[0]!ReRunXLSTAT">
      <xdr:nvPicPr>
        <xdr:cNvPr id="4" name="BT162605">
          <a:extLst>
            <a:ext uri="{FF2B5EF4-FFF2-40B4-BE49-F238E27FC236}">
              <a16:creationId xmlns:a16="http://schemas.microsoft.com/office/drawing/2014/main" id="{00000000-0008-0000-0200-000004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504" y="9578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1</xdr:col>
      <xdr:colOff>527558</xdr:colOff>
      <xdr:row>3</xdr:row>
      <xdr:rowOff>183134</xdr:rowOff>
    </xdr:from>
    <xdr:to>
      <xdr:col>2</xdr:col>
      <xdr:colOff>77978</xdr:colOff>
      <xdr:row>5</xdr:row>
      <xdr:rowOff>132334</xdr:rowOff>
    </xdr:to>
    <xdr:pic macro="[0]!AddRemovGrid">
      <xdr:nvPicPr>
        <xdr:cNvPr id="5" name="RM162605">
          <a:extLst>
            <a:ext uri="{FF2B5EF4-FFF2-40B4-BE49-F238E27FC236}">
              <a16:creationId xmlns:a16="http://schemas.microsoft.com/office/drawing/2014/main" id="{00000000-0008-0000-0200-000005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4278" y="9578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1</xdr:col>
      <xdr:colOff>527558</xdr:colOff>
      <xdr:row>3</xdr:row>
      <xdr:rowOff>183134</xdr:rowOff>
    </xdr:from>
    <xdr:to>
      <xdr:col>2</xdr:col>
      <xdr:colOff>77978</xdr:colOff>
      <xdr:row>5</xdr:row>
      <xdr:rowOff>132334</xdr:rowOff>
    </xdr:to>
    <xdr:pic macro="AddRemovGrid">
      <xdr:nvPicPr>
        <xdr:cNvPr id="6" name="AD162605" hidden="1">
          <a:extLst>
            <a:ext uri="{FF2B5EF4-FFF2-40B4-BE49-F238E27FC236}">
              <a16:creationId xmlns:a16="http://schemas.microsoft.com/office/drawing/2014/main" id="{00000000-0008-0000-0200-000006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4278" y="9578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2</xdr:col>
      <xdr:colOff>212852</xdr:colOff>
      <xdr:row>3</xdr:row>
      <xdr:rowOff>183134</xdr:rowOff>
    </xdr:from>
    <xdr:to>
      <xdr:col>2</xdr:col>
      <xdr:colOff>555752</xdr:colOff>
      <xdr:row>5</xdr:row>
      <xdr:rowOff>132334</xdr:rowOff>
    </xdr:to>
    <xdr:pic macro="[0]!SendToOfficeLocal">
      <xdr:nvPicPr>
        <xdr:cNvPr id="7" name="WD162605">
          <a:extLst>
            <a:ext uri="{FF2B5EF4-FFF2-40B4-BE49-F238E27FC236}">
              <a16:creationId xmlns:a16="http://schemas.microsoft.com/office/drawing/2014/main" id="{00000000-0008-0000-0200-000007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32052" y="9578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2</xdr:col>
      <xdr:colOff>647192</xdr:colOff>
      <xdr:row>3</xdr:row>
      <xdr:rowOff>183134</xdr:rowOff>
    </xdr:from>
    <xdr:to>
      <xdr:col>3</xdr:col>
      <xdr:colOff>197612</xdr:colOff>
      <xdr:row>5</xdr:row>
      <xdr:rowOff>132334</xdr:rowOff>
    </xdr:to>
    <xdr:pic macro="[0]!SendToOfficeLocal">
      <xdr:nvPicPr>
        <xdr:cNvPr id="8" name="PT162605">
          <a:extLst>
            <a:ext uri="{FF2B5EF4-FFF2-40B4-BE49-F238E27FC236}">
              <a16:creationId xmlns:a16="http://schemas.microsoft.com/office/drawing/2014/main" id="{00000000-0008-0000-0200-000008000000}"/>
            </a:ext>
          </a:extLst>
        </xdr:cNvPr>
        <xdr:cNvPicPr preferRelativeResize="0">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66392" y="9578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xdr:from>
      <xdr:col>1</xdr:col>
      <xdr:colOff>0</xdr:colOff>
      <xdr:row>105</xdr:row>
      <xdr:rowOff>0</xdr:rowOff>
    </xdr:from>
    <xdr:to>
      <xdr:col>6</xdr:col>
      <xdr:colOff>0</xdr:colOff>
      <xdr:row>123</xdr:row>
      <xdr:rowOff>0</xdr:rowOff>
    </xdr:to>
    <xdr:graphicFrame macro="">
      <xdr:nvGraphicFramePr>
        <xdr:cNvPr id="9" name="Graphique 8">
          <a:extLst>
            <a:ext uri="{FF2B5EF4-FFF2-40B4-BE49-F238E27FC236}">
              <a16:creationId xmlns:a16="http://schemas.microsoft.com/office/drawing/2014/main" id="{00000000-0008-0000-02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543</xdr:row>
      <xdr:rowOff>2</xdr:rowOff>
    </xdr:from>
    <xdr:to>
      <xdr:col>6</xdr:col>
      <xdr:colOff>0</xdr:colOff>
      <xdr:row>561</xdr:row>
      <xdr:rowOff>2</xdr:rowOff>
    </xdr:to>
    <xdr:graphicFrame macro="">
      <xdr:nvGraphicFramePr>
        <xdr:cNvPr id="10" name="Graphique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127000</xdr:colOff>
      <xdr:row>543</xdr:row>
      <xdr:rowOff>2</xdr:rowOff>
    </xdr:from>
    <xdr:to>
      <xdr:col>11</xdr:col>
      <xdr:colOff>127000</xdr:colOff>
      <xdr:row>561</xdr:row>
      <xdr:rowOff>2</xdr:rowOff>
    </xdr:to>
    <xdr:graphicFrame macro="">
      <xdr:nvGraphicFramePr>
        <xdr:cNvPr id="11" name="Graphique 10">
          <a:extLst>
            <a:ext uri="{FF2B5EF4-FFF2-40B4-BE49-F238E27FC236}">
              <a16:creationId xmlns:a16="http://schemas.microsoft.com/office/drawing/2014/main" id="{00000000-0008-0000-02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254000</xdr:colOff>
      <xdr:row>543</xdr:row>
      <xdr:rowOff>2</xdr:rowOff>
    </xdr:from>
    <xdr:to>
      <xdr:col>16</xdr:col>
      <xdr:colOff>254000</xdr:colOff>
      <xdr:row>561</xdr:row>
      <xdr:rowOff>2</xdr:rowOff>
    </xdr:to>
    <xdr:graphicFrame macro="">
      <xdr:nvGraphicFramePr>
        <xdr:cNvPr id="12" name="Graphique 11">
          <a:extLst>
            <a:ext uri="{FF2B5EF4-FFF2-40B4-BE49-F238E27FC236}">
              <a16:creationId xmlns:a16="http://schemas.microsoft.com/office/drawing/2014/main" id="{00000000-0008-0000-02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563</xdr:row>
      <xdr:rowOff>2</xdr:rowOff>
    </xdr:from>
    <xdr:to>
      <xdr:col>6</xdr:col>
      <xdr:colOff>0</xdr:colOff>
      <xdr:row>581</xdr:row>
      <xdr:rowOff>2</xdr:rowOff>
    </xdr:to>
    <xdr:graphicFrame macro="">
      <xdr:nvGraphicFramePr>
        <xdr:cNvPr id="13" name="Graphique 12">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431800</xdr:rowOff>
        </xdr:from>
        <xdr:to>
          <xdr:col>3</xdr:col>
          <xdr:colOff>774700</xdr:colOff>
          <xdr:row>4</xdr:row>
          <xdr:rowOff>0</xdr:rowOff>
        </xdr:to>
        <xdr:sp macro="" textlink="">
          <xdr:nvSpPr>
            <xdr:cNvPr id="117761" name="DD419819" hidden="1">
              <a:extLst>
                <a:ext uri="{63B3BB69-23CF-44E3-9099-C40C66FF867C}">
                  <a14:compatExt spid="_x0000_s117761"/>
                </a:ext>
                <a:ext uri="{FF2B5EF4-FFF2-40B4-BE49-F238E27FC236}">
                  <a16:creationId xmlns:a16="http://schemas.microsoft.com/office/drawing/2014/main" id="{00000000-0008-0000-0200-000001C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12700</xdr:colOff>
      <xdr:row>2</xdr:row>
      <xdr:rowOff>0</xdr:rowOff>
    </xdr:from>
    <xdr:to>
      <xdr:col>2</xdr:col>
      <xdr:colOff>38100</xdr:colOff>
      <xdr:row>2</xdr:row>
      <xdr:rowOff>25400</xdr:rowOff>
    </xdr:to>
    <xdr:sp macro="" textlink="">
      <xdr:nvSpPr>
        <xdr:cNvPr id="2" name="TX914131" hidden="1">
          <a:extLst>
            <a:ext uri="{FF2B5EF4-FFF2-40B4-BE49-F238E27FC236}">
              <a16:creationId xmlns:a16="http://schemas.microsoft.com/office/drawing/2014/main" id="{00000000-0008-0000-0800-000002000000}"/>
            </a:ext>
          </a:extLst>
        </xdr:cNvPr>
        <xdr:cNvSpPr txBox="1"/>
      </xdr:nvSpPr>
      <xdr:spPr>
        <a:xfrm>
          <a:off x="1282700" y="1333500"/>
          <a:ext cx="25400" cy="2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fr-FR" sz="1100"/>
            <a:t>RunProcREG
Form53.txt
TextBoxList,TextBox,,False,03,False,,False,
CheckBoxTrans,CheckBox,False,False,04,False,Trans,False,
ComboBox_TestMethod,ComboBox,0,True,200000000200_Validation,True,Select the method for the extraction of validation data,False,
TextBoxTestNumber,TextBox,1,True,200000000400_Validation,True,,False,
RefEditGroup,RefEdit0,,True,200000000600_Validation,True,Group variable:,False,
CheckBox_Validation,CheckBox,False,True,200000000000_Validation,True,Validation,False,
CheckBoxSort,CheckBox,False,True,510000000201_Outputs|Means,True,Sort up,False,
CheckBoxApplyAll,CheckBox,False,True,510000000101_Outputs|Means,True,Apply to all factors,False,
CheckBoxMCompare,CheckBox,False,True,510000000001_Outputs|Means,True,Multiple comparisons,False,
CheckBoxCIMeans,CheckBox,False,True,510000000301_Outputs|Means,True,Confidence intervals,False,
CheckBoxSlopes,CheckBox,False,False,510000000401_Outputs|Means,False,Comparison of slopes,False,
CheckBoxPairwise,CheckBox,False,True,510000000002_Outputs|Means,True,Pairwise comparisons,False,
CheckBoxControl,CheckBox,False,True,510000000202_Outputs|Means,True,Comparisons with a control,False,
CheckBoxMeanSq,CheckBox,False,True,510000000402_Outputs|Means,True,Choose the MSE,False,
CheckBoxProtected,CheckBox,False,True,510000000502_Outputs|Means,True,Protected,False,
CheckBoxTB,CheckBox,False,True,510000000602_Outputs|Means,True,Top/Bottom boxes,False,
OptionButtonTB2,OptionButton,True,True,510000000702_Outputs|Means,True,2,False,
OptionButtonTB3,OptionButton,False,True,510000000802_Outputs|Means,True,3,False,
ListBoxControl,ListBox,,False,510000000302_Outputs|Means,False,Comparisons with a control:,False,
ListBoxPairwise,ListBox,,False,510000000102_Outputs|Means,False,Pairwise comparisons:,False,
CheckBoxMeanConfTab,CheckBox,True,True,510000000100_Outputs|Means,True,Confidence interval,False,
CheckBoxMeans,CheckBox,True,True,510000000000_Outputs|Means,True,Means,False,
CheckBoxMeanStdError,CheckBox,True,True,510000000200_Outputs|Means,True,Standard errors,False,
CheckBoxLSM,CheckBox,True,True,510000000300_Outputs|Means,True,LS means,False,
CheckBox_Desc,CheckBox,True,True,500000000000_Outputs|General,True,Descriptive statistics,False,
CheckBox_Corr,CheckBox,True,True,500000000100_Outputs|General,True,Correlations,False,
CheckBox_AV,CheckBox,True,True,500000000300_Outputs|General,True,Analysis of variance,False,
CheckBoxPress,CheckBox,False,True,500000000500_Outputs|General,True,Press,False,
CheckBox_TISS,CheckBox,True,True,500000000400_Outputs|General,True,Type I/III SS,False,
CheckBoxMultiCo,CheckBox,True,True,500000000200_Outputs|General,True,Multicolinearity statistics,False,
CheckBoxInterpret,CheckBox,False,True,500000000600_Outputs|General,True,Interpretation,False,
CheckBox_Resid,CheckBox,True,True,500000000101_Outputs|General,True,Predictions and residuals,False,
CheckBoxStdCoeff,CheckBox,True,True,500000000001_Outputs|General,True,Standardized coefficients,False,
CheckBoxDiag,CheckBox,False,True,500000000501_Outputs|General,True,Influence diagnostics,False,
CheckBoxAdjPred,CheckBox,False,True,500000000401_Outputs|General,True,Adjusted predictions,False,
CheckBoxWelch,CheckBox,False,False,500000000601_Outputs|General,False,Welch statistic,False,
CheckBoxDispX,CheckBox,False,True,500000000201_Outputs|General,True,X,False,
CheckBoxPredConf,CheckBox,True,True,500000000301_Outputs|General,True,Confidence intervals,False,
CheckBoxContrasts,CheckBox,False,True,520000000000_Outputs|Contrasts,True,Compute contrasts,False,
RefEditContrasts,RefEdit,,True,520000000200_Outputs|Contrasts,True,Definition:,False,
CheckBoxLevene,CheckBox,False,False,530000000000_Outputs|Test assumptions,False,Levene's test,False,
CheckBox_Intercept,CheckBox,False,True,100000000000_Options|Model,True,Fixed Intercept,False,
TextBox_Intercept,TextBox,0,True,100000010000_Options|Model,True,Fixed Intercept:,False,
TextBoxTol,TextBox,0.0001,True,100000020000_Options|Model,True,Tolerance:,False,
TextBox_Conf,TextBox,95,True,100000010100_Options|Model,True,Confidence interval (%):,False,
CheckBox_Interactions,CheckBox,False,True,100000000200_Options|Model,True,Interactions / Level,False,
TextBoxLevel,TextBox,2,True,100000010200_Options|Model,True,,False,
ComboBox_Selection,ComboBox,0,True,100000000101_Options|Model,True,Choose a model selection method,False,
CheckBox_Selection,CheckBox,False,True,100000000001_Options|Model,True,Model selection,False,
ComboBox_Criterion,ComboBox,0,True,100000000301_Options|Model,True,Criterion:,False,
TextBox_Threshold,TextBox,0.1,False,100000001101_Options|Model,False,Probability for removal:,False,
TextBox_MinVar,TextBox,2,True,100000000501_Options|Model,True,Min variables:,False,
TextBox_MaxVar,TextBox,2,True,100000000701_Options|Model,True,Max variables:,False,
TextBoxEntrance,TextBox,0.05,False,100000000901_Options|Model,False,Probability for entry:,False,
ComboBox_Constraints,ComboBox,1,True,110000010001_Options|ANOVA / ANCOVA,True,Select the type of constraint to apply to the qualitative variables of the OLS model,False,
CheckBoxNested,CheckBox,False,True,110000000101_Options|ANOVA / ANCOVA,True,Nested effects,False,
CheckBoxHetero,CheckBox,False,True,120000000000_Options|Covariances,True,Heteroscedasticity,False,
ComboBoxHACMethod,ComboBox,0,True,120000010100_Options|Covariances,True,Method:,False,
CheckBoxAutoCorr,CheckBox,False,True,120000000200_Options|Covariances,True,Autocorrelation,False,
TextBoxLag,TextBox,1,True,120000010300_Options|Covariances,True,Lag: ,False,
CheckBox_Predict,CheckBox,False,True,300000000102_Prediction,True,Prediction,False,
RefEdit_QPred,RefEdit0,,True,300000000402_Prediction,True,Qualitative:,False,
RefEdit_XPred,RefEdit0,,True,300000000302_Prediction,True,Quantitative:,False,
CheckBox_ObsLabelsPred,CheckBox,False,True,300000000502_Prediction,True,Observation labels,False,
RefEdit_PredLabels,RefEdit0,,True,300000000602_Prediction,True,,False,
OptionButton_MVEstimate,OptionButton,False,True,400000000000_Missing data,True,Estimate missing data,False,
OptionButton_MeanMode,OptionButton,True,True,400000000100_Missing data,True,Mean or mode,False,
OptionButton_NN,OptionButton,False,True,400000010100_Missing data,True,Nearest neighbor,False,
OptionButton_MVRemove,OptionButton,True,True,400000000200_Missing data,True,Remove the observations,False,
OptionButtonEachY,OptionButton,True,True,400000000300_Missing data,True,Check for each Y separately,False,
OptionButtonAcrossAll,OptionButton,False,True,400000010300_Missing data,True,Across all Ys,False,
OptionButtonMVRefuse,OptionButton,False,True,400000000400_Missing data,True,Do not accept missing data,False,
OptionButton_MVIgnore,OptionButton,False,True,400000000500_Missing data,True,Ignore missing data,False,
CheckBoxResidCharts,CheckBox,True,True,600000000200_Charts,True,Predictions and residuals,False,
CheckBoxRegCharts,CheckBox,True,True,600000000000_Charts,True,Regression charts,False,
CheckBoxChartsCoeff,CheckBox,True,True,600000000100_Charts,True,Standardized coefficients,False,
CheckBox_Conf,CheckBox,True,True,600000000300_Charts,True,Confidence intervals,False,
OptionButtonCol,OptionButton,True,True,000000010000_General,True,Column,False,
OptionButtonTab,OptionButton,False,True,000000020000_General,True,Table,False,
RefEditDataTable,RefEdit0,,True,000000010100_General,True,Data table:,False,
TextBoxNbFactors,TextBox,1,True,000001030100_General,True,Number of factors:,False,
OptionButton_W,OptionButton,False,True,000000000001_General,True,Workbook,False,
OptionButton_R,OptionButton,False,True,000000010001_General,True,Range,False,
OptionButton_S,OptionButton,True,True,000000020001_General,True,Sheet,False,
RefEdit_R,RefEdit,,True,000000000101_General,True,Range:,False,
CheckBoxVarLabels,CheckBox,True,True,000000000201_General,True,Variable labels,False,
CheckBox_ObsLabels,CheckBox,False,True,000000010301_General,True,Observation labels,False,
RefEdit_Wr,RefEdit0,,True,000000060301_General,True,Regression weights:,False,
CheckBox_Wr,CheckBox,False,True,000000050301_General,True,Regression weights,False,
RefEdit_ObsLabels,RefEdit0,,True,000000020301_General,True,Observation labels:,False,
CheckBox_W,CheckBox,False,True,000000030301_General,True,Observation weights,False,
RefEdit_W,RefEdit0,,True,000000040301_General,True,Observation weights:,False,
FileSelect2,CommandButton,,False,300000000702_Prediction,False,,False,
CheckBoxNorm,CheckBox,True,True,530000000100_Outputs|Test assumptions,True,Normality test,False,
OptionButtonMean,OptionButton,True,True,530000000200_Outputs|Test assumptions,True,Mean,False,
OptionButtonMedian,OptionButton,False,True,530000010200_Outputs|Test assumptions,True,Median,False,
RefEdit_Y,RefEdit0,'Feuil1'!$AC$1:$AC$537,True,000000010200_General,True,Y / Dependent variables:,False,
FileSelect1,CommandButton,,False,000000020200_General,False,,False,
ScrollBarSelect,ScrollBar,0,False,05,False,,,
CheckBox_X,CheckBox,True,True,000000050200_General,True,Quantitative,False,
RefEdit_X,RefEdit0,'Feuil1'!$AH$1:$AL$537,True,000002050200_General,True,X / Explanatory variables:,False,
CheckBox_Q,CheckBox,False,True,000003050200_General,True,Qualitative,False,
RefEdit_Q,RefEdit0,,True,000004050200_General,True,Qualitative:,False,
CheckBoxMeansCharts,CheckBox,True,True,600000000400_Charts,True,Means charts,False,
CheckBoxMeanConf,CheckBox,False,True,600000010400_Charts,True,Confidence intervals,False,
CheckBoxBar,CheckBox,False,True,600000030400_Charts,True,Bar chart,False,
CheckBox_PredVarLabels,CheckBox,False,True,300000001002_Prediction,True,Variable labels,False,
ScrollBarLevel,SpinButton,2,True,100000020200_Options|Model,False,,,
CheckBoxRand,CheckBox,False,True,110000000201_Options|ANOVA / ANCOVA,True,Random effects,False,
CheckBoxRestricted,CheckBox,False,True,110000010201_Options|ANOVA / ANCOVA,True,Restricted ANOVA,False,
CheckBoxProp,CheckBox,False,True,600000020400_Charts,True,Proportional,False,
CheckBoxSummary,CheckBox,True,True,510000000902_Outputs|Means,True,Summary,False,
CheckBoxSumCharts,CheckBox,True,True,600000000101_Charts,True,Summary charts,False,
CheckBoxFilterY,CheckBox,False,True,600000000001_Charts,True,Filter Ys,False,
CheckBoxDemsar,CheckBox,False,False,600000040400_Charts,False,Demsar plots,False,
CheckBoxContBonf,CheckBox,True,True,520000000300_Outputs|Contrasts,True,Bonferroni correction,False,
SpinButtonNbFactors,SpinButton,2,True,000002030100_General,False,,,
,FilterRelaunch=5</a:t>
          </a:r>
        </a:p>
      </xdr:txBody>
    </xdr:sp>
    <xdr:clientData/>
  </xdr:twoCellAnchor>
  <xdr:twoCellAnchor editAs="absolute">
    <xdr:from>
      <xdr:col>1</xdr:col>
      <xdr:colOff>6350</xdr:colOff>
      <xdr:row>5</xdr:row>
      <xdr:rowOff>69850</xdr:rowOff>
    </xdr:from>
    <xdr:to>
      <xdr:col>3</xdr:col>
      <xdr:colOff>179578</xdr:colOff>
      <xdr:row>7</xdr:row>
      <xdr:rowOff>114300</xdr:rowOff>
    </xdr:to>
    <xdr:sp macro="" textlink="">
      <xdr:nvSpPr>
        <xdr:cNvPr id="3" name="BK914131">
          <a:extLst>
            <a:ext uri="{FF2B5EF4-FFF2-40B4-BE49-F238E27FC236}">
              <a16:creationId xmlns:a16="http://schemas.microsoft.com/office/drawing/2014/main" id="{00000000-0008-0000-0800-000003000000}"/>
            </a:ext>
          </a:extLst>
        </xdr:cNvPr>
        <xdr:cNvSpPr/>
      </xdr:nvSpPr>
      <xdr:spPr>
        <a:xfrm>
          <a:off x="450850" y="1339850"/>
          <a:ext cx="1824228" cy="425450"/>
        </a:xfrm>
        <a:prstGeom prst="rect">
          <a:avLst/>
        </a:prstGeom>
        <a:solidFill>
          <a:srgbClr val="F0F2F0"/>
        </a:solidFill>
        <a:ln w="6350">
          <a:solidFill>
            <a:srgbClr val="5078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absolute">
    <xdr:from>
      <xdr:col>1</xdr:col>
      <xdr:colOff>49784</xdr:colOff>
      <xdr:row>5</xdr:row>
      <xdr:rowOff>106934</xdr:rowOff>
    </xdr:from>
    <xdr:to>
      <xdr:col>1</xdr:col>
      <xdr:colOff>392684</xdr:colOff>
      <xdr:row>7</xdr:row>
      <xdr:rowOff>68834</xdr:rowOff>
    </xdr:to>
    <xdr:pic macro="[0]!ReRunXLSTAT">
      <xdr:nvPicPr>
        <xdr:cNvPr id="5" name="BT914131">
          <a:extLst>
            <a:ext uri="{FF2B5EF4-FFF2-40B4-BE49-F238E27FC236}">
              <a16:creationId xmlns:a16="http://schemas.microsoft.com/office/drawing/2014/main" id="{00000000-0008-0000-0800-000005000000}"/>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284" y="13769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1</xdr:col>
      <xdr:colOff>527558</xdr:colOff>
      <xdr:row>5</xdr:row>
      <xdr:rowOff>106934</xdr:rowOff>
    </xdr:from>
    <xdr:to>
      <xdr:col>2</xdr:col>
      <xdr:colOff>44958</xdr:colOff>
      <xdr:row>7</xdr:row>
      <xdr:rowOff>68834</xdr:rowOff>
    </xdr:to>
    <xdr:pic macro="[0]!AddRemovGrid">
      <xdr:nvPicPr>
        <xdr:cNvPr id="6" name="RM914131">
          <a:extLst>
            <a:ext uri="{FF2B5EF4-FFF2-40B4-BE49-F238E27FC236}">
              <a16:creationId xmlns:a16="http://schemas.microsoft.com/office/drawing/2014/main" id="{00000000-0008-0000-0800-000006000000}"/>
            </a:ext>
          </a:extLst>
        </xdr:cNvPr>
        <xdr:cNvPicPr preferRelativeResize="0">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2058" y="13769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1</xdr:col>
      <xdr:colOff>527558</xdr:colOff>
      <xdr:row>5</xdr:row>
      <xdr:rowOff>106934</xdr:rowOff>
    </xdr:from>
    <xdr:to>
      <xdr:col>2</xdr:col>
      <xdr:colOff>44958</xdr:colOff>
      <xdr:row>7</xdr:row>
      <xdr:rowOff>68834</xdr:rowOff>
    </xdr:to>
    <xdr:pic macro="AddRemovGrid">
      <xdr:nvPicPr>
        <xdr:cNvPr id="7" name="AD914131" hidden="1">
          <a:extLst>
            <a:ext uri="{FF2B5EF4-FFF2-40B4-BE49-F238E27FC236}">
              <a16:creationId xmlns:a16="http://schemas.microsoft.com/office/drawing/2014/main" id="{00000000-0008-0000-0800-000007000000}"/>
            </a:ext>
          </a:extLst>
        </xdr:cNvPr>
        <xdr:cNvPicPr preferRelativeResize="0">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72058" y="13769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2</xdr:col>
      <xdr:colOff>179832</xdr:colOff>
      <xdr:row>5</xdr:row>
      <xdr:rowOff>106934</xdr:rowOff>
    </xdr:from>
    <xdr:to>
      <xdr:col>2</xdr:col>
      <xdr:colOff>522732</xdr:colOff>
      <xdr:row>7</xdr:row>
      <xdr:rowOff>68834</xdr:rowOff>
    </xdr:to>
    <xdr:pic macro="[0]!SendToOfficeLocal">
      <xdr:nvPicPr>
        <xdr:cNvPr id="8" name="WD914131">
          <a:extLst>
            <a:ext uri="{FF2B5EF4-FFF2-40B4-BE49-F238E27FC236}">
              <a16:creationId xmlns:a16="http://schemas.microsoft.com/office/drawing/2014/main" id="{00000000-0008-0000-0800-000008000000}"/>
            </a:ext>
          </a:extLst>
        </xdr:cNvPr>
        <xdr:cNvPicPr preferRelativeResize="0">
          <a:picLocks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49832" y="13769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editAs="absolute">
    <xdr:from>
      <xdr:col>2</xdr:col>
      <xdr:colOff>614172</xdr:colOff>
      <xdr:row>5</xdr:row>
      <xdr:rowOff>106934</xdr:rowOff>
    </xdr:from>
    <xdr:to>
      <xdr:col>3</xdr:col>
      <xdr:colOff>131572</xdr:colOff>
      <xdr:row>7</xdr:row>
      <xdr:rowOff>68834</xdr:rowOff>
    </xdr:to>
    <xdr:pic macro="[0]!SendToOfficeLocal">
      <xdr:nvPicPr>
        <xdr:cNvPr id="9" name="PT914131">
          <a:extLst>
            <a:ext uri="{FF2B5EF4-FFF2-40B4-BE49-F238E27FC236}">
              <a16:creationId xmlns:a16="http://schemas.microsoft.com/office/drawing/2014/main" id="{00000000-0008-0000-0800-000009000000}"/>
            </a:ext>
          </a:extLst>
        </xdr:cNvPr>
        <xdr:cNvPicPr preferRelativeResize="0">
          <a:picLocks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884172" y="1376934"/>
          <a:ext cx="3429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fPrintsWithSheet="0"/>
  </xdr:twoCellAnchor>
  <xdr:twoCellAnchor>
    <xdr:from>
      <xdr:col>1</xdr:col>
      <xdr:colOff>0</xdr:colOff>
      <xdr:row>112</xdr:row>
      <xdr:rowOff>0</xdr:rowOff>
    </xdr:from>
    <xdr:to>
      <xdr:col>6</xdr:col>
      <xdr:colOff>0</xdr:colOff>
      <xdr:row>129</xdr:row>
      <xdr:rowOff>0</xdr:rowOff>
    </xdr:to>
    <xdr:graphicFrame macro="">
      <xdr:nvGraphicFramePr>
        <xdr:cNvPr id="4" name="Graphique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326</xdr:row>
      <xdr:rowOff>0</xdr:rowOff>
    </xdr:from>
    <xdr:to>
      <xdr:col>6</xdr:col>
      <xdr:colOff>0</xdr:colOff>
      <xdr:row>343</xdr:row>
      <xdr:rowOff>0</xdr:rowOff>
    </xdr:to>
    <xdr:graphicFrame macro="">
      <xdr:nvGraphicFramePr>
        <xdr:cNvPr id="10" name="Graphique 9">
          <a:extLst>
            <a:ext uri="{FF2B5EF4-FFF2-40B4-BE49-F238E27FC236}">
              <a16:creationId xmlns:a16="http://schemas.microsoft.com/office/drawing/2014/main" id="{00000000-0008-0000-08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127000</xdr:colOff>
      <xdr:row>326</xdr:row>
      <xdr:rowOff>0</xdr:rowOff>
    </xdr:from>
    <xdr:to>
      <xdr:col>10</xdr:col>
      <xdr:colOff>457200</xdr:colOff>
      <xdr:row>343</xdr:row>
      <xdr:rowOff>0</xdr:rowOff>
    </xdr:to>
    <xdr:graphicFrame macro="">
      <xdr:nvGraphicFramePr>
        <xdr:cNvPr id="11" name="Graphique 10">
          <a:extLst>
            <a:ext uri="{FF2B5EF4-FFF2-40B4-BE49-F238E27FC236}">
              <a16:creationId xmlns:a16="http://schemas.microsoft.com/office/drawing/2014/main" id="{00000000-0008-0000-08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584200</xdr:colOff>
      <xdr:row>326</xdr:row>
      <xdr:rowOff>0</xdr:rowOff>
    </xdr:from>
    <xdr:to>
      <xdr:col>15</xdr:col>
      <xdr:colOff>584200</xdr:colOff>
      <xdr:row>343</xdr:row>
      <xdr:rowOff>0</xdr:rowOff>
    </xdr:to>
    <xdr:graphicFrame macro="">
      <xdr:nvGraphicFramePr>
        <xdr:cNvPr id="12" name="Graphique 11">
          <a:extLst>
            <a:ext uri="{FF2B5EF4-FFF2-40B4-BE49-F238E27FC236}">
              <a16:creationId xmlns:a16="http://schemas.microsoft.com/office/drawing/2014/main" id="{00000000-0008-0000-08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345</xdr:row>
      <xdr:rowOff>0</xdr:rowOff>
    </xdr:from>
    <xdr:to>
      <xdr:col>6</xdr:col>
      <xdr:colOff>0</xdr:colOff>
      <xdr:row>362</xdr:row>
      <xdr:rowOff>0</xdr:rowOff>
    </xdr:to>
    <xdr:graphicFrame macro="">
      <xdr:nvGraphicFramePr>
        <xdr:cNvPr id="13" name="Graphique 12">
          <a:extLst>
            <a:ext uri="{FF2B5EF4-FFF2-40B4-BE49-F238E27FC236}">
              <a16:creationId xmlns:a16="http://schemas.microsoft.com/office/drawing/2014/main" id="{00000000-0008-0000-08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5</xdr:col>
          <xdr:colOff>0</xdr:colOff>
          <xdr:row>4</xdr:row>
          <xdr:rowOff>0</xdr:rowOff>
        </xdr:to>
        <xdr:sp macro="" textlink="">
          <xdr:nvSpPr>
            <xdr:cNvPr id="33794" name="DD781148" hidden="1">
              <a:extLst>
                <a:ext uri="{63B3BB69-23CF-44E3-9099-C40C66FF867C}">
                  <a14:compatExt spid="_x0000_s33794"/>
                </a:ext>
                <a:ext uri="{FF2B5EF4-FFF2-40B4-BE49-F238E27FC236}">
                  <a16:creationId xmlns:a16="http://schemas.microsoft.com/office/drawing/2014/main" id="{00000000-0008-0000-0800-0000028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259AF21-6EA5-4B82-9E0C-66A83C0DC793}" name="Tableau1" displayName="Tableau1" ref="A1:H451" totalsRowShown="0">
  <autoFilter ref="A1:H451" xr:uid="{CC820825-7FDE-4F88-BC4C-40E220DF49A3}"/>
  <tableColumns count="8">
    <tableColumn id="1" xr3:uid="{18AD1C56-FB4C-4ECC-A8B2-946FEC96DFC9}" name="ROE"/>
    <tableColumn id="2" xr3:uid="{BF65AFC3-2B0E-4891-ADDB-CDB78262C1BE}" name=" ΔROE"/>
    <tableColumn id="3" xr3:uid="{0B1114D0-68B1-43A9-A178-9F3FBE37DE7B}" name="CO2 per Assets"/>
    <tableColumn id="4" xr3:uid="{08FE0447-2D83-4FA5-9283-603FD24D2391}" name="Firm Size"/>
    <tableColumn id="5" xr3:uid="{31AEBC86-EA06-4124-9E3E-FDE2321499C6}" name="Debt-to-Equity"/>
    <tableColumn id="6" xr3:uid="{1962C7B6-0C55-4976-A5E0-66D89CA51929}" name="Growth"/>
    <tableColumn id="7" xr3:uid="{AE705E5D-1584-4F82-B868-DAC32A8A1D38}" name="Capital Intensity"/>
    <tableColumn id="8" xr3:uid="{DCDF0A63-AFD2-48F7-A8C3-7E2D16A0B416}" name="CO2 Equivalent Emissions Total"/>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filterMode="1"/>
  <dimension ref="A1:AI538"/>
  <sheetViews>
    <sheetView workbookViewId="0">
      <pane xSplit="1" ySplit="1" topLeftCell="C4" activePane="bottomRight" state="frozen"/>
      <selection pane="topRight"/>
      <selection pane="bottomLeft"/>
      <selection pane="bottomRight" activeCell="AD16" sqref="AD16"/>
    </sheetView>
  </sheetViews>
  <sheetFormatPr baseColWidth="10" defaultColWidth="8.83203125" defaultRowHeight="15" x14ac:dyDescent="0.2"/>
  <cols>
    <col min="1" max="1" width="10" style="48" hidden="1" customWidth="1"/>
    <col min="2" max="2" width="9.83203125" style="9" hidden="1" customWidth="1"/>
    <col min="3" max="3" width="17.5" style="48" customWidth="1"/>
    <col min="4" max="4" width="9.83203125" hidden="1" customWidth="1"/>
    <col min="5" max="5" width="10.33203125" hidden="1" customWidth="1"/>
    <col min="6" max="6" width="11.83203125" hidden="1" customWidth="1"/>
    <col min="7" max="7" width="7.33203125" hidden="1" customWidth="1"/>
    <col min="8" max="8" width="7.6640625" style="9" customWidth="1"/>
    <col min="9" max="9" width="11.6640625" hidden="1" customWidth="1"/>
    <col min="10" max="10" width="5.6640625" style="9" hidden="1" customWidth="1"/>
    <col min="11" max="11" width="8.83203125" hidden="1" customWidth="1"/>
    <col min="12" max="12" width="8" hidden="1" customWidth="1"/>
    <col min="13" max="13" width="10" hidden="1" customWidth="1"/>
    <col min="14" max="14" width="10.33203125" style="48" customWidth="1"/>
    <col min="15" max="15" width="13.1640625" style="48" customWidth="1"/>
    <col min="16" max="16" width="12.83203125" style="48" customWidth="1"/>
    <col min="17" max="17" width="9" style="48" customWidth="1"/>
    <col min="18" max="18" width="8.1640625" style="48" customWidth="1"/>
    <col min="19" max="19" width="7.5" style="48" hidden="1" customWidth="1"/>
    <col min="20" max="20" width="4.5" style="48" hidden="1" customWidth="1"/>
    <col min="21" max="21" width="7.5" style="48" hidden="1" customWidth="1"/>
    <col min="22" max="22" width="17.5" style="48" customWidth="1"/>
    <col min="23" max="23" width="5.5" hidden="1" customWidth="1"/>
    <col min="24" max="24" width="9" hidden="1" customWidth="1"/>
    <col min="25" max="25" width="8.33203125" style="48" customWidth="1"/>
    <col min="26" max="26" width="6" hidden="1" customWidth="1"/>
    <col min="27" max="27" width="8.83203125" style="48"/>
    <col min="28" max="29" width="9.1640625" style="48" customWidth="1"/>
    <col min="30" max="30" width="9.1640625" style="48" bestFit="1" customWidth="1"/>
    <col min="31" max="34" width="9.6640625" style="48" customWidth="1"/>
    <col min="35" max="35" width="10.1640625" style="48" bestFit="1" customWidth="1"/>
  </cols>
  <sheetData>
    <row r="1" spans="1:35" ht="50" customHeight="1" x14ac:dyDescent="0.2">
      <c r="A1" s="47" t="s">
        <v>0</v>
      </c>
      <c r="B1" s="54" t="s">
        <v>1</v>
      </c>
      <c r="C1" s="47" t="s">
        <v>2</v>
      </c>
      <c r="D1" s="1" t="s">
        <v>3</v>
      </c>
      <c r="E1" s="1" t="s">
        <v>4</v>
      </c>
      <c r="F1" s="1" t="s">
        <v>5</v>
      </c>
      <c r="G1" s="1" t="s">
        <v>6</v>
      </c>
      <c r="H1" s="10" t="s">
        <v>7</v>
      </c>
      <c r="I1" s="1" t="s">
        <v>8</v>
      </c>
      <c r="J1" s="10" t="s">
        <v>9</v>
      </c>
      <c r="K1" s="1" t="s">
        <v>10</v>
      </c>
      <c r="L1" s="1" t="s">
        <v>11</v>
      </c>
      <c r="M1" s="1" t="s">
        <v>12</v>
      </c>
      <c r="N1" s="47" t="s">
        <v>13</v>
      </c>
      <c r="O1" s="47" t="s">
        <v>14</v>
      </c>
      <c r="P1" s="47" t="s">
        <v>15</v>
      </c>
      <c r="Q1" s="47" t="s">
        <v>16</v>
      </c>
      <c r="R1" s="47" t="s">
        <v>17</v>
      </c>
      <c r="S1" s="47" t="s">
        <v>18</v>
      </c>
      <c r="T1" s="47" t="s">
        <v>19</v>
      </c>
      <c r="U1" s="47" t="s">
        <v>20</v>
      </c>
      <c r="V1" s="47" t="s">
        <v>21</v>
      </c>
      <c r="W1" s="1" t="s">
        <v>22</v>
      </c>
      <c r="X1" s="1" t="s">
        <v>23</v>
      </c>
      <c r="Y1" s="47" t="s">
        <v>24</v>
      </c>
      <c r="Z1" s="1" t="s">
        <v>25</v>
      </c>
      <c r="AB1" s="49" t="s">
        <v>643</v>
      </c>
      <c r="AC1" s="49" t="s">
        <v>983</v>
      </c>
      <c r="AD1" s="49" t="s">
        <v>634</v>
      </c>
      <c r="AE1" s="49" t="s">
        <v>635</v>
      </c>
      <c r="AF1" s="49" t="s">
        <v>644</v>
      </c>
      <c r="AG1" s="49" t="s">
        <v>636</v>
      </c>
      <c r="AH1" s="49" t="s">
        <v>984</v>
      </c>
      <c r="AI1" s="49" t="s">
        <v>640</v>
      </c>
    </row>
    <row r="2" spans="1:35" hidden="1" x14ac:dyDescent="0.2">
      <c r="A2">
        <v>3336</v>
      </c>
      <c r="B2" t="s">
        <v>85</v>
      </c>
      <c r="C2">
        <v>2007</v>
      </c>
      <c r="D2" t="s">
        <v>27</v>
      </c>
      <c r="E2" t="s">
        <v>28</v>
      </c>
      <c r="F2" t="s">
        <v>29</v>
      </c>
      <c r="G2" t="s">
        <v>30</v>
      </c>
      <c r="H2" t="s">
        <v>86</v>
      </c>
      <c r="I2" t="s">
        <v>87</v>
      </c>
      <c r="J2" t="s">
        <v>88</v>
      </c>
      <c r="K2" t="s">
        <v>34</v>
      </c>
      <c r="L2">
        <v>3</v>
      </c>
      <c r="M2" t="s">
        <v>89</v>
      </c>
      <c r="N2">
        <v>15774.8</v>
      </c>
      <c r="O2">
        <v>10313</v>
      </c>
      <c r="P2">
        <v>16499.5</v>
      </c>
      <c r="Q2">
        <v>5461.8</v>
      </c>
      <c r="R2"/>
      <c r="S2">
        <v>1688568</v>
      </c>
      <c r="T2" t="s">
        <v>36</v>
      </c>
      <c r="U2">
        <v>7370</v>
      </c>
      <c r="V2">
        <v>6164.0623999999998</v>
      </c>
      <c r="W2" t="s">
        <v>90</v>
      </c>
      <c r="X2">
        <v>451020</v>
      </c>
      <c r="Y2">
        <v>45</v>
      </c>
      <c r="Z2">
        <v>940</v>
      </c>
      <c r="AA2"/>
      <c r="AB2" s="4"/>
      <c r="AC2" s="4"/>
      <c r="AD2" s="4"/>
      <c r="AE2" s="4">
        <f t="shared" ref="AE2:AE65" si="0">LN(P2)</f>
        <v>9.7110853563992237</v>
      </c>
      <c r="AF2" s="4"/>
      <c r="AG2"/>
      <c r="AH2"/>
      <c r="AI2"/>
    </row>
    <row r="3" spans="1:35" hidden="1" x14ac:dyDescent="0.2">
      <c r="A3" s="9">
        <v>3336</v>
      </c>
      <c r="B3" s="9" t="s">
        <v>91</v>
      </c>
      <c r="C3" s="9">
        <v>2008</v>
      </c>
      <c r="D3" t="s">
        <v>27</v>
      </c>
      <c r="E3" t="s">
        <v>28</v>
      </c>
      <c r="F3" t="s">
        <v>29</v>
      </c>
      <c r="G3" t="s">
        <v>30</v>
      </c>
      <c r="H3" s="9" t="s">
        <v>86</v>
      </c>
      <c r="I3" t="s">
        <v>87</v>
      </c>
      <c r="J3" t="s">
        <v>88</v>
      </c>
      <c r="K3" t="s">
        <v>34</v>
      </c>
      <c r="L3">
        <v>3</v>
      </c>
      <c r="M3" t="s">
        <v>92</v>
      </c>
      <c r="N3" s="9">
        <v>15618.7</v>
      </c>
      <c r="O3" s="9">
        <v>10108.799999999999</v>
      </c>
      <c r="P3" s="9">
        <v>16739.900000000001</v>
      </c>
      <c r="Q3" s="9">
        <v>5509.9</v>
      </c>
      <c r="R3" s="9">
        <v>1740.1</v>
      </c>
      <c r="S3">
        <v>1688568</v>
      </c>
      <c r="T3" t="s">
        <v>36</v>
      </c>
      <c r="U3">
        <v>7370</v>
      </c>
      <c r="V3" s="9">
        <v>5581.2232000000004</v>
      </c>
      <c r="W3" t="s">
        <v>90</v>
      </c>
      <c r="X3">
        <v>451020</v>
      </c>
      <c r="Y3">
        <v>45</v>
      </c>
      <c r="Z3">
        <v>940</v>
      </c>
      <c r="AA3" s="9"/>
      <c r="AB3" s="9">
        <v>0.16700000000000001</v>
      </c>
      <c r="AC3" s="9"/>
      <c r="AD3" s="8"/>
      <c r="AE3" s="8">
        <f t="shared" si="0"/>
        <v>9.725550370309973</v>
      </c>
      <c r="AF3" s="8"/>
      <c r="AG3" s="9">
        <f t="shared" ref="AG3:AG34" si="1">N3/P3</f>
        <v>0.93302230001373954</v>
      </c>
      <c r="AH3" s="9"/>
      <c r="AI3" s="9"/>
    </row>
    <row r="4" spans="1:35" x14ac:dyDescent="0.2">
      <c r="A4" s="48">
        <v>3336</v>
      </c>
      <c r="B4" s="9" t="s">
        <v>93</v>
      </c>
      <c r="C4" s="48">
        <v>2009</v>
      </c>
      <c r="D4" t="s">
        <v>27</v>
      </c>
      <c r="E4" t="s">
        <v>28</v>
      </c>
      <c r="F4" t="s">
        <v>29</v>
      </c>
      <c r="G4" t="s">
        <v>30</v>
      </c>
      <c r="H4" s="9" t="s">
        <v>86</v>
      </c>
      <c r="I4" t="s">
        <v>87</v>
      </c>
      <c r="J4" s="9" t="s">
        <v>88</v>
      </c>
      <c r="K4" t="s">
        <v>34</v>
      </c>
      <c r="L4">
        <v>3</v>
      </c>
      <c r="M4" t="s">
        <v>94</v>
      </c>
      <c r="N4" s="48">
        <v>16455</v>
      </c>
      <c r="O4" s="48">
        <v>9947</v>
      </c>
      <c r="P4" s="48">
        <v>16063</v>
      </c>
      <c r="Q4" s="48">
        <v>6508</v>
      </c>
      <c r="R4" s="48">
        <v>1816</v>
      </c>
      <c r="S4" s="48">
        <v>1688568</v>
      </c>
      <c r="T4" s="48" t="s">
        <v>36</v>
      </c>
      <c r="U4" s="48">
        <v>7370</v>
      </c>
      <c r="V4" s="48">
        <v>8388.7355000000007</v>
      </c>
      <c r="W4" t="s">
        <v>90</v>
      </c>
      <c r="X4">
        <v>451020</v>
      </c>
      <c r="Y4" s="48">
        <v>45</v>
      </c>
      <c r="Z4">
        <v>940</v>
      </c>
      <c r="AB4" s="48">
        <v>0.152</v>
      </c>
      <c r="AC4" s="48">
        <f>AB4-AB3</f>
        <v>-1.5000000000000013E-2</v>
      </c>
      <c r="AD4" s="50">
        <f t="shared" ref="AD4:AD13" si="2">(P4-P3)/P3*100</f>
        <v>-4.0436322797627309</v>
      </c>
      <c r="AE4" s="50">
        <f t="shared" si="0"/>
        <v>9.6842737695577661</v>
      </c>
      <c r="AF4" s="48">
        <v>1.6759999999999999</v>
      </c>
      <c r="AG4" s="48">
        <f t="shared" si="1"/>
        <v>1.0244039096059268</v>
      </c>
      <c r="AH4" s="48">
        <f t="shared" ref="AH4:AH13" si="3">AI4/N4</f>
        <v>0</v>
      </c>
    </row>
    <row r="5" spans="1:35" x14ac:dyDescent="0.2">
      <c r="A5" s="48">
        <v>3336</v>
      </c>
      <c r="B5" s="9" t="s">
        <v>95</v>
      </c>
      <c r="C5" s="48">
        <v>2010</v>
      </c>
      <c r="D5" t="s">
        <v>27</v>
      </c>
      <c r="E5" t="s">
        <v>28</v>
      </c>
      <c r="F5" t="s">
        <v>29</v>
      </c>
      <c r="G5" t="s">
        <v>30</v>
      </c>
      <c r="H5" s="9" t="s">
        <v>86</v>
      </c>
      <c r="I5" t="s">
        <v>87</v>
      </c>
      <c r="J5" s="9" t="s">
        <v>88</v>
      </c>
      <c r="K5" t="s">
        <v>34</v>
      </c>
      <c r="L5">
        <v>3</v>
      </c>
      <c r="M5" t="s">
        <v>96</v>
      </c>
      <c r="N5" s="48">
        <v>16120</v>
      </c>
      <c r="O5" s="48">
        <v>8560</v>
      </c>
      <c r="P5" s="48">
        <v>16042</v>
      </c>
      <c r="Q5" s="48">
        <v>7560</v>
      </c>
      <c r="R5" s="48">
        <v>816</v>
      </c>
      <c r="S5" s="48">
        <v>1688568</v>
      </c>
      <c r="T5" s="48" t="s">
        <v>36</v>
      </c>
      <c r="U5" s="48">
        <v>7370</v>
      </c>
      <c r="V5" s="48">
        <v>7527.8590999999997</v>
      </c>
      <c r="W5" t="s">
        <v>90</v>
      </c>
      <c r="X5">
        <v>451020</v>
      </c>
      <c r="Y5" s="48">
        <v>45</v>
      </c>
      <c r="Z5">
        <v>940</v>
      </c>
      <c r="AB5" s="48">
        <v>0.12</v>
      </c>
      <c r="AC5" s="48">
        <f t="shared" ref="AC5:AC13" si="4">AB5-AB4</f>
        <v>-3.2000000000000001E-2</v>
      </c>
      <c r="AD5" s="50">
        <f t="shared" si="2"/>
        <v>-0.13073523003175</v>
      </c>
      <c r="AE5" s="50">
        <f t="shared" si="0"/>
        <v>9.6829655619268706</v>
      </c>
      <c r="AF5" s="48">
        <v>1.4630000000000001</v>
      </c>
      <c r="AG5" s="48">
        <f t="shared" si="1"/>
        <v>1.0048622366288493</v>
      </c>
      <c r="AH5" s="48">
        <f t="shared" si="3"/>
        <v>0</v>
      </c>
    </row>
    <row r="6" spans="1:35" x14ac:dyDescent="0.2">
      <c r="A6" s="48">
        <v>3336</v>
      </c>
      <c r="B6" s="9" t="s">
        <v>97</v>
      </c>
      <c r="C6" s="48">
        <v>2011</v>
      </c>
      <c r="D6" t="s">
        <v>27</v>
      </c>
      <c r="E6" t="s">
        <v>28</v>
      </c>
      <c r="F6" t="s">
        <v>29</v>
      </c>
      <c r="G6" t="s">
        <v>30</v>
      </c>
      <c r="H6" s="9" t="s">
        <v>86</v>
      </c>
      <c r="I6" t="s">
        <v>87</v>
      </c>
      <c r="J6" s="9" t="s">
        <v>88</v>
      </c>
      <c r="K6" t="s">
        <v>34</v>
      </c>
      <c r="L6">
        <v>3</v>
      </c>
      <c r="M6" t="s">
        <v>98</v>
      </c>
      <c r="N6" s="48">
        <v>11189</v>
      </c>
      <c r="O6" s="48">
        <v>8355</v>
      </c>
      <c r="P6" s="48">
        <v>16123</v>
      </c>
      <c r="Q6" s="48">
        <v>2834</v>
      </c>
      <c r="R6" s="48">
        <v>419</v>
      </c>
      <c r="S6" s="48">
        <v>1688568</v>
      </c>
      <c r="T6" s="48" t="s">
        <v>36</v>
      </c>
      <c r="U6" s="48">
        <v>7370</v>
      </c>
      <c r="V6" s="48">
        <v>4646.7178999999996</v>
      </c>
      <c r="W6" t="s">
        <v>90</v>
      </c>
      <c r="X6">
        <v>451020</v>
      </c>
      <c r="Y6" s="48">
        <v>45</v>
      </c>
      <c r="Z6">
        <v>940</v>
      </c>
      <c r="AB6" s="48">
        <v>-0.32100000000000001</v>
      </c>
      <c r="AC6" s="48">
        <f t="shared" si="4"/>
        <v>-0.441</v>
      </c>
      <c r="AD6" s="50">
        <f t="shared" si="2"/>
        <v>0.50492457299588578</v>
      </c>
      <c r="AE6" s="50">
        <f t="shared" si="0"/>
        <v>9.6880021029637398</v>
      </c>
      <c r="AF6" s="48">
        <v>1.2689999999999999</v>
      </c>
      <c r="AG6" s="48">
        <f t="shared" si="1"/>
        <v>0.6939775476028035</v>
      </c>
      <c r="AH6" s="48">
        <f t="shared" si="3"/>
        <v>28.252658861381715</v>
      </c>
      <c r="AI6" s="48">
        <v>316119</v>
      </c>
    </row>
    <row r="7" spans="1:35" x14ac:dyDescent="0.2">
      <c r="A7" s="48">
        <v>3336</v>
      </c>
      <c r="B7" s="9" t="s">
        <v>99</v>
      </c>
      <c r="C7" s="48">
        <v>2012</v>
      </c>
      <c r="D7" t="s">
        <v>27</v>
      </c>
      <c r="E7" t="s">
        <v>28</v>
      </c>
      <c r="F7" t="s">
        <v>29</v>
      </c>
      <c r="G7" t="s">
        <v>30</v>
      </c>
      <c r="H7" s="9" t="s">
        <v>86</v>
      </c>
      <c r="I7" t="s">
        <v>87</v>
      </c>
      <c r="J7" s="9" t="s">
        <v>88</v>
      </c>
      <c r="K7" t="s">
        <v>34</v>
      </c>
      <c r="L7">
        <v>3</v>
      </c>
      <c r="M7" t="s">
        <v>100</v>
      </c>
      <c r="N7" s="48">
        <v>11251</v>
      </c>
      <c r="O7" s="48">
        <v>8091</v>
      </c>
      <c r="P7" s="48">
        <v>14993</v>
      </c>
      <c r="Q7" s="48">
        <v>3160</v>
      </c>
      <c r="R7" s="48">
        <v>868</v>
      </c>
      <c r="S7" s="48">
        <v>1688568</v>
      </c>
      <c r="T7" s="48" t="s">
        <v>36</v>
      </c>
      <c r="U7" s="48">
        <v>7370</v>
      </c>
      <c r="V7" s="48">
        <v>7392.5736999999999</v>
      </c>
      <c r="W7" t="s">
        <v>90</v>
      </c>
      <c r="X7">
        <v>451020</v>
      </c>
      <c r="Y7" s="48">
        <v>45</v>
      </c>
      <c r="Z7">
        <v>940</v>
      </c>
      <c r="AB7" s="48">
        <v>-0.443</v>
      </c>
      <c r="AC7" s="48">
        <f t="shared" si="4"/>
        <v>-0.122</v>
      </c>
      <c r="AD7" s="50">
        <f t="shared" si="2"/>
        <v>-7.0086212243379018</v>
      </c>
      <c r="AE7" s="50">
        <f t="shared" si="0"/>
        <v>9.6153387044949028</v>
      </c>
      <c r="AF7" s="48">
        <v>2.8820000000000001</v>
      </c>
      <c r="AG7" s="48">
        <f t="shared" si="1"/>
        <v>0.75041686120189421</v>
      </c>
      <c r="AH7" s="48">
        <f t="shared" si="3"/>
        <v>29.585811927828637</v>
      </c>
      <c r="AI7" s="48">
        <v>332869.96999999997</v>
      </c>
    </row>
    <row r="8" spans="1:35" x14ac:dyDescent="0.2">
      <c r="A8" s="48">
        <v>3336</v>
      </c>
      <c r="B8" s="9" t="s">
        <v>101</v>
      </c>
      <c r="C8" s="48">
        <v>2013</v>
      </c>
      <c r="D8" t="s">
        <v>27</v>
      </c>
      <c r="E8" t="s">
        <v>28</v>
      </c>
      <c r="F8" t="s">
        <v>29</v>
      </c>
      <c r="G8" t="s">
        <v>30</v>
      </c>
      <c r="H8" s="9" t="s">
        <v>86</v>
      </c>
      <c r="I8" t="s">
        <v>87</v>
      </c>
      <c r="J8" s="9" t="s">
        <v>88</v>
      </c>
      <c r="K8" t="s">
        <v>34</v>
      </c>
      <c r="L8">
        <v>3</v>
      </c>
      <c r="M8" t="s">
        <v>102</v>
      </c>
      <c r="N8" s="48">
        <v>11389</v>
      </c>
      <c r="O8" s="48">
        <v>7445</v>
      </c>
      <c r="P8" s="48">
        <v>12998</v>
      </c>
      <c r="Q8" s="48">
        <v>3944</v>
      </c>
      <c r="R8" s="48">
        <v>1415</v>
      </c>
      <c r="S8" s="48">
        <v>1688568</v>
      </c>
      <c r="T8" s="48" t="s">
        <v>36</v>
      </c>
      <c r="U8" s="48">
        <v>7370</v>
      </c>
      <c r="V8" s="48">
        <v>8853.6281999999992</v>
      </c>
      <c r="W8" t="s">
        <v>90</v>
      </c>
      <c r="X8">
        <v>451020</v>
      </c>
      <c r="Y8" s="48">
        <v>45</v>
      </c>
      <c r="Z8">
        <v>940</v>
      </c>
      <c r="AB8" s="48">
        <v>0.21</v>
      </c>
      <c r="AC8" s="48">
        <f t="shared" si="4"/>
        <v>0.65300000000000002</v>
      </c>
      <c r="AD8" s="50">
        <f t="shared" si="2"/>
        <v>-13.306209564463417</v>
      </c>
      <c r="AE8" s="50">
        <f t="shared" si="0"/>
        <v>9.4725507784542948</v>
      </c>
      <c r="AF8" s="48">
        <v>2.4430000000000001</v>
      </c>
      <c r="AG8" s="48">
        <f t="shared" si="1"/>
        <v>0.87621172488075083</v>
      </c>
      <c r="AH8" s="48">
        <f t="shared" si="3"/>
        <v>25.216612520853456</v>
      </c>
      <c r="AI8" s="48">
        <v>287192</v>
      </c>
    </row>
    <row r="9" spans="1:35" x14ac:dyDescent="0.2">
      <c r="A9" s="48">
        <v>3336</v>
      </c>
      <c r="B9" s="9" t="s">
        <v>103</v>
      </c>
      <c r="C9" s="48">
        <v>2014</v>
      </c>
      <c r="D9" t="s">
        <v>27</v>
      </c>
      <c r="E9" t="s">
        <v>28</v>
      </c>
      <c r="F9" t="s">
        <v>29</v>
      </c>
      <c r="G9" t="s">
        <v>30</v>
      </c>
      <c r="H9" s="9" t="s">
        <v>86</v>
      </c>
      <c r="I9" t="s">
        <v>87</v>
      </c>
      <c r="J9" s="9" t="s">
        <v>88</v>
      </c>
      <c r="K9" t="s">
        <v>34</v>
      </c>
      <c r="L9">
        <v>3</v>
      </c>
      <c r="M9" t="s">
        <v>104</v>
      </c>
      <c r="N9" s="48">
        <v>10201</v>
      </c>
      <c r="O9" s="48">
        <v>7252</v>
      </c>
      <c r="P9" s="48">
        <v>12173</v>
      </c>
      <c r="Q9" s="48">
        <v>2949</v>
      </c>
      <c r="R9" s="48">
        <v>775</v>
      </c>
      <c r="S9" s="48">
        <v>1688568</v>
      </c>
      <c r="T9" s="48" t="s">
        <v>36</v>
      </c>
      <c r="U9" s="48">
        <v>7370</v>
      </c>
      <c r="V9" s="48">
        <v>9059.1013999999996</v>
      </c>
      <c r="W9" t="s">
        <v>90</v>
      </c>
      <c r="X9">
        <v>451020</v>
      </c>
      <c r="Y9" s="48">
        <v>45</v>
      </c>
      <c r="Z9">
        <v>940</v>
      </c>
      <c r="AB9" s="48">
        <v>0.17299999999999999</v>
      </c>
      <c r="AC9" s="48">
        <f t="shared" si="4"/>
        <v>-3.7000000000000005E-2</v>
      </c>
      <c r="AD9" s="50">
        <f t="shared" si="2"/>
        <v>-6.3471303277427298</v>
      </c>
      <c r="AE9" s="50">
        <f t="shared" si="0"/>
        <v>9.4069756634095967</v>
      </c>
      <c r="AF9" s="48">
        <v>1.9059999999999999</v>
      </c>
      <c r="AG9" s="48">
        <f t="shared" si="1"/>
        <v>0.83800213587447625</v>
      </c>
      <c r="AH9" s="48">
        <f t="shared" si="3"/>
        <v>21.711106754239779</v>
      </c>
      <c r="AI9" s="48">
        <v>221475</v>
      </c>
    </row>
    <row r="10" spans="1:35" x14ac:dyDescent="0.2">
      <c r="A10" s="48">
        <v>3336</v>
      </c>
      <c r="B10" s="9" t="s">
        <v>105</v>
      </c>
      <c r="C10" s="48">
        <v>2015</v>
      </c>
      <c r="D10" t="s">
        <v>27</v>
      </c>
      <c r="E10" t="s">
        <v>28</v>
      </c>
      <c r="F10" t="s">
        <v>29</v>
      </c>
      <c r="G10" t="s">
        <v>30</v>
      </c>
      <c r="H10" s="9" t="s">
        <v>86</v>
      </c>
      <c r="I10" t="s">
        <v>87</v>
      </c>
      <c r="J10" s="9" t="s">
        <v>88</v>
      </c>
      <c r="K10" t="s">
        <v>34</v>
      </c>
      <c r="L10">
        <v>3</v>
      </c>
      <c r="M10" t="s">
        <v>106</v>
      </c>
      <c r="N10" s="48">
        <v>7736</v>
      </c>
      <c r="O10" s="48">
        <v>5704</v>
      </c>
      <c r="P10" s="48">
        <v>7106</v>
      </c>
      <c r="Q10" s="48">
        <v>2032</v>
      </c>
      <c r="R10" s="48">
        <v>430</v>
      </c>
      <c r="S10" s="48">
        <v>1688568</v>
      </c>
      <c r="T10" s="48" t="s">
        <v>36</v>
      </c>
      <c r="U10" s="48">
        <v>7370</v>
      </c>
      <c r="V10" s="48">
        <v>4758.9225999999999</v>
      </c>
      <c r="W10" t="s">
        <v>90</v>
      </c>
      <c r="X10">
        <v>451020</v>
      </c>
      <c r="Y10" s="48">
        <v>45</v>
      </c>
      <c r="Z10">
        <v>940</v>
      </c>
      <c r="AB10" s="48">
        <v>-5.2999999999999999E-2</v>
      </c>
      <c r="AC10" s="48">
        <f t="shared" si="4"/>
        <v>-0.22599999999999998</v>
      </c>
      <c r="AD10" s="50">
        <f t="shared" si="2"/>
        <v>-41.624907582354389</v>
      </c>
      <c r="AE10" s="50">
        <f t="shared" si="0"/>
        <v>8.8686947765809716</v>
      </c>
      <c r="AF10" s="48">
        <v>2.335</v>
      </c>
      <c r="AG10" s="48">
        <f t="shared" si="1"/>
        <v>1.0886574725584013</v>
      </c>
      <c r="AH10" s="48">
        <f t="shared" si="3"/>
        <v>29.011892450879007</v>
      </c>
      <c r="AI10" s="48">
        <v>224436</v>
      </c>
    </row>
    <row r="11" spans="1:35" x14ac:dyDescent="0.2">
      <c r="A11" s="48">
        <v>3336</v>
      </c>
      <c r="B11" s="9" t="s">
        <v>107</v>
      </c>
      <c r="C11" s="48">
        <v>2016</v>
      </c>
      <c r="D11" t="s">
        <v>27</v>
      </c>
      <c r="E11" t="s">
        <v>28</v>
      </c>
      <c r="F11" t="s">
        <v>29</v>
      </c>
      <c r="G11" t="s">
        <v>30</v>
      </c>
      <c r="H11" s="9" t="s">
        <v>86</v>
      </c>
      <c r="I11" t="s">
        <v>87</v>
      </c>
      <c r="J11" s="9" t="s">
        <v>88</v>
      </c>
      <c r="K11" t="s">
        <v>34</v>
      </c>
      <c r="L11">
        <v>3</v>
      </c>
      <c r="M11" t="s">
        <v>108</v>
      </c>
      <c r="N11" s="48">
        <v>8663</v>
      </c>
      <c r="O11" s="48">
        <v>6497</v>
      </c>
      <c r="P11" s="48">
        <v>7607</v>
      </c>
      <c r="Q11" s="48">
        <v>2166</v>
      </c>
      <c r="R11" s="48">
        <v>658</v>
      </c>
      <c r="S11" s="48">
        <v>1688568</v>
      </c>
      <c r="T11" s="48" t="s">
        <v>36</v>
      </c>
      <c r="U11" s="48">
        <v>7370</v>
      </c>
      <c r="V11" s="48">
        <v>9751.0439999999999</v>
      </c>
      <c r="W11" t="s">
        <v>90</v>
      </c>
      <c r="X11">
        <v>451020</v>
      </c>
      <c r="Y11" s="48">
        <v>45</v>
      </c>
      <c r="Z11">
        <v>940</v>
      </c>
      <c r="AB11" s="48">
        <v>-3.9E-2</v>
      </c>
      <c r="AC11" s="48">
        <f t="shared" si="4"/>
        <v>1.3999999999999999E-2</v>
      </c>
      <c r="AD11" s="50">
        <f t="shared" si="2"/>
        <v>7.0503799605966782</v>
      </c>
      <c r="AE11" s="50">
        <f t="shared" si="0"/>
        <v>8.9368241549973018</v>
      </c>
      <c r="AF11" s="48">
        <v>2.9809999999999999</v>
      </c>
      <c r="AG11" s="48">
        <f t="shared" si="1"/>
        <v>1.1388195083475745</v>
      </c>
      <c r="AH11" s="48">
        <f t="shared" si="3"/>
        <v>24.280965023663857</v>
      </c>
      <c r="AI11" s="48">
        <v>210346</v>
      </c>
    </row>
    <row r="12" spans="1:35" x14ac:dyDescent="0.2">
      <c r="A12" s="48">
        <v>3336</v>
      </c>
      <c r="B12" s="9" t="s">
        <v>109</v>
      </c>
      <c r="C12" s="48">
        <v>2017</v>
      </c>
      <c r="D12" t="s">
        <v>27</v>
      </c>
      <c r="E12" t="s">
        <v>28</v>
      </c>
      <c r="F12" t="s">
        <v>29</v>
      </c>
      <c r="G12" t="s">
        <v>30</v>
      </c>
      <c r="H12" s="9" t="s">
        <v>86</v>
      </c>
      <c r="I12" t="s">
        <v>87</v>
      </c>
      <c r="J12" s="9" t="s">
        <v>88</v>
      </c>
      <c r="K12" t="s">
        <v>34</v>
      </c>
      <c r="L12">
        <v>3</v>
      </c>
      <c r="M12" t="s">
        <v>110</v>
      </c>
      <c r="N12" s="48">
        <v>33921</v>
      </c>
      <c r="O12" s="48">
        <v>20084</v>
      </c>
      <c r="P12" s="48">
        <v>24556</v>
      </c>
      <c r="Q12" s="48">
        <v>13837</v>
      </c>
      <c r="R12" s="48">
        <v>490</v>
      </c>
      <c r="S12" s="48">
        <v>1688568</v>
      </c>
      <c r="T12" s="48" t="s">
        <v>36</v>
      </c>
      <c r="U12" s="48">
        <v>7370</v>
      </c>
      <c r="V12" s="48">
        <v>28688.849300000002</v>
      </c>
      <c r="W12" t="s">
        <v>90</v>
      </c>
      <c r="X12">
        <v>451020</v>
      </c>
      <c r="Y12" s="48">
        <v>45</v>
      </c>
      <c r="Z12">
        <v>940</v>
      </c>
      <c r="AB12" s="48">
        <v>3.6999999999999998E-2</v>
      </c>
      <c r="AC12" s="48">
        <f t="shared" si="4"/>
        <v>7.5999999999999998E-2</v>
      </c>
      <c r="AD12" s="50">
        <f t="shared" si="2"/>
        <v>222.80794005521233</v>
      </c>
      <c r="AE12" s="50">
        <f t="shared" si="0"/>
        <v>10.108711502547386</v>
      </c>
      <c r="AF12" s="48">
        <v>1.8660000000000001</v>
      </c>
      <c r="AG12" s="48">
        <f t="shared" si="1"/>
        <v>1.3813731878156053</v>
      </c>
      <c r="AH12" s="48">
        <f t="shared" si="3"/>
        <v>6.6924324164971551</v>
      </c>
      <c r="AI12" s="48">
        <v>227014</v>
      </c>
    </row>
    <row r="13" spans="1:35" x14ac:dyDescent="0.2">
      <c r="A13" s="48">
        <v>3336</v>
      </c>
      <c r="B13" s="9" t="s">
        <v>111</v>
      </c>
      <c r="C13" s="48">
        <v>2018</v>
      </c>
      <c r="D13" t="s">
        <v>27</v>
      </c>
      <c r="E13" t="s">
        <v>28</v>
      </c>
      <c r="F13" t="s">
        <v>29</v>
      </c>
      <c r="G13" t="s">
        <v>30</v>
      </c>
      <c r="H13" s="9" t="s">
        <v>86</v>
      </c>
      <c r="I13" t="s">
        <v>87</v>
      </c>
      <c r="J13" s="9" t="s">
        <v>88</v>
      </c>
      <c r="K13" t="s">
        <v>34</v>
      </c>
      <c r="L13">
        <v>3</v>
      </c>
      <c r="M13" t="s">
        <v>112</v>
      </c>
      <c r="N13" s="48">
        <v>29574</v>
      </c>
      <c r="O13" s="48">
        <v>17849</v>
      </c>
      <c r="P13" s="48">
        <v>20753</v>
      </c>
      <c r="Q13" s="48">
        <v>11725</v>
      </c>
      <c r="R13" s="48">
        <v>827</v>
      </c>
      <c r="S13" s="48">
        <v>1688568</v>
      </c>
      <c r="T13" s="48" t="s">
        <v>36</v>
      </c>
      <c r="U13" s="48">
        <v>7370</v>
      </c>
      <c r="V13" s="48">
        <v>17262.411800000002</v>
      </c>
      <c r="W13" t="s">
        <v>90</v>
      </c>
      <c r="X13">
        <v>451020</v>
      </c>
      <c r="Y13" s="48">
        <v>45</v>
      </c>
      <c r="Z13">
        <v>940</v>
      </c>
      <c r="AB13" s="48">
        <v>0.13500000000000001</v>
      </c>
      <c r="AC13" s="48">
        <f t="shared" si="4"/>
        <v>9.8000000000000004E-2</v>
      </c>
      <c r="AD13" s="50">
        <f t="shared" si="2"/>
        <v>-15.487050008144648</v>
      </c>
      <c r="AE13" s="50">
        <f t="shared" si="0"/>
        <v>9.9404460935216594</v>
      </c>
      <c r="AF13" s="48">
        <v>1.518</v>
      </c>
      <c r="AG13" s="48">
        <f t="shared" si="1"/>
        <v>1.4250469811593505</v>
      </c>
      <c r="AH13" s="48">
        <f t="shared" si="3"/>
        <v>29.361026577399066</v>
      </c>
      <c r="AI13" s="48">
        <v>868323</v>
      </c>
    </row>
    <row r="14" spans="1:35" hidden="1" x14ac:dyDescent="0.2">
      <c r="A14" s="9">
        <v>3532</v>
      </c>
      <c r="B14" s="9" t="s">
        <v>26</v>
      </c>
      <c r="C14" s="9">
        <v>2008</v>
      </c>
      <c r="D14" t="s">
        <v>27</v>
      </c>
      <c r="E14" t="s">
        <v>28</v>
      </c>
      <c r="F14" t="s">
        <v>29</v>
      </c>
      <c r="G14" t="s">
        <v>30</v>
      </c>
      <c r="H14" s="9" t="s">
        <v>113</v>
      </c>
      <c r="I14">
        <v>219350105</v>
      </c>
      <c r="J14" t="s">
        <v>114</v>
      </c>
      <c r="K14" t="s">
        <v>34</v>
      </c>
      <c r="L14">
        <v>12</v>
      </c>
      <c r="M14" t="s">
        <v>115</v>
      </c>
      <c r="N14" s="9">
        <v>19256</v>
      </c>
      <c r="O14" s="9">
        <v>5765</v>
      </c>
      <c r="P14" s="9">
        <v>5948</v>
      </c>
      <c r="Q14" s="9">
        <v>13443</v>
      </c>
      <c r="R14" s="9">
        <v>1005</v>
      </c>
      <c r="S14">
        <v>24741</v>
      </c>
      <c r="T14" t="s">
        <v>36</v>
      </c>
      <c r="U14">
        <v>3679</v>
      </c>
      <c r="V14" s="9">
        <v>14752.44</v>
      </c>
      <c r="W14" t="s">
        <v>116</v>
      </c>
      <c r="X14">
        <v>452030</v>
      </c>
      <c r="Y14">
        <v>45</v>
      </c>
      <c r="Z14">
        <v>940</v>
      </c>
      <c r="AA14" s="9"/>
      <c r="AB14" s="9">
        <v>0.53600000000000003</v>
      </c>
      <c r="AC14" s="9"/>
      <c r="AD14" s="8"/>
      <c r="AE14" s="8">
        <f t="shared" si="0"/>
        <v>8.6908103075800458</v>
      </c>
      <c r="AF14" s="8"/>
      <c r="AG14" s="9">
        <f t="shared" si="1"/>
        <v>3.2373907195696034</v>
      </c>
      <c r="AH14" s="9"/>
      <c r="AI14" s="9"/>
    </row>
    <row r="15" spans="1:35" x14ac:dyDescent="0.2">
      <c r="A15" s="48">
        <v>3532</v>
      </c>
      <c r="B15" s="9" t="s">
        <v>38</v>
      </c>
      <c r="C15" s="48">
        <v>2009</v>
      </c>
      <c r="D15" t="s">
        <v>27</v>
      </c>
      <c r="E15" t="s">
        <v>28</v>
      </c>
      <c r="F15" t="s">
        <v>29</v>
      </c>
      <c r="G15" t="s">
        <v>30</v>
      </c>
      <c r="H15" s="9" t="s">
        <v>113</v>
      </c>
      <c r="I15">
        <v>219350105</v>
      </c>
      <c r="J15" s="9" t="s">
        <v>114</v>
      </c>
      <c r="K15" t="s">
        <v>34</v>
      </c>
      <c r="L15">
        <v>12</v>
      </c>
      <c r="M15" t="s">
        <v>117</v>
      </c>
      <c r="N15" s="48">
        <v>21295</v>
      </c>
      <c r="O15" s="48">
        <v>5700</v>
      </c>
      <c r="P15" s="48">
        <v>5395</v>
      </c>
      <c r="Q15" s="48">
        <v>15595</v>
      </c>
      <c r="R15" s="48">
        <v>1137</v>
      </c>
      <c r="S15" s="48">
        <v>24741</v>
      </c>
      <c r="T15" s="48" t="s">
        <v>36</v>
      </c>
      <c r="U15" s="48">
        <v>3679</v>
      </c>
      <c r="V15" s="48">
        <v>29988.43</v>
      </c>
      <c r="W15" t="s">
        <v>116</v>
      </c>
      <c r="X15">
        <v>452030</v>
      </c>
      <c r="Y15" s="48">
        <v>45</v>
      </c>
      <c r="Z15">
        <v>940</v>
      </c>
      <c r="AB15" s="48">
        <v>0.114</v>
      </c>
      <c r="AC15" s="48">
        <f>AB15-AB14</f>
        <v>-0.42200000000000004</v>
      </c>
      <c r="AD15" s="50">
        <f t="shared" ref="AD15:AD24" si="5">(P15-P14)/P14*100</f>
        <v>-9.2972427706792207</v>
      </c>
      <c r="AE15" s="50">
        <f t="shared" si="0"/>
        <v>8.5932278776922342</v>
      </c>
      <c r="AF15" s="48">
        <v>0.41399999999999998</v>
      </c>
      <c r="AG15" s="48">
        <f t="shared" si="1"/>
        <v>3.9471733086190919</v>
      </c>
      <c r="AH15" s="48">
        <f t="shared" ref="AH15:AH24" si="6">AI15/N15</f>
        <v>0</v>
      </c>
    </row>
    <row r="16" spans="1:35" x14ac:dyDescent="0.2">
      <c r="A16" s="48">
        <v>3532</v>
      </c>
      <c r="B16" s="9" t="s">
        <v>40</v>
      </c>
      <c r="C16" s="48">
        <v>2010</v>
      </c>
      <c r="D16" t="s">
        <v>27</v>
      </c>
      <c r="E16" t="s">
        <v>28</v>
      </c>
      <c r="F16" t="s">
        <v>29</v>
      </c>
      <c r="G16" t="s">
        <v>30</v>
      </c>
      <c r="H16" s="9" t="s">
        <v>113</v>
      </c>
      <c r="I16">
        <v>219350105</v>
      </c>
      <c r="J16" s="9" t="s">
        <v>114</v>
      </c>
      <c r="K16" t="s">
        <v>34</v>
      </c>
      <c r="L16">
        <v>12</v>
      </c>
      <c r="M16" t="s">
        <v>118</v>
      </c>
      <c r="N16" s="48">
        <v>25833</v>
      </c>
      <c r="O16" s="48">
        <v>6407</v>
      </c>
      <c r="P16" s="48">
        <v>6632</v>
      </c>
      <c r="Q16" s="48">
        <v>19426</v>
      </c>
      <c r="R16" s="48">
        <v>1802</v>
      </c>
      <c r="S16" s="48">
        <v>24741</v>
      </c>
      <c r="T16" s="48" t="s">
        <v>36</v>
      </c>
      <c r="U16" s="48">
        <v>3679</v>
      </c>
      <c r="V16" s="48">
        <v>30158.52</v>
      </c>
      <c r="W16" t="s">
        <v>116</v>
      </c>
      <c r="X16">
        <v>452030</v>
      </c>
      <c r="Y16" s="48">
        <v>45</v>
      </c>
      <c r="Z16">
        <v>940</v>
      </c>
      <c r="AB16" s="48">
        <v>0.20399999999999999</v>
      </c>
      <c r="AC16" s="48">
        <f t="shared" ref="AC16:AC24" si="7">AB16-AB15</f>
        <v>8.9999999999999983E-2</v>
      </c>
      <c r="AD16" s="50">
        <f t="shared" si="5"/>
        <v>22.928637627432806</v>
      </c>
      <c r="AE16" s="50">
        <f t="shared" si="0"/>
        <v>8.7996616968151304</v>
      </c>
      <c r="AF16" s="48">
        <v>0.33900000000000002</v>
      </c>
      <c r="AG16" s="48">
        <f t="shared" si="1"/>
        <v>3.8952050663449937</v>
      </c>
      <c r="AH16" s="48">
        <f t="shared" si="6"/>
        <v>0</v>
      </c>
    </row>
    <row r="17" spans="1:35" x14ac:dyDescent="0.2">
      <c r="A17" s="48">
        <v>3532</v>
      </c>
      <c r="B17" s="9" t="s">
        <v>42</v>
      </c>
      <c r="C17" s="48">
        <v>2011</v>
      </c>
      <c r="D17" t="s">
        <v>27</v>
      </c>
      <c r="E17" t="s">
        <v>28</v>
      </c>
      <c r="F17" t="s">
        <v>29</v>
      </c>
      <c r="G17" t="s">
        <v>30</v>
      </c>
      <c r="H17" s="9" t="s">
        <v>113</v>
      </c>
      <c r="I17">
        <v>219350105</v>
      </c>
      <c r="J17" s="9" t="s">
        <v>114</v>
      </c>
      <c r="K17" t="s">
        <v>34</v>
      </c>
      <c r="L17">
        <v>12</v>
      </c>
      <c r="M17" t="s">
        <v>119</v>
      </c>
      <c r="N17" s="48">
        <v>27848</v>
      </c>
      <c r="O17" s="48">
        <v>6719</v>
      </c>
      <c r="P17" s="48">
        <v>7890</v>
      </c>
      <c r="Q17" s="48">
        <v>21129</v>
      </c>
      <c r="R17" s="48">
        <v>1211</v>
      </c>
      <c r="S17" s="48">
        <v>24741</v>
      </c>
      <c r="T17" s="48" t="s">
        <v>36</v>
      </c>
      <c r="U17" s="48">
        <v>3679</v>
      </c>
      <c r="V17" s="48">
        <v>19664.7</v>
      </c>
      <c r="W17" t="s">
        <v>116</v>
      </c>
      <c r="X17">
        <v>452030</v>
      </c>
      <c r="Y17" s="48">
        <v>45</v>
      </c>
      <c r="Z17">
        <v>940</v>
      </c>
      <c r="AB17" s="48">
        <v>0.16900000000000001</v>
      </c>
      <c r="AC17" s="48">
        <f t="shared" si="7"/>
        <v>-3.4999999999999976E-2</v>
      </c>
      <c r="AD17" s="50">
        <f t="shared" si="5"/>
        <v>18.968636911942099</v>
      </c>
      <c r="AE17" s="50">
        <f t="shared" si="0"/>
        <v>8.9733514138399197</v>
      </c>
      <c r="AF17" s="48">
        <v>0.311</v>
      </c>
      <c r="AG17" s="48">
        <f t="shared" si="1"/>
        <v>3.5295310519645122</v>
      </c>
      <c r="AH17" s="48">
        <f t="shared" si="6"/>
        <v>0</v>
      </c>
    </row>
    <row r="18" spans="1:35" x14ac:dyDescent="0.2">
      <c r="A18" s="48">
        <v>3532</v>
      </c>
      <c r="B18" s="9" t="s">
        <v>44</v>
      </c>
      <c r="C18" s="48">
        <v>2012</v>
      </c>
      <c r="D18" t="s">
        <v>27</v>
      </c>
      <c r="E18" t="s">
        <v>28</v>
      </c>
      <c r="F18" t="s">
        <v>29</v>
      </c>
      <c r="G18" t="s">
        <v>30</v>
      </c>
      <c r="H18" s="9" t="s">
        <v>113</v>
      </c>
      <c r="I18">
        <v>219350105</v>
      </c>
      <c r="J18" s="9" t="s">
        <v>114</v>
      </c>
      <c r="K18" t="s">
        <v>34</v>
      </c>
      <c r="L18">
        <v>12</v>
      </c>
      <c r="M18" t="s">
        <v>120</v>
      </c>
      <c r="N18" s="48">
        <v>29375</v>
      </c>
      <c r="O18" s="48">
        <v>7842</v>
      </c>
      <c r="P18" s="48">
        <v>8012</v>
      </c>
      <c r="Q18" s="48">
        <v>21533</v>
      </c>
      <c r="R18" s="48">
        <v>1362</v>
      </c>
      <c r="S18" s="48">
        <v>24741</v>
      </c>
      <c r="T18" s="48" t="s">
        <v>36</v>
      </c>
      <c r="U18" s="48">
        <v>3679</v>
      </c>
      <c r="V18" s="48">
        <v>18551.400000000001</v>
      </c>
      <c r="W18" t="s">
        <v>116</v>
      </c>
      <c r="X18">
        <v>452030</v>
      </c>
      <c r="Y18" s="48">
        <v>45</v>
      </c>
      <c r="Z18">
        <v>940</v>
      </c>
      <c r="AB18" s="48">
        <v>9.1999999999999998E-2</v>
      </c>
      <c r="AC18" s="48">
        <f t="shared" si="7"/>
        <v>-7.7000000000000013E-2</v>
      </c>
      <c r="AD18" s="50">
        <f t="shared" si="5"/>
        <v>1.5462610899873257</v>
      </c>
      <c r="AE18" s="50">
        <f t="shared" si="0"/>
        <v>8.9886956967857081</v>
      </c>
      <c r="AF18" s="48">
        <v>0.33600000000000002</v>
      </c>
      <c r="AG18" s="48">
        <f t="shared" si="1"/>
        <v>3.6663754368447328</v>
      </c>
      <c r="AH18" s="48">
        <f t="shared" si="6"/>
        <v>0</v>
      </c>
    </row>
    <row r="19" spans="1:35" x14ac:dyDescent="0.2">
      <c r="A19" s="48">
        <v>3532</v>
      </c>
      <c r="B19" s="9" t="s">
        <v>46</v>
      </c>
      <c r="C19" s="48">
        <v>2013</v>
      </c>
      <c r="D19" t="s">
        <v>27</v>
      </c>
      <c r="E19" t="s">
        <v>28</v>
      </c>
      <c r="F19" t="s">
        <v>29</v>
      </c>
      <c r="G19" t="s">
        <v>30</v>
      </c>
      <c r="H19" s="9" t="s">
        <v>113</v>
      </c>
      <c r="I19">
        <v>219350105</v>
      </c>
      <c r="J19" s="9" t="s">
        <v>114</v>
      </c>
      <c r="K19" t="s">
        <v>34</v>
      </c>
      <c r="L19">
        <v>12</v>
      </c>
      <c r="M19" t="s">
        <v>121</v>
      </c>
      <c r="N19" s="48">
        <v>28478</v>
      </c>
      <c r="O19" s="48">
        <v>7267</v>
      </c>
      <c r="P19" s="48">
        <v>7819</v>
      </c>
      <c r="Q19" s="48">
        <v>21211</v>
      </c>
      <c r="R19" s="48">
        <v>1031</v>
      </c>
      <c r="S19" s="48">
        <v>24741</v>
      </c>
      <c r="T19" s="48" t="s">
        <v>36</v>
      </c>
      <c r="U19" s="48">
        <v>3679</v>
      </c>
      <c r="V19" s="48">
        <v>24930.18</v>
      </c>
      <c r="W19" t="s">
        <v>116</v>
      </c>
      <c r="X19">
        <v>452030</v>
      </c>
      <c r="Y19" s="48">
        <v>45</v>
      </c>
      <c r="Z19">
        <v>940</v>
      </c>
      <c r="AB19" s="48">
        <v>7.9000000000000001E-2</v>
      </c>
      <c r="AC19" s="48">
        <f t="shared" si="7"/>
        <v>-1.2999999999999998E-2</v>
      </c>
      <c r="AD19" s="50">
        <f t="shared" si="5"/>
        <v>-2.4088866699950073</v>
      </c>
      <c r="AE19" s="50">
        <f t="shared" si="0"/>
        <v>8.9643119481245144</v>
      </c>
      <c r="AF19" s="48">
        <v>0.33600000000000002</v>
      </c>
      <c r="AG19" s="48">
        <f t="shared" si="1"/>
        <v>3.6421537280982221</v>
      </c>
      <c r="AH19" s="48">
        <f t="shared" si="6"/>
        <v>0</v>
      </c>
    </row>
    <row r="20" spans="1:35" x14ac:dyDescent="0.2">
      <c r="A20" s="48">
        <v>3532</v>
      </c>
      <c r="B20" s="9" t="s">
        <v>48</v>
      </c>
      <c r="C20" s="48">
        <v>2014</v>
      </c>
      <c r="D20" t="s">
        <v>27</v>
      </c>
      <c r="E20" t="s">
        <v>28</v>
      </c>
      <c r="F20" t="s">
        <v>29</v>
      </c>
      <c r="G20" t="s">
        <v>30</v>
      </c>
      <c r="H20" s="9" t="s">
        <v>113</v>
      </c>
      <c r="I20">
        <v>219350105</v>
      </c>
      <c r="J20" s="9" t="s">
        <v>114</v>
      </c>
      <c r="K20" t="s">
        <v>34</v>
      </c>
      <c r="L20">
        <v>12</v>
      </c>
      <c r="M20" t="s">
        <v>122</v>
      </c>
      <c r="N20" s="48">
        <v>30063</v>
      </c>
      <c r="O20" s="48">
        <v>8411</v>
      </c>
      <c r="P20" s="48">
        <v>9715</v>
      </c>
      <c r="Q20" s="48">
        <v>21652</v>
      </c>
      <c r="R20" s="48">
        <v>2776</v>
      </c>
      <c r="S20" s="48">
        <v>24741</v>
      </c>
      <c r="T20" s="48" t="s">
        <v>36</v>
      </c>
      <c r="U20" s="48">
        <v>3679</v>
      </c>
      <c r="V20" s="48">
        <v>29212.82</v>
      </c>
      <c r="W20" t="s">
        <v>116</v>
      </c>
      <c r="X20">
        <v>452030</v>
      </c>
      <c r="Y20" s="48">
        <v>45</v>
      </c>
      <c r="Z20">
        <v>940</v>
      </c>
      <c r="AB20" s="48">
        <v>9.2999999999999999E-2</v>
      </c>
      <c r="AC20" s="48">
        <f t="shared" si="7"/>
        <v>1.3999999999999999E-2</v>
      </c>
      <c r="AD20" s="50">
        <f t="shared" si="5"/>
        <v>24.248625143880293</v>
      </c>
      <c r="AE20" s="50">
        <f t="shared" si="0"/>
        <v>9.1814263618115408</v>
      </c>
      <c r="AF20" s="48">
        <v>0.36</v>
      </c>
      <c r="AG20" s="48">
        <f t="shared" si="1"/>
        <v>3.094493051981472</v>
      </c>
      <c r="AH20" s="48">
        <f t="shared" si="6"/>
        <v>0</v>
      </c>
    </row>
    <row r="21" spans="1:35" x14ac:dyDescent="0.2">
      <c r="A21" s="48">
        <v>3532</v>
      </c>
      <c r="B21" s="9" t="s">
        <v>50</v>
      </c>
      <c r="C21" s="48">
        <v>2015</v>
      </c>
      <c r="D21" t="s">
        <v>27</v>
      </c>
      <c r="E21" t="s">
        <v>28</v>
      </c>
      <c r="F21" t="s">
        <v>29</v>
      </c>
      <c r="G21" t="s">
        <v>30</v>
      </c>
      <c r="H21" s="9" t="s">
        <v>113</v>
      </c>
      <c r="I21">
        <v>219350105</v>
      </c>
      <c r="J21" s="9" t="s">
        <v>114</v>
      </c>
      <c r="K21" t="s">
        <v>34</v>
      </c>
      <c r="L21">
        <v>12</v>
      </c>
      <c r="M21" t="s">
        <v>123</v>
      </c>
      <c r="N21" s="48">
        <v>28547</v>
      </c>
      <c r="O21" s="48">
        <v>9684</v>
      </c>
      <c r="P21" s="48">
        <v>9111</v>
      </c>
      <c r="Q21" s="48">
        <v>18863</v>
      </c>
      <c r="R21" s="48">
        <v>1374</v>
      </c>
      <c r="S21" s="48">
        <v>24741</v>
      </c>
      <c r="T21" s="48" t="s">
        <v>36</v>
      </c>
      <c r="U21" s="48">
        <v>3679</v>
      </c>
      <c r="V21" s="48">
        <v>20656.400000000001</v>
      </c>
      <c r="W21" t="s">
        <v>116</v>
      </c>
      <c r="X21">
        <v>452030</v>
      </c>
      <c r="Y21" s="48">
        <v>45</v>
      </c>
      <c r="Z21">
        <v>940</v>
      </c>
      <c r="AB21" s="48">
        <v>0.11</v>
      </c>
      <c r="AC21" s="48">
        <f t="shared" si="7"/>
        <v>1.7000000000000001E-2</v>
      </c>
      <c r="AD21" s="50">
        <f t="shared" si="5"/>
        <v>-6.2171899125064334</v>
      </c>
      <c r="AE21" s="50">
        <f t="shared" si="0"/>
        <v>9.1172377537138587</v>
      </c>
      <c r="AF21" s="48">
        <v>0.40600000000000003</v>
      </c>
      <c r="AG21" s="48">
        <f t="shared" si="1"/>
        <v>3.1332455273844801</v>
      </c>
      <c r="AH21" s="48">
        <f t="shared" si="6"/>
        <v>0</v>
      </c>
    </row>
    <row r="22" spans="1:35" x14ac:dyDescent="0.2">
      <c r="A22" s="48">
        <v>3532</v>
      </c>
      <c r="B22" s="9" t="s">
        <v>52</v>
      </c>
      <c r="C22" s="48">
        <v>2016</v>
      </c>
      <c r="D22" t="s">
        <v>27</v>
      </c>
      <c r="E22" t="s">
        <v>28</v>
      </c>
      <c r="F22" t="s">
        <v>29</v>
      </c>
      <c r="G22" t="s">
        <v>30</v>
      </c>
      <c r="H22" s="9" t="s">
        <v>113</v>
      </c>
      <c r="I22">
        <v>219350105</v>
      </c>
      <c r="J22" s="9" t="s">
        <v>114</v>
      </c>
      <c r="K22" t="s">
        <v>34</v>
      </c>
      <c r="L22">
        <v>12</v>
      </c>
      <c r="M22" t="s">
        <v>124</v>
      </c>
      <c r="N22" s="48">
        <v>27899</v>
      </c>
      <c r="O22" s="48">
        <v>9939</v>
      </c>
      <c r="P22" s="48">
        <v>9390</v>
      </c>
      <c r="Q22" s="48">
        <v>17960</v>
      </c>
      <c r="R22" s="48">
        <v>899</v>
      </c>
      <c r="S22" s="48">
        <v>24741</v>
      </c>
      <c r="T22" s="48" t="s">
        <v>36</v>
      </c>
      <c r="U22" s="48">
        <v>3679</v>
      </c>
      <c r="V22" s="48">
        <v>22474.02</v>
      </c>
      <c r="W22" t="s">
        <v>116</v>
      </c>
      <c r="X22">
        <v>452030</v>
      </c>
      <c r="Y22" s="48">
        <v>45</v>
      </c>
      <c r="Z22">
        <v>940</v>
      </c>
      <c r="AB22" s="48">
        <v>0.13900000000000001</v>
      </c>
      <c r="AC22" s="48">
        <f t="shared" si="7"/>
        <v>2.9000000000000012E-2</v>
      </c>
      <c r="AD22" s="50">
        <f t="shared" si="5"/>
        <v>3.0622324662495886</v>
      </c>
      <c r="AE22" s="50">
        <f t="shared" si="0"/>
        <v>9.147400572202308</v>
      </c>
      <c r="AF22" s="48">
        <v>0.56200000000000006</v>
      </c>
      <c r="AG22" s="48">
        <f t="shared" si="1"/>
        <v>2.9711395101171458</v>
      </c>
      <c r="AH22" s="48">
        <f t="shared" si="6"/>
        <v>0</v>
      </c>
    </row>
    <row r="23" spans="1:35" x14ac:dyDescent="0.2">
      <c r="A23" s="48">
        <v>3532</v>
      </c>
      <c r="B23" s="9" t="s">
        <v>54</v>
      </c>
      <c r="C23" s="48">
        <v>2017</v>
      </c>
      <c r="D23" t="s">
        <v>27</v>
      </c>
      <c r="E23" t="s">
        <v>28</v>
      </c>
      <c r="F23" t="s">
        <v>29</v>
      </c>
      <c r="G23" t="s">
        <v>30</v>
      </c>
      <c r="H23" s="9" t="s">
        <v>113</v>
      </c>
      <c r="I23">
        <v>219350105</v>
      </c>
      <c r="J23" s="9" t="s">
        <v>114</v>
      </c>
      <c r="K23" t="s">
        <v>34</v>
      </c>
      <c r="L23">
        <v>12</v>
      </c>
      <c r="M23" t="s">
        <v>125</v>
      </c>
      <c r="N23" s="48">
        <v>27494</v>
      </c>
      <c r="O23" s="48">
        <v>11724</v>
      </c>
      <c r="P23" s="48">
        <v>10116</v>
      </c>
      <c r="Q23" s="48">
        <v>15770</v>
      </c>
      <c r="R23" s="48">
        <v>565</v>
      </c>
      <c r="S23" s="48">
        <v>24741</v>
      </c>
      <c r="T23" s="48" t="s">
        <v>36</v>
      </c>
      <c r="U23" s="48">
        <v>3679</v>
      </c>
      <c r="V23" s="48">
        <v>27447.42</v>
      </c>
      <c r="W23" t="s">
        <v>116</v>
      </c>
      <c r="X23">
        <v>452030</v>
      </c>
      <c r="Y23" s="48">
        <v>45</v>
      </c>
      <c r="Z23">
        <v>940</v>
      </c>
      <c r="AB23" s="48">
        <v>0.158</v>
      </c>
      <c r="AC23" s="48">
        <f t="shared" si="7"/>
        <v>1.8999999999999989E-2</v>
      </c>
      <c r="AD23" s="50">
        <f t="shared" si="5"/>
        <v>7.7316293929712456</v>
      </c>
      <c r="AE23" s="50">
        <f t="shared" si="0"/>
        <v>9.2218736077898562</v>
      </c>
      <c r="AF23" s="48">
        <v>0.56399999999999995</v>
      </c>
      <c r="AG23" s="48">
        <f t="shared" si="1"/>
        <v>2.71787267694741</v>
      </c>
      <c r="AH23" s="48">
        <f t="shared" si="6"/>
        <v>0</v>
      </c>
    </row>
    <row r="24" spans="1:35" x14ac:dyDescent="0.2">
      <c r="A24" s="48">
        <v>3532</v>
      </c>
      <c r="B24" s="9" t="s">
        <v>56</v>
      </c>
      <c r="C24" s="48">
        <v>2018</v>
      </c>
      <c r="D24" t="s">
        <v>27</v>
      </c>
      <c r="E24" t="s">
        <v>28</v>
      </c>
      <c r="F24" t="s">
        <v>29</v>
      </c>
      <c r="G24" t="s">
        <v>30</v>
      </c>
      <c r="H24" s="9" t="s">
        <v>113</v>
      </c>
      <c r="I24">
        <v>219350105</v>
      </c>
      <c r="J24" s="9" t="s">
        <v>114</v>
      </c>
      <c r="K24" t="s">
        <v>34</v>
      </c>
      <c r="L24">
        <v>12</v>
      </c>
      <c r="M24" t="s">
        <v>126</v>
      </c>
      <c r="N24" s="48">
        <v>27505</v>
      </c>
      <c r="O24" s="48">
        <v>13619</v>
      </c>
      <c r="P24" s="48">
        <v>11290</v>
      </c>
      <c r="Q24" s="48">
        <v>13886</v>
      </c>
      <c r="R24" s="48">
        <v>164</v>
      </c>
      <c r="S24" s="48">
        <v>24741</v>
      </c>
      <c r="T24" s="48" t="s">
        <v>36</v>
      </c>
      <c r="U24" s="48">
        <v>3679</v>
      </c>
      <c r="V24" s="48">
        <v>23805.48</v>
      </c>
      <c r="W24" t="s">
        <v>116</v>
      </c>
      <c r="X24">
        <v>452030</v>
      </c>
      <c r="Y24" s="48">
        <v>45</v>
      </c>
      <c r="Z24">
        <v>940</v>
      </c>
      <c r="AB24" s="48">
        <v>-4.8000000000000001E-2</v>
      </c>
      <c r="AC24" s="48">
        <f t="shared" si="7"/>
        <v>-0.20600000000000002</v>
      </c>
      <c r="AD24" s="50">
        <f t="shared" si="5"/>
        <v>11.605377619612495</v>
      </c>
      <c r="AE24" s="50">
        <f t="shared" si="0"/>
        <v>9.3316726571437076</v>
      </c>
      <c r="AF24" s="48">
        <v>0.84099999999999997</v>
      </c>
      <c r="AG24" s="48">
        <f t="shared" si="1"/>
        <v>2.4362267493356953</v>
      </c>
      <c r="AH24" s="48">
        <f t="shared" si="6"/>
        <v>0</v>
      </c>
    </row>
    <row r="25" spans="1:35" hidden="1" x14ac:dyDescent="0.2">
      <c r="A25">
        <v>3532</v>
      </c>
      <c r="B25" t="s">
        <v>58</v>
      </c>
      <c r="C25">
        <v>2019</v>
      </c>
      <c r="D25" t="s">
        <v>27</v>
      </c>
      <c r="E25" t="s">
        <v>28</v>
      </c>
      <c r="F25" t="s">
        <v>29</v>
      </c>
      <c r="G25" t="s">
        <v>30</v>
      </c>
      <c r="H25" t="s">
        <v>113</v>
      </c>
      <c r="I25">
        <v>219350105</v>
      </c>
      <c r="J25" t="s">
        <v>114</v>
      </c>
      <c r="K25" t="s">
        <v>34</v>
      </c>
      <c r="L25">
        <v>12</v>
      </c>
      <c r="M25" t="s">
        <v>127</v>
      </c>
      <c r="N25">
        <v>28898</v>
      </c>
      <c r="O25">
        <v>15901</v>
      </c>
      <c r="P25">
        <v>11503</v>
      </c>
      <c r="Q25">
        <v>12997</v>
      </c>
      <c r="R25">
        <v>249</v>
      </c>
      <c r="S25">
        <v>24741</v>
      </c>
      <c r="T25" t="s">
        <v>36</v>
      </c>
      <c r="U25">
        <v>3679</v>
      </c>
      <c r="V25">
        <v>22181.82</v>
      </c>
      <c r="W25" t="s">
        <v>116</v>
      </c>
      <c r="X25">
        <v>452030</v>
      </c>
      <c r="Y25">
        <v>45</v>
      </c>
      <c r="Z25">
        <v>940</v>
      </c>
      <c r="AA25"/>
      <c r="AB25" s="4"/>
      <c r="AC25" s="4"/>
      <c r="AD25" s="4"/>
      <c r="AE25" s="4">
        <f t="shared" si="0"/>
        <v>9.35036314989601</v>
      </c>
      <c r="AF25" s="4"/>
      <c r="AG25">
        <f t="shared" si="1"/>
        <v>2.5122142049900025</v>
      </c>
      <c r="AH25"/>
      <c r="AI25"/>
    </row>
    <row r="26" spans="1:35" hidden="1" x14ac:dyDescent="0.2">
      <c r="A26" s="9">
        <v>5606</v>
      </c>
      <c r="B26" s="9" t="s">
        <v>185</v>
      </c>
      <c r="C26" s="9">
        <v>2008</v>
      </c>
      <c r="D26" t="s">
        <v>27</v>
      </c>
      <c r="E26" t="s">
        <v>28</v>
      </c>
      <c r="F26" t="s">
        <v>29</v>
      </c>
      <c r="G26" t="s">
        <v>30</v>
      </c>
      <c r="H26" s="9" t="s">
        <v>186</v>
      </c>
      <c r="I26" t="s">
        <v>187</v>
      </c>
      <c r="J26" t="s">
        <v>188</v>
      </c>
      <c r="K26" t="s">
        <v>34</v>
      </c>
      <c r="L26">
        <v>10</v>
      </c>
      <c r="M26" t="s">
        <v>189</v>
      </c>
      <c r="N26" s="9">
        <v>113331</v>
      </c>
      <c r="O26" s="9">
        <v>74389</v>
      </c>
      <c r="P26" s="9">
        <v>118364</v>
      </c>
      <c r="Q26" s="9">
        <v>38942</v>
      </c>
      <c r="R26" s="9"/>
      <c r="S26">
        <v>47217</v>
      </c>
      <c r="T26" t="s">
        <v>36</v>
      </c>
      <c r="U26">
        <v>3570</v>
      </c>
      <c r="V26" s="9">
        <v>92457.798800000004</v>
      </c>
      <c r="W26" t="s">
        <v>190</v>
      </c>
      <c r="X26">
        <v>452020</v>
      </c>
      <c r="Y26">
        <v>45</v>
      </c>
      <c r="Z26">
        <v>940</v>
      </c>
      <c r="AA26" s="9"/>
      <c r="AB26" s="9">
        <v>0.20599999999999999</v>
      </c>
      <c r="AC26" s="9"/>
      <c r="AD26" s="8"/>
      <c r="AE26" s="8">
        <f t="shared" si="0"/>
        <v>11.681519901144183</v>
      </c>
      <c r="AF26" s="8"/>
      <c r="AG26" s="9">
        <f t="shared" si="1"/>
        <v>0.95747862525767968</v>
      </c>
      <c r="AH26" s="9"/>
      <c r="AI26" s="9"/>
    </row>
    <row r="27" spans="1:35" x14ac:dyDescent="0.2">
      <c r="A27" s="48">
        <v>5606</v>
      </c>
      <c r="B27" s="9" t="s">
        <v>191</v>
      </c>
      <c r="C27" s="48">
        <v>2009</v>
      </c>
      <c r="D27" t="s">
        <v>27</v>
      </c>
      <c r="E27" t="s">
        <v>28</v>
      </c>
      <c r="F27" t="s">
        <v>29</v>
      </c>
      <c r="G27" t="s">
        <v>30</v>
      </c>
      <c r="H27" s="9" t="s">
        <v>186</v>
      </c>
      <c r="I27" t="s">
        <v>187</v>
      </c>
      <c r="J27" s="9" t="s">
        <v>188</v>
      </c>
      <c r="K27" t="s">
        <v>34</v>
      </c>
      <c r="L27">
        <v>10</v>
      </c>
      <c r="M27" t="s">
        <v>192</v>
      </c>
      <c r="N27" s="48">
        <v>114799</v>
      </c>
      <c r="O27" s="48">
        <v>74282</v>
      </c>
      <c r="P27" s="48">
        <v>114552</v>
      </c>
      <c r="Q27" s="48">
        <v>40517</v>
      </c>
      <c r="R27" s="48">
        <v>11764</v>
      </c>
      <c r="S27" s="48">
        <v>47217</v>
      </c>
      <c r="T27" s="48" t="s">
        <v>36</v>
      </c>
      <c r="U27" s="48">
        <v>3570</v>
      </c>
      <c r="V27" s="48">
        <v>112233.8351</v>
      </c>
      <c r="W27" t="s">
        <v>190</v>
      </c>
      <c r="X27">
        <v>452020</v>
      </c>
      <c r="Y27" s="48">
        <v>45</v>
      </c>
      <c r="Z27">
        <v>940</v>
      </c>
      <c r="AB27" s="48">
        <v>0.17599999999999999</v>
      </c>
      <c r="AC27" s="48">
        <f>AB27-AB26</f>
        <v>-0.03</v>
      </c>
      <c r="AD27" s="50">
        <f t="shared" ref="AD27:AD36" si="8">(P27-P26)/P26*100</f>
        <v>-3.220573823121895</v>
      </c>
      <c r="AE27" s="50">
        <f t="shared" si="0"/>
        <v>11.648784147353842</v>
      </c>
      <c r="AF27" s="48">
        <v>0.45500000000000002</v>
      </c>
      <c r="AG27" s="48">
        <f t="shared" si="1"/>
        <v>1.0021562259934353</v>
      </c>
      <c r="AH27" s="48">
        <f t="shared" ref="AH27:AH36" si="9">AI27/N27</f>
        <v>18.317232728508088</v>
      </c>
      <c r="AI27" s="48">
        <v>2102800</v>
      </c>
    </row>
    <row r="28" spans="1:35" x14ac:dyDescent="0.2">
      <c r="A28" s="48">
        <v>5606</v>
      </c>
      <c r="B28" s="9" t="s">
        <v>193</v>
      </c>
      <c r="C28" s="48">
        <v>2010</v>
      </c>
      <c r="D28" t="s">
        <v>27</v>
      </c>
      <c r="E28" t="s">
        <v>28</v>
      </c>
      <c r="F28" t="s">
        <v>29</v>
      </c>
      <c r="G28" t="s">
        <v>30</v>
      </c>
      <c r="H28" s="9" t="s">
        <v>186</v>
      </c>
      <c r="I28" t="s">
        <v>187</v>
      </c>
      <c r="J28" s="9" t="s">
        <v>188</v>
      </c>
      <c r="K28" t="s">
        <v>34</v>
      </c>
      <c r="L28">
        <v>10</v>
      </c>
      <c r="M28" t="s">
        <v>194</v>
      </c>
      <c r="N28" s="48">
        <v>124503</v>
      </c>
      <c r="O28" s="48">
        <v>83722</v>
      </c>
      <c r="P28" s="48">
        <v>126033</v>
      </c>
      <c r="Q28" s="48">
        <v>40781</v>
      </c>
      <c r="R28" s="48">
        <v>8943</v>
      </c>
      <c r="S28" s="48">
        <v>47217</v>
      </c>
      <c r="T28" s="48" t="s">
        <v>36</v>
      </c>
      <c r="U28" s="48">
        <v>3570</v>
      </c>
      <c r="V28" s="48">
        <v>92651.871899999998</v>
      </c>
      <c r="W28" t="s">
        <v>190</v>
      </c>
      <c r="X28">
        <v>452020</v>
      </c>
      <c r="Y28" s="48">
        <v>45</v>
      </c>
      <c r="Z28">
        <v>940</v>
      </c>
      <c r="AB28" s="48">
        <v>0.19400000000000001</v>
      </c>
      <c r="AC28" s="48">
        <f t="shared" ref="AC28:AC91" si="10">AB28-AB27</f>
        <v>1.8000000000000016E-2</v>
      </c>
      <c r="AD28" s="50">
        <f t="shared" si="8"/>
        <v>10.022522522522523</v>
      </c>
      <c r="AE28" s="50">
        <f t="shared" si="0"/>
        <v>11.744299056404454</v>
      </c>
      <c r="AF28" s="48">
        <v>1.833</v>
      </c>
      <c r="AG28" s="48">
        <f t="shared" si="1"/>
        <v>0.98786032229654142</v>
      </c>
      <c r="AH28" s="48">
        <f t="shared" si="9"/>
        <v>14.980924154438046</v>
      </c>
      <c r="AI28" s="48">
        <v>1865170</v>
      </c>
    </row>
    <row r="29" spans="1:35" x14ac:dyDescent="0.2">
      <c r="A29" s="48">
        <v>5606</v>
      </c>
      <c r="B29" s="9" t="s">
        <v>195</v>
      </c>
      <c r="C29" s="48">
        <v>2011</v>
      </c>
      <c r="D29" t="s">
        <v>27</v>
      </c>
      <c r="E29" t="s">
        <v>28</v>
      </c>
      <c r="F29" t="s">
        <v>29</v>
      </c>
      <c r="G29" t="s">
        <v>30</v>
      </c>
      <c r="H29" s="9" t="s">
        <v>186</v>
      </c>
      <c r="I29" t="s">
        <v>187</v>
      </c>
      <c r="J29" s="9" t="s">
        <v>188</v>
      </c>
      <c r="K29" t="s">
        <v>34</v>
      </c>
      <c r="L29">
        <v>10</v>
      </c>
      <c r="M29" t="s">
        <v>196</v>
      </c>
      <c r="N29" s="48">
        <v>129517</v>
      </c>
      <c r="O29" s="48">
        <v>90513</v>
      </c>
      <c r="P29" s="48">
        <v>127245</v>
      </c>
      <c r="Q29" s="48">
        <v>39004</v>
      </c>
      <c r="R29" s="48">
        <v>6842</v>
      </c>
      <c r="S29" s="48">
        <v>47217</v>
      </c>
      <c r="T29" s="48" t="s">
        <v>36</v>
      </c>
      <c r="U29" s="48">
        <v>3570</v>
      </c>
      <c r="V29" s="48">
        <v>52967.364699999998</v>
      </c>
      <c r="W29" t="s">
        <v>190</v>
      </c>
      <c r="X29">
        <v>452020</v>
      </c>
      <c r="Y29" s="48">
        <v>45</v>
      </c>
      <c r="Z29">
        <v>940</v>
      </c>
      <c r="AB29" s="48">
        <v>0.158</v>
      </c>
      <c r="AC29" s="48">
        <f t="shared" si="10"/>
        <v>-3.6000000000000004E-2</v>
      </c>
      <c r="AD29" s="50">
        <f t="shared" si="8"/>
        <v>0.96165290043083962</v>
      </c>
      <c r="AE29" s="50">
        <f t="shared" si="0"/>
        <v>11.753869640909945</v>
      </c>
      <c r="AF29" s="48">
        <v>2.0699999999999998</v>
      </c>
      <c r="AG29" s="48">
        <f t="shared" si="1"/>
        <v>1.0178553184800974</v>
      </c>
      <c r="AH29" s="48">
        <f t="shared" si="9"/>
        <v>0</v>
      </c>
    </row>
    <row r="30" spans="1:35" x14ac:dyDescent="0.2">
      <c r="A30" s="48">
        <v>5606</v>
      </c>
      <c r="B30" s="9" t="s">
        <v>197</v>
      </c>
      <c r="C30" s="48">
        <v>2012</v>
      </c>
      <c r="D30" t="s">
        <v>27</v>
      </c>
      <c r="E30" t="s">
        <v>28</v>
      </c>
      <c r="F30" t="s">
        <v>29</v>
      </c>
      <c r="G30" t="s">
        <v>30</v>
      </c>
      <c r="H30" s="9" t="s">
        <v>186</v>
      </c>
      <c r="I30" t="s">
        <v>187</v>
      </c>
      <c r="J30" s="9" t="s">
        <v>188</v>
      </c>
      <c r="K30" t="s">
        <v>34</v>
      </c>
      <c r="L30">
        <v>10</v>
      </c>
      <c r="M30" t="s">
        <v>44</v>
      </c>
      <c r="N30" s="48">
        <v>108768</v>
      </c>
      <c r="O30" s="48">
        <v>85935</v>
      </c>
      <c r="P30" s="48">
        <v>120357</v>
      </c>
      <c r="Q30" s="48">
        <v>22833</v>
      </c>
      <c r="R30" s="48">
        <v>9869</v>
      </c>
      <c r="S30" s="48">
        <v>47217</v>
      </c>
      <c r="T30" s="48" t="s">
        <v>36</v>
      </c>
      <c r="U30" s="48">
        <v>3570</v>
      </c>
      <c r="V30" s="48">
        <v>27185.3063</v>
      </c>
      <c r="W30" t="s">
        <v>190</v>
      </c>
      <c r="X30">
        <v>452020</v>
      </c>
      <c r="Y30" s="48">
        <v>45</v>
      </c>
      <c r="Z30">
        <v>940</v>
      </c>
      <c r="AB30" s="48">
        <v>-0.36599999999999999</v>
      </c>
      <c r="AC30" s="48">
        <f t="shared" si="10"/>
        <v>-0.52400000000000002</v>
      </c>
      <c r="AD30" s="50">
        <f t="shared" si="8"/>
        <v>-5.4131792997760231</v>
      </c>
      <c r="AE30" s="50">
        <f t="shared" si="0"/>
        <v>11.698217605209017</v>
      </c>
      <c r="AF30" s="48">
        <v>2.343</v>
      </c>
      <c r="AG30" s="48">
        <f t="shared" si="1"/>
        <v>0.90371145841122658</v>
      </c>
      <c r="AH30" s="48">
        <f t="shared" si="9"/>
        <v>17.012356575463372</v>
      </c>
      <c r="AI30" s="48">
        <v>1850400</v>
      </c>
    </row>
    <row r="31" spans="1:35" x14ac:dyDescent="0.2">
      <c r="A31" s="48">
        <v>5606</v>
      </c>
      <c r="B31" s="9" t="s">
        <v>198</v>
      </c>
      <c r="C31" s="48">
        <v>2013</v>
      </c>
      <c r="D31" t="s">
        <v>27</v>
      </c>
      <c r="E31" t="s">
        <v>28</v>
      </c>
      <c r="F31" t="s">
        <v>29</v>
      </c>
      <c r="G31" t="s">
        <v>30</v>
      </c>
      <c r="H31" s="9" t="s">
        <v>186</v>
      </c>
      <c r="I31" t="s">
        <v>187</v>
      </c>
      <c r="J31" s="9" t="s">
        <v>188</v>
      </c>
      <c r="K31" t="s">
        <v>34</v>
      </c>
      <c r="L31">
        <v>10</v>
      </c>
      <c r="M31" t="s">
        <v>199</v>
      </c>
      <c r="N31" s="48">
        <v>105676</v>
      </c>
      <c r="O31" s="48">
        <v>78020</v>
      </c>
      <c r="P31" s="48">
        <v>112298</v>
      </c>
      <c r="Q31" s="48">
        <v>27656</v>
      </c>
      <c r="R31" s="48">
        <v>10265</v>
      </c>
      <c r="S31" s="48">
        <v>47217</v>
      </c>
      <c r="T31" s="48" t="s">
        <v>36</v>
      </c>
      <c r="U31" s="48">
        <v>3570</v>
      </c>
      <c r="V31" s="48">
        <v>46495.108699999997</v>
      </c>
      <c r="W31" t="s">
        <v>190</v>
      </c>
      <c r="X31">
        <v>452020</v>
      </c>
      <c r="Y31" s="48">
        <v>45</v>
      </c>
      <c r="Z31">
        <v>940</v>
      </c>
      <c r="AB31" s="48">
        <v>0.185</v>
      </c>
      <c r="AC31" s="48">
        <f t="shared" si="10"/>
        <v>0.55099999999999993</v>
      </c>
      <c r="AD31" s="50">
        <f t="shared" si="8"/>
        <v>-6.6959129921815936</v>
      </c>
      <c r="AE31" s="50">
        <f t="shared" si="0"/>
        <v>11.628911331128942</v>
      </c>
      <c r="AF31" s="48">
        <v>3.83</v>
      </c>
      <c r="AG31" s="48">
        <f t="shared" si="1"/>
        <v>0.94103189727332637</v>
      </c>
      <c r="AH31" s="48">
        <f t="shared" si="9"/>
        <v>0</v>
      </c>
    </row>
    <row r="32" spans="1:35" x14ac:dyDescent="0.2">
      <c r="A32" s="48">
        <v>5606</v>
      </c>
      <c r="B32" s="9" t="s">
        <v>200</v>
      </c>
      <c r="C32" s="48">
        <v>2014</v>
      </c>
      <c r="D32" t="s">
        <v>27</v>
      </c>
      <c r="E32" t="s">
        <v>28</v>
      </c>
      <c r="F32" t="s">
        <v>29</v>
      </c>
      <c r="G32" t="s">
        <v>30</v>
      </c>
      <c r="H32" s="9" t="s">
        <v>186</v>
      </c>
      <c r="I32" t="s">
        <v>187</v>
      </c>
      <c r="J32" s="9" t="s">
        <v>188</v>
      </c>
      <c r="K32" t="s">
        <v>34</v>
      </c>
      <c r="L32">
        <v>10</v>
      </c>
      <c r="M32" t="s">
        <v>201</v>
      </c>
      <c r="N32" s="48">
        <v>103206</v>
      </c>
      <c r="O32" s="48">
        <v>76079</v>
      </c>
      <c r="P32" s="48">
        <v>111454</v>
      </c>
      <c r="Q32" s="48">
        <v>27127</v>
      </c>
      <c r="R32" s="48">
        <v>14388</v>
      </c>
      <c r="S32" s="48">
        <v>47217</v>
      </c>
      <c r="T32" s="48" t="s">
        <v>36</v>
      </c>
      <c r="U32" s="48">
        <v>3570</v>
      </c>
      <c r="V32" s="48">
        <v>65993.653399999996</v>
      </c>
      <c r="W32" t="s">
        <v>190</v>
      </c>
      <c r="X32">
        <v>452020</v>
      </c>
      <c r="Y32" s="48">
        <v>45</v>
      </c>
      <c r="Z32">
        <v>940</v>
      </c>
      <c r="AB32" s="48">
        <v>0.17299999999999999</v>
      </c>
      <c r="AC32" s="48">
        <f t="shared" si="10"/>
        <v>-1.2000000000000011E-2</v>
      </c>
      <c r="AD32" s="50">
        <f t="shared" si="8"/>
        <v>-0.75157171098327658</v>
      </c>
      <c r="AE32" s="50">
        <f t="shared" si="0"/>
        <v>11.621367228703837</v>
      </c>
      <c r="AF32" s="48">
        <v>2.8610000000000002</v>
      </c>
      <c r="AG32" s="48">
        <f t="shared" si="1"/>
        <v>0.9259963751861755</v>
      </c>
      <c r="AH32" s="48">
        <f t="shared" si="9"/>
        <v>16.158944247427474</v>
      </c>
      <c r="AI32" s="48">
        <v>1667700</v>
      </c>
    </row>
    <row r="33" spans="1:35" x14ac:dyDescent="0.2">
      <c r="A33" s="48">
        <v>5606</v>
      </c>
      <c r="B33" s="9" t="s">
        <v>202</v>
      </c>
      <c r="C33" s="48">
        <v>2015</v>
      </c>
      <c r="D33" t="s">
        <v>27</v>
      </c>
      <c r="E33" t="s">
        <v>28</v>
      </c>
      <c r="F33" t="s">
        <v>29</v>
      </c>
      <c r="G33" t="s">
        <v>30</v>
      </c>
      <c r="H33" s="9" t="s">
        <v>186</v>
      </c>
      <c r="I33" t="s">
        <v>187</v>
      </c>
      <c r="J33" s="9" t="s">
        <v>188</v>
      </c>
      <c r="K33" t="s">
        <v>34</v>
      </c>
      <c r="L33">
        <v>10</v>
      </c>
      <c r="M33" t="s">
        <v>203</v>
      </c>
      <c r="N33" s="48">
        <v>106882</v>
      </c>
      <c r="O33" s="48">
        <v>78731</v>
      </c>
      <c r="P33" s="48">
        <v>103355</v>
      </c>
      <c r="Q33" s="48">
        <v>28151</v>
      </c>
      <c r="R33" s="48">
        <v>14261</v>
      </c>
      <c r="S33" s="48">
        <v>47217</v>
      </c>
      <c r="T33" s="48" t="s">
        <v>36</v>
      </c>
      <c r="U33" s="48">
        <v>3570</v>
      </c>
      <c r="V33" s="48">
        <v>48628.264199999998</v>
      </c>
      <c r="W33" t="s">
        <v>190</v>
      </c>
      <c r="X33">
        <v>452020</v>
      </c>
      <c r="Y33" s="48">
        <v>45</v>
      </c>
      <c r="Z33">
        <v>940</v>
      </c>
      <c r="AB33" s="48">
        <v>0.16300000000000001</v>
      </c>
      <c r="AC33" s="48">
        <f t="shared" si="10"/>
        <v>-9.9999999999999811E-3</v>
      </c>
      <c r="AD33" s="50">
        <f t="shared" si="8"/>
        <v>-7.2666750408240164</v>
      </c>
      <c r="AE33" s="50">
        <f t="shared" si="0"/>
        <v>11.545924943233336</v>
      </c>
      <c r="AF33" s="48">
        <v>2.8460000000000001</v>
      </c>
      <c r="AG33" s="48">
        <f t="shared" si="1"/>
        <v>1.0341251028010257</v>
      </c>
      <c r="AH33" s="48">
        <f t="shared" si="9"/>
        <v>3.4159166183267531</v>
      </c>
      <c r="AI33" s="48">
        <v>365100</v>
      </c>
    </row>
    <row r="34" spans="1:35" x14ac:dyDescent="0.2">
      <c r="A34" s="48">
        <v>5606</v>
      </c>
      <c r="B34" s="9" t="s">
        <v>204</v>
      </c>
      <c r="C34" s="48">
        <v>2016</v>
      </c>
      <c r="D34" t="s">
        <v>27</v>
      </c>
      <c r="E34" t="s">
        <v>28</v>
      </c>
      <c r="F34" t="s">
        <v>29</v>
      </c>
      <c r="G34" t="s">
        <v>30</v>
      </c>
      <c r="H34" s="9" t="s">
        <v>186</v>
      </c>
      <c r="I34" t="s">
        <v>187</v>
      </c>
      <c r="J34" s="9" t="s">
        <v>188</v>
      </c>
      <c r="K34" t="s">
        <v>34</v>
      </c>
      <c r="L34">
        <v>10</v>
      </c>
      <c r="M34" t="s">
        <v>205</v>
      </c>
      <c r="N34" s="48">
        <v>29010</v>
      </c>
      <c r="O34" s="48">
        <v>32899</v>
      </c>
      <c r="P34" s="48">
        <v>48238</v>
      </c>
      <c r="Q34" s="48">
        <v>-3889</v>
      </c>
      <c r="R34" s="48">
        <v>5040</v>
      </c>
      <c r="S34" s="48">
        <v>47217</v>
      </c>
      <c r="T34" s="48" t="s">
        <v>36</v>
      </c>
      <c r="U34" s="48">
        <v>3570</v>
      </c>
      <c r="V34" s="48">
        <v>24808.1986</v>
      </c>
      <c r="W34" t="s">
        <v>190</v>
      </c>
      <c r="X34">
        <v>452020</v>
      </c>
      <c r="Y34" s="48">
        <v>45</v>
      </c>
      <c r="Z34">
        <v>940</v>
      </c>
      <c r="AC34" s="48">
        <f t="shared" si="10"/>
        <v>-0.16300000000000001</v>
      </c>
      <c r="AD34" s="50">
        <f t="shared" si="8"/>
        <v>-53.327850611968465</v>
      </c>
      <c r="AE34" s="50">
        <f t="shared" si="0"/>
        <v>10.783902371171786</v>
      </c>
      <c r="AF34" s="48">
        <v>2.835</v>
      </c>
      <c r="AG34" s="48">
        <f t="shared" si="1"/>
        <v>0.6013930925826112</v>
      </c>
      <c r="AH34" s="48">
        <f t="shared" si="9"/>
        <v>9.7104446742502581</v>
      </c>
      <c r="AI34" s="48">
        <v>281700</v>
      </c>
    </row>
    <row r="35" spans="1:35" x14ac:dyDescent="0.2">
      <c r="A35" s="48">
        <v>5606</v>
      </c>
      <c r="B35" s="9" t="s">
        <v>206</v>
      </c>
      <c r="C35" s="48">
        <v>2017</v>
      </c>
      <c r="D35" t="s">
        <v>27</v>
      </c>
      <c r="E35" t="s">
        <v>28</v>
      </c>
      <c r="F35" t="s">
        <v>29</v>
      </c>
      <c r="G35" t="s">
        <v>30</v>
      </c>
      <c r="H35" s="9" t="s">
        <v>186</v>
      </c>
      <c r="I35" t="s">
        <v>187</v>
      </c>
      <c r="J35" s="9" t="s">
        <v>188</v>
      </c>
      <c r="K35" t="s">
        <v>34</v>
      </c>
      <c r="L35">
        <v>10</v>
      </c>
      <c r="M35" t="s">
        <v>207</v>
      </c>
      <c r="N35" s="48">
        <v>32913</v>
      </c>
      <c r="O35" s="48">
        <v>36321</v>
      </c>
      <c r="P35" s="48">
        <v>52056</v>
      </c>
      <c r="Q35" s="48">
        <v>-3408</v>
      </c>
      <c r="R35" s="48">
        <v>6729</v>
      </c>
      <c r="S35" s="48">
        <v>47217</v>
      </c>
      <c r="T35" s="48" t="s">
        <v>36</v>
      </c>
      <c r="U35" s="48">
        <v>3570</v>
      </c>
      <c r="V35" s="48">
        <v>35548.449000000001</v>
      </c>
      <c r="W35" t="s">
        <v>190</v>
      </c>
      <c r="X35">
        <v>452020</v>
      </c>
      <c r="Y35" s="48">
        <v>45</v>
      </c>
      <c r="Z35">
        <v>940</v>
      </c>
      <c r="AC35" s="48">
        <f t="shared" si="10"/>
        <v>0</v>
      </c>
      <c r="AD35" s="50">
        <f t="shared" si="8"/>
        <v>7.9149218458476724</v>
      </c>
      <c r="AE35" s="50">
        <f t="shared" si="0"/>
        <v>10.86007534117482</v>
      </c>
      <c r="AF35" s="48">
        <v>-8.4600000000000009</v>
      </c>
      <c r="AG35" s="48">
        <f t="shared" ref="AG35:AG66" si="11">N35/P35</f>
        <v>0.63226141078838172</v>
      </c>
      <c r="AH35" s="48">
        <f t="shared" si="9"/>
        <v>10.065931394889557</v>
      </c>
      <c r="AI35" s="48">
        <v>331300</v>
      </c>
    </row>
    <row r="36" spans="1:35" x14ac:dyDescent="0.2">
      <c r="A36" s="48">
        <v>5606</v>
      </c>
      <c r="B36" s="9" t="s">
        <v>208</v>
      </c>
      <c r="C36" s="48">
        <v>2018</v>
      </c>
      <c r="D36" t="s">
        <v>27</v>
      </c>
      <c r="E36" t="s">
        <v>28</v>
      </c>
      <c r="F36" t="s">
        <v>29</v>
      </c>
      <c r="G36" t="s">
        <v>30</v>
      </c>
      <c r="H36" s="9" t="s">
        <v>186</v>
      </c>
      <c r="I36" t="s">
        <v>187</v>
      </c>
      <c r="J36" s="9" t="s">
        <v>188</v>
      </c>
      <c r="K36" t="s">
        <v>34</v>
      </c>
      <c r="L36">
        <v>10</v>
      </c>
      <c r="M36" t="s">
        <v>209</v>
      </c>
      <c r="N36" s="48">
        <v>34622</v>
      </c>
      <c r="O36" s="48">
        <v>35261</v>
      </c>
      <c r="P36" s="48">
        <v>58472</v>
      </c>
      <c r="Q36" s="48">
        <v>-639</v>
      </c>
      <c r="R36" s="48">
        <v>5275</v>
      </c>
      <c r="S36" s="48">
        <v>47217</v>
      </c>
      <c r="T36" s="48" t="s">
        <v>36</v>
      </c>
      <c r="U36" s="48">
        <v>3570</v>
      </c>
      <c r="V36" s="48">
        <v>37664.917800000003</v>
      </c>
      <c r="W36" t="s">
        <v>190</v>
      </c>
      <c r="X36">
        <v>452020</v>
      </c>
      <c r="Y36" s="48">
        <v>45</v>
      </c>
      <c r="Z36">
        <v>940</v>
      </c>
      <c r="AC36" s="48">
        <f t="shared" si="10"/>
        <v>0</v>
      </c>
      <c r="AD36" s="50">
        <f t="shared" si="8"/>
        <v>12.325188258798217</v>
      </c>
      <c r="AE36" s="50">
        <f t="shared" si="0"/>
        <v>10.976303286160228</v>
      </c>
      <c r="AF36" s="48">
        <v>-10.657999999999999</v>
      </c>
      <c r="AG36" s="48">
        <f t="shared" si="11"/>
        <v>0.59211246408537421</v>
      </c>
      <c r="AH36" s="48">
        <f t="shared" si="9"/>
        <v>9.1906880018485353</v>
      </c>
      <c r="AI36" s="48">
        <v>318200</v>
      </c>
    </row>
    <row r="37" spans="1:35" hidden="1" x14ac:dyDescent="0.2">
      <c r="A37">
        <v>5606</v>
      </c>
      <c r="B37" t="s">
        <v>210</v>
      </c>
      <c r="C37">
        <v>2019</v>
      </c>
      <c r="D37" t="s">
        <v>27</v>
      </c>
      <c r="E37" t="s">
        <v>28</v>
      </c>
      <c r="F37" t="s">
        <v>29</v>
      </c>
      <c r="G37" t="s">
        <v>30</v>
      </c>
      <c r="H37" t="s">
        <v>186</v>
      </c>
      <c r="I37" t="s">
        <v>187</v>
      </c>
      <c r="J37" t="s">
        <v>188</v>
      </c>
      <c r="K37" t="s">
        <v>34</v>
      </c>
      <c r="L37">
        <v>10</v>
      </c>
      <c r="M37" t="s">
        <v>211</v>
      </c>
      <c r="N37">
        <v>33467</v>
      </c>
      <c r="O37">
        <v>34660</v>
      </c>
      <c r="P37">
        <v>58756</v>
      </c>
      <c r="Q37">
        <v>-1193</v>
      </c>
      <c r="R37">
        <v>4153</v>
      </c>
      <c r="S37">
        <v>47217</v>
      </c>
      <c r="T37" t="s">
        <v>36</v>
      </c>
      <c r="U37">
        <v>3570</v>
      </c>
      <c r="V37">
        <v>25320.579000000002</v>
      </c>
      <c r="W37" t="s">
        <v>190</v>
      </c>
      <c r="X37">
        <v>452020</v>
      </c>
      <c r="Y37">
        <v>45</v>
      </c>
      <c r="Z37">
        <v>940</v>
      </c>
      <c r="AA37"/>
      <c r="AB37"/>
      <c r="AC37"/>
      <c r="AD37" s="4"/>
      <c r="AE37" s="4">
        <f t="shared" si="0"/>
        <v>10.981148554451305</v>
      </c>
      <c r="AF37">
        <v>-55.182000000000002</v>
      </c>
      <c r="AG37">
        <f t="shared" si="11"/>
        <v>0.56959289264075164</v>
      </c>
      <c r="AH37"/>
      <c r="AI37"/>
    </row>
    <row r="38" spans="1:35" hidden="1" x14ac:dyDescent="0.2">
      <c r="A38" s="9">
        <v>6066</v>
      </c>
      <c r="B38" s="9" t="s">
        <v>26</v>
      </c>
      <c r="C38" s="9">
        <v>2008</v>
      </c>
      <c r="D38" t="s">
        <v>27</v>
      </c>
      <c r="E38" t="s">
        <v>28</v>
      </c>
      <c r="F38" t="s">
        <v>29</v>
      </c>
      <c r="G38" t="s">
        <v>30</v>
      </c>
      <c r="H38" s="9" t="s">
        <v>227</v>
      </c>
      <c r="I38">
        <v>459200101</v>
      </c>
      <c r="J38" t="s">
        <v>228</v>
      </c>
      <c r="K38" t="s">
        <v>34</v>
      </c>
      <c r="L38">
        <v>12</v>
      </c>
      <c r="M38" t="s">
        <v>229</v>
      </c>
      <c r="N38" s="9">
        <v>109524</v>
      </c>
      <c r="O38" s="9">
        <v>96059</v>
      </c>
      <c r="P38" s="9">
        <v>103630</v>
      </c>
      <c r="Q38" s="9">
        <v>13465</v>
      </c>
      <c r="R38" s="9">
        <v>11361</v>
      </c>
      <c r="S38">
        <v>51143</v>
      </c>
      <c r="T38" t="s">
        <v>36</v>
      </c>
      <c r="U38">
        <v>7370</v>
      </c>
      <c r="V38" s="9">
        <v>112698.31939999999</v>
      </c>
      <c r="W38" t="s">
        <v>230</v>
      </c>
      <c r="X38">
        <v>451020</v>
      </c>
      <c r="Y38">
        <v>45</v>
      </c>
      <c r="Z38">
        <v>940</v>
      </c>
      <c r="AA38" s="9"/>
      <c r="AB38" s="9">
        <v>0.443</v>
      </c>
      <c r="AC38" s="48">
        <f t="shared" si="10"/>
        <v>0.443</v>
      </c>
      <c r="AD38" s="8"/>
      <c r="AE38" s="8">
        <f t="shared" si="0"/>
        <v>11.548582142178264</v>
      </c>
      <c r="AF38" s="8"/>
      <c r="AG38" s="9">
        <f t="shared" si="11"/>
        <v>1.0568754221750458</v>
      </c>
      <c r="AH38" s="9"/>
      <c r="AI38" s="9"/>
    </row>
    <row r="39" spans="1:35" x14ac:dyDescent="0.2">
      <c r="A39" s="48">
        <v>6066</v>
      </c>
      <c r="B39" s="9" t="s">
        <v>38</v>
      </c>
      <c r="C39" s="48">
        <v>2009</v>
      </c>
      <c r="D39" t="s">
        <v>27</v>
      </c>
      <c r="E39" t="s">
        <v>28</v>
      </c>
      <c r="F39" t="s">
        <v>29</v>
      </c>
      <c r="G39" t="s">
        <v>30</v>
      </c>
      <c r="H39" s="9" t="s">
        <v>227</v>
      </c>
      <c r="I39">
        <v>459200101</v>
      </c>
      <c r="J39" s="9" t="s">
        <v>228</v>
      </c>
      <c r="K39" t="s">
        <v>34</v>
      </c>
      <c r="L39">
        <v>12</v>
      </c>
      <c r="M39" t="s">
        <v>231</v>
      </c>
      <c r="N39" s="48">
        <v>109022</v>
      </c>
      <c r="O39" s="48">
        <v>86267</v>
      </c>
      <c r="P39" s="48">
        <v>95758</v>
      </c>
      <c r="Q39" s="48">
        <v>22755</v>
      </c>
      <c r="R39" s="48">
        <v>11716</v>
      </c>
      <c r="S39" s="48">
        <v>51143</v>
      </c>
      <c r="T39" s="48" t="s">
        <v>36</v>
      </c>
      <c r="U39" s="48">
        <v>7370</v>
      </c>
      <c r="V39" s="48">
        <v>170868.6133</v>
      </c>
      <c r="W39" t="s">
        <v>230</v>
      </c>
      <c r="X39">
        <v>451020</v>
      </c>
      <c r="Y39" s="48">
        <v>45</v>
      </c>
      <c r="Z39">
        <v>940</v>
      </c>
      <c r="AB39" s="48">
        <v>0.74299999999999999</v>
      </c>
      <c r="AC39" s="48">
        <f t="shared" si="10"/>
        <v>0.3</v>
      </c>
      <c r="AD39" s="50">
        <f t="shared" ref="AD39:AD48" si="12">(P39-P38)/P38*100</f>
        <v>-7.5962559104506413</v>
      </c>
      <c r="AE39" s="50">
        <f t="shared" si="0"/>
        <v>11.469579454466547</v>
      </c>
      <c r="AF39" s="48">
        <v>5.8789999999999996</v>
      </c>
      <c r="AG39" s="48">
        <f t="shared" si="11"/>
        <v>1.1385158420184214</v>
      </c>
      <c r="AH39" s="48">
        <f t="shared" ref="AH39:AH48" si="13">AI39/N39</f>
        <v>0</v>
      </c>
    </row>
    <row r="40" spans="1:35" x14ac:dyDescent="0.2">
      <c r="A40" s="48">
        <v>6066</v>
      </c>
      <c r="B40" s="9" t="s">
        <v>40</v>
      </c>
      <c r="C40" s="48">
        <v>2010</v>
      </c>
      <c r="D40" t="s">
        <v>27</v>
      </c>
      <c r="E40" t="s">
        <v>28</v>
      </c>
      <c r="F40" t="s">
        <v>29</v>
      </c>
      <c r="G40" t="s">
        <v>30</v>
      </c>
      <c r="H40" s="9" t="s">
        <v>227</v>
      </c>
      <c r="I40">
        <v>459200101</v>
      </c>
      <c r="J40" s="9" t="s">
        <v>228</v>
      </c>
      <c r="K40" t="s">
        <v>34</v>
      </c>
      <c r="L40">
        <v>12</v>
      </c>
      <c r="M40" t="s">
        <v>232</v>
      </c>
      <c r="N40" s="48">
        <v>113452</v>
      </c>
      <c r="O40" s="48">
        <v>90280</v>
      </c>
      <c r="P40" s="48">
        <v>99871</v>
      </c>
      <c r="Q40" s="48">
        <v>23172</v>
      </c>
      <c r="R40" s="48">
        <v>9880</v>
      </c>
      <c r="S40" s="48">
        <v>51143</v>
      </c>
      <c r="T40" s="48" t="s">
        <v>36</v>
      </c>
      <c r="U40" s="48">
        <v>7370</v>
      </c>
      <c r="V40" s="48">
        <v>180220.25270000001</v>
      </c>
      <c r="W40" t="s">
        <v>230</v>
      </c>
      <c r="X40">
        <v>451020</v>
      </c>
      <c r="Y40" s="48">
        <v>45</v>
      </c>
      <c r="Z40">
        <v>940</v>
      </c>
      <c r="AB40" s="48">
        <v>0.68</v>
      </c>
      <c r="AC40" s="48">
        <f t="shared" si="10"/>
        <v>-6.2999999999999945E-2</v>
      </c>
      <c r="AD40" s="50">
        <f t="shared" si="12"/>
        <v>4.2952024896092231</v>
      </c>
      <c r="AE40" s="50">
        <f t="shared" si="0"/>
        <v>11.511634632203972</v>
      </c>
      <c r="AF40" s="48">
        <v>3.8239999999999998</v>
      </c>
      <c r="AG40" s="48">
        <f t="shared" si="11"/>
        <v>1.1359854211933393</v>
      </c>
      <c r="AH40" s="48">
        <f t="shared" si="13"/>
        <v>23.836300814441351</v>
      </c>
      <c r="AI40" s="48">
        <v>2704276</v>
      </c>
    </row>
    <row r="41" spans="1:35" x14ac:dyDescent="0.2">
      <c r="A41" s="48">
        <v>6066</v>
      </c>
      <c r="B41" s="9" t="s">
        <v>42</v>
      </c>
      <c r="C41" s="48">
        <v>2011</v>
      </c>
      <c r="D41" t="s">
        <v>27</v>
      </c>
      <c r="E41" t="s">
        <v>28</v>
      </c>
      <c r="F41" t="s">
        <v>29</v>
      </c>
      <c r="G41" t="s">
        <v>30</v>
      </c>
      <c r="H41" s="9" t="s">
        <v>227</v>
      </c>
      <c r="I41">
        <v>459200101</v>
      </c>
      <c r="J41" s="9" t="s">
        <v>228</v>
      </c>
      <c r="K41" t="s">
        <v>34</v>
      </c>
      <c r="L41">
        <v>12</v>
      </c>
      <c r="M41" t="s">
        <v>233</v>
      </c>
      <c r="N41" s="48">
        <v>116433</v>
      </c>
      <c r="O41" s="48">
        <v>96197</v>
      </c>
      <c r="P41" s="48">
        <v>106916</v>
      </c>
      <c r="Q41" s="48">
        <v>20236</v>
      </c>
      <c r="R41" s="48">
        <v>9553</v>
      </c>
      <c r="S41" s="48">
        <v>51143</v>
      </c>
      <c r="T41" s="48" t="s">
        <v>36</v>
      </c>
      <c r="U41" s="48">
        <v>7370</v>
      </c>
      <c r="V41" s="48">
        <v>213886.09</v>
      </c>
      <c r="W41" t="s">
        <v>230</v>
      </c>
      <c r="X41">
        <v>451020</v>
      </c>
      <c r="Y41" s="48">
        <v>45</v>
      </c>
      <c r="Z41">
        <v>940</v>
      </c>
      <c r="AB41" s="48">
        <v>0.68300000000000005</v>
      </c>
      <c r="AC41" s="48">
        <f t="shared" si="10"/>
        <v>3.0000000000000027E-3</v>
      </c>
      <c r="AD41" s="50">
        <f t="shared" si="12"/>
        <v>7.0540997887274584</v>
      </c>
      <c r="AE41" s="50">
        <f t="shared" si="0"/>
        <v>11.579798758404518</v>
      </c>
      <c r="AF41" s="48">
        <v>3.9340000000000002</v>
      </c>
      <c r="AG41" s="48">
        <f t="shared" si="11"/>
        <v>1.0890138052302742</v>
      </c>
      <c r="AH41" s="48">
        <f t="shared" si="13"/>
        <v>0</v>
      </c>
    </row>
    <row r="42" spans="1:35" x14ac:dyDescent="0.2">
      <c r="A42" s="48">
        <v>6066</v>
      </c>
      <c r="B42" s="9" t="s">
        <v>44</v>
      </c>
      <c r="C42" s="48">
        <v>2012</v>
      </c>
      <c r="D42" t="s">
        <v>27</v>
      </c>
      <c r="E42" t="s">
        <v>28</v>
      </c>
      <c r="F42" t="s">
        <v>29</v>
      </c>
      <c r="G42" t="s">
        <v>30</v>
      </c>
      <c r="H42" s="9" t="s">
        <v>227</v>
      </c>
      <c r="I42">
        <v>459200101</v>
      </c>
      <c r="J42" s="9" t="s">
        <v>228</v>
      </c>
      <c r="K42" t="s">
        <v>34</v>
      </c>
      <c r="L42">
        <v>12</v>
      </c>
      <c r="M42" t="s">
        <v>234</v>
      </c>
      <c r="N42" s="48">
        <v>119213</v>
      </c>
      <c r="O42" s="48">
        <v>100229</v>
      </c>
      <c r="P42" s="48">
        <v>104507</v>
      </c>
      <c r="Q42" s="48">
        <v>18984</v>
      </c>
      <c r="R42" s="48">
        <v>9162</v>
      </c>
      <c r="S42" s="48">
        <v>51143</v>
      </c>
      <c r="T42" s="48" t="s">
        <v>36</v>
      </c>
      <c r="U42" s="48">
        <v>7370</v>
      </c>
      <c r="V42" s="48">
        <v>214031.84039999999</v>
      </c>
      <c r="W42" t="s">
        <v>230</v>
      </c>
      <c r="X42">
        <v>451020</v>
      </c>
      <c r="Y42" s="48">
        <v>45</v>
      </c>
      <c r="Z42">
        <v>940</v>
      </c>
      <c r="AB42" s="48">
        <v>0.77300000000000002</v>
      </c>
      <c r="AC42" s="48">
        <f t="shared" si="10"/>
        <v>8.9999999999999969E-2</v>
      </c>
      <c r="AD42" s="50">
        <f t="shared" si="12"/>
        <v>-2.2531707134572936</v>
      </c>
      <c r="AE42" s="50">
        <f t="shared" si="0"/>
        <v>11.557009333789498</v>
      </c>
      <c r="AF42" s="48">
        <v>4.5640000000000001</v>
      </c>
      <c r="AG42" s="48">
        <f t="shared" si="11"/>
        <v>1.1407178466514205</v>
      </c>
      <c r="AH42" s="48">
        <f t="shared" si="13"/>
        <v>23.068314697222618</v>
      </c>
      <c r="AI42" s="48">
        <v>2750043</v>
      </c>
    </row>
    <row r="43" spans="1:35" x14ac:dyDescent="0.2">
      <c r="A43" s="48">
        <v>6066</v>
      </c>
      <c r="B43" s="9" t="s">
        <v>46</v>
      </c>
      <c r="C43" s="48">
        <v>2013</v>
      </c>
      <c r="D43" t="s">
        <v>27</v>
      </c>
      <c r="E43" t="s">
        <v>28</v>
      </c>
      <c r="F43" t="s">
        <v>29</v>
      </c>
      <c r="G43" t="s">
        <v>30</v>
      </c>
      <c r="H43" s="9" t="s">
        <v>227</v>
      </c>
      <c r="I43">
        <v>459200101</v>
      </c>
      <c r="J43" s="9" t="s">
        <v>228</v>
      </c>
      <c r="K43" t="s">
        <v>34</v>
      </c>
      <c r="L43">
        <v>12</v>
      </c>
      <c r="M43" t="s">
        <v>235</v>
      </c>
      <c r="N43" s="48">
        <v>126223</v>
      </c>
      <c r="O43" s="48">
        <v>103294</v>
      </c>
      <c r="P43" s="48">
        <v>99751</v>
      </c>
      <c r="Q43" s="48">
        <v>22929</v>
      </c>
      <c r="R43" s="48">
        <v>8841</v>
      </c>
      <c r="S43" s="48">
        <v>51143</v>
      </c>
      <c r="T43" s="48" t="s">
        <v>36</v>
      </c>
      <c r="U43" s="48">
        <v>7370</v>
      </c>
      <c r="V43" s="48">
        <v>197772.11989999999</v>
      </c>
      <c r="W43" t="s">
        <v>230</v>
      </c>
      <c r="X43">
        <v>451020</v>
      </c>
      <c r="Y43" s="48">
        <v>45</v>
      </c>
      <c r="Z43">
        <v>940</v>
      </c>
      <c r="AB43" s="48">
        <v>0.84899999999999998</v>
      </c>
      <c r="AC43" s="48">
        <f t="shared" si="10"/>
        <v>7.5999999999999956E-2</v>
      </c>
      <c r="AD43" s="50">
        <f t="shared" si="12"/>
        <v>-4.5508913278536367</v>
      </c>
      <c r="AE43" s="50">
        <f t="shared" si="0"/>
        <v>11.510432359764517</v>
      </c>
      <c r="AF43" s="48">
        <v>5.2039999999999997</v>
      </c>
      <c r="AG43" s="48">
        <f t="shared" si="11"/>
        <v>1.2653807981874869</v>
      </c>
      <c r="AH43" s="48">
        <f t="shared" si="13"/>
        <v>19.751218082282943</v>
      </c>
      <c r="AI43" s="48">
        <v>2493058</v>
      </c>
    </row>
    <row r="44" spans="1:35" x14ac:dyDescent="0.2">
      <c r="A44" s="48">
        <v>6066</v>
      </c>
      <c r="B44" s="9" t="s">
        <v>48</v>
      </c>
      <c r="C44" s="48">
        <v>2014</v>
      </c>
      <c r="D44" t="s">
        <v>27</v>
      </c>
      <c r="E44" t="s">
        <v>28</v>
      </c>
      <c r="F44" t="s">
        <v>29</v>
      </c>
      <c r="G44" t="s">
        <v>30</v>
      </c>
      <c r="H44" s="9" t="s">
        <v>227</v>
      </c>
      <c r="I44">
        <v>459200101</v>
      </c>
      <c r="J44" s="9" t="s">
        <v>228</v>
      </c>
      <c r="K44" t="s">
        <v>34</v>
      </c>
      <c r="L44">
        <v>12</v>
      </c>
      <c r="M44" t="s">
        <v>236</v>
      </c>
      <c r="N44" s="48">
        <v>117532</v>
      </c>
      <c r="O44" s="48">
        <v>105518</v>
      </c>
      <c r="P44" s="48">
        <v>92793</v>
      </c>
      <c r="Q44" s="48">
        <v>12014</v>
      </c>
      <c r="R44" s="48">
        <v>7118</v>
      </c>
      <c r="S44" s="48">
        <v>51143</v>
      </c>
      <c r="T44" s="48" t="s">
        <v>36</v>
      </c>
      <c r="U44" s="48">
        <v>7370</v>
      </c>
      <c r="V44" s="48">
        <v>158919.67060000001</v>
      </c>
      <c r="W44" t="s">
        <v>230</v>
      </c>
      <c r="X44">
        <v>451020</v>
      </c>
      <c r="Y44" s="48">
        <v>45</v>
      </c>
      <c r="Z44">
        <v>940</v>
      </c>
      <c r="AB44" s="48">
        <v>0.84</v>
      </c>
      <c r="AC44" s="48">
        <f t="shared" si="10"/>
        <v>-9.000000000000008E-3</v>
      </c>
      <c r="AD44" s="50">
        <f t="shared" si="12"/>
        <v>-6.975368667983278</v>
      </c>
      <c r="AE44" s="50">
        <f t="shared" si="0"/>
        <v>11.438126484894745</v>
      </c>
      <c r="AF44" s="48">
        <v>5.92</v>
      </c>
      <c r="AG44" s="48">
        <f t="shared" si="11"/>
        <v>1.2666041619518713</v>
      </c>
      <c r="AH44" s="48">
        <f t="shared" si="13"/>
        <v>20.748944968178879</v>
      </c>
      <c r="AI44" s="48">
        <v>2438665</v>
      </c>
    </row>
    <row r="45" spans="1:35" x14ac:dyDescent="0.2">
      <c r="A45" s="48">
        <v>6066</v>
      </c>
      <c r="B45" s="9" t="s">
        <v>50</v>
      </c>
      <c r="C45" s="48">
        <v>2015</v>
      </c>
      <c r="D45" t="s">
        <v>27</v>
      </c>
      <c r="E45" t="s">
        <v>28</v>
      </c>
      <c r="F45" t="s">
        <v>29</v>
      </c>
      <c r="G45" t="s">
        <v>30</v>
      </c>
      <c r="H45" s="9" t="s">
        <v>227</v>
      </c>
      <c r="I45">
        <v>459200101</v>
      </c>
      <c r="J45" s="9" t="s">
        <v>228</v>
      </c>
      <c r="K45" t="s">
        <v>34</v>
      </c>
      <c r="L45">
        <v>12</v>
      </c>
      <c r="M45" t="s">
        <v>237</v>
      </c>
      <c r="N45" s="48">
        <v>110495</v>
      </c>
      <c r="O45" s="48">
        <v>96071</v>
      </c>
      <c r="P45" s="48">
        <v>81741</v>
      </c>
      <c r="Q45" s="48">
        <v>14424</v>
      </c>
      <c r="R45" s="48">
        <v>6671</v>
      </c>
      <c r="S45" s="48">
        <v>51143</v>
      </c>
      <c r="T45" s="48" t="s">
        <v>36</v>
      </c>
      <c r="U45" s="48">
        <v>7370</v>
      </c>
      <c r="V45" s="48">
        <v>132903.625</v>
      </c>
      <c r="W45" t="s">
        <v>230</v>
      </c>
      <c r="X45">
        <v>451020</v>
      </c>
      <c r="Y45" s="48">
        <v>45</v>
      </c>
      <c r="Z45">
        <v>940</v>
      </c>
      <c r="AB45" s="48">
        <v>1.1040000000000001</v>
      </c>
      <c r="AC45" s="48">
        <f t="shared" si="10"/>
        <v>0.26400000000000012</v>
      </c>
      <c r="AD45" s="50">
        <f t="shared" si="12"/>
        <v>-11.910381170993501</v>
      </c>
      <c r="AE45" s="50">
        <f t="shared" si="0"/>
        <v>11.311310990955839</v>
      </c>
      <c r="AF45" s="48">
        <v>7.8330000000000002</v>
      </c>
      <c r="AG45" s="48">
        <f t="shared" si="11"/>
        <v>1.3517696137801103</v>
      </c>
      <c r="AH45" s="48">
        <f t="shared" si="13"/>
        <v>16.177220688718947</v>
      </c>
      <c r="AI45" s="48">
        <v>1787502</v>
      </c>
    </row>
    <row r="46" spans="1:35" x14ac:dyDescent="0.2">
      <c r="A46" s="48">
        <v>6066</v>
      </c>
      <c r="B46" s="9" t="s">
        <v>52</v>
      </c>
      <c r="C46" s="48">
        <v>2016</v>
      </c>
      <c r="D46" t="s">
        <v>27</v>
      </c>
      <c r="E46" t="s">
        <v>28</v>
      </c>
      <c r="F46" t="s">
        <v>29</v>
      </c>
      <c r="G46" t="s">
        <v>30</v>
      </c>
      <c r="H46" s="9" t="s">
        <v>227</v>
      </c>
      <c r="I46">
        <v>459200101</v>
      </c>
      <c r="J46" s="9" t="s">
        <v>228</v>
      </c>
      <c r="K46" t="s">
        <v>34</v>
      </c>
      <c r="L46">
        <v>12</v>
      </c>
      <c r="M46" t="s">
        <v>238</v>
      </c>
      <c r="N46" s="48">
        <v>117470</v>
      </c>
      <c r="O46" s="48">
        <v>99078</v>
      </c>
      <c r="P46" s="48">
        <v>79920</v>
      </c>
      <c r="Q46" s="48">
        <v>18392</v>
      </c>
      <c r="R46" s="48">
        <v>6672</v>
      </c>
      <c r="S46" s="48">
        <v>51143</v>
      </c>
      <c r="T46" s="48" t="s">
        <v>36</v>
      </c>
      <c r="U46" s="48">
        <v>7370</v>
      </c>
      <c r="V46" s="48">
        <v>157004.4633</v>
      </c>
      <c r="W46" t="s">
        <v>230</v>
      </c>
      <c r="X46">
        <v>451020</v>
      </c>
      <c r="Y46" s="48">
        <v>45</v>
      </c>
      <c r="Z46">
        <v>940</v>
      </c>
      <c r="AB46" s="48">
        <v>0.81</v>
      </c>
      <c r="AC46" s="48">
        <f t="shared" si="10"/>
        <v>-0.29400000000000004</v>
      </c>
      <c r="AD46" s="50">
        <f t="shared" si="12"/>
        <v>-2.2277681946636325</v>
      </c>
      <c r="AE46" s="50">
        <f t="shared" si="0"/>
        <v>11.288781413322436</v>
      </c>
      <c r="AF46" s="48">
        <v>6.4660000000000002</v>
      </c>
      <c r="AG46" s="48">
        <f t="shared" si="11"/>
        <v>1.4698448448448449</v>
      </c>
      <c r="AH46" s="48">
        <f t="shared" si="13"/>
        <v>10.97689622882438</v>
      </c>
      <c r="AI46" s="48">
        <v>1289456</v>
      </c>
    </row>
    <row r="47" spans="1:35" x14ac:dyDescent="0.2">
      <c r="A47" s="48">
        <v>6066</v>
      </c>
      <c r="B47" s="9" t="s">
        <v>54</v>
      </c>
      <c r="C47" s="48">
        <v>2017</v>
      </c>
      <c r="D47" t="s">
        <v>27</v>
      </c>
      <c r="E47" t="s">
        <v>28</v>
      </c>
      <c r="F47" t="s">
        <v>29</v>
      </c>
      <c r="G47" t="s">
        <v>30</v>
      </c>
      <c r="H47" s="9" t="s">
        <v>227</v>
      </c>
      <c r="I47">
        <v>459200101</v>
      </c>
      <c r="J47" s="9" t="s">
        <v>228</v>
      </c>
      <c r="K47" t="s">
        <v>34</v>
      </c>
      <c r="L47">
        <v>12</v>
      </c>
      <c r="M47" t="s">
        <v>239</v>
      </c>
      <c r="N47" s="48">
        <v>125356</v>
      </c>
      <c r="O47" s="48">
        <v>107631</v>
      </c>
      <c r="P47" s="48">
        <v>79139</v>
      </c>
      <c r="Q47" s="48">
        <v>17725</v>
      </c>
      <c r="R47" s="48">
        <v>10151</v>
      </c>
      <c r="S47" s="48">
        <v>51143</v>
      </c>
      <c r="T47" s="48" t="s">
        <v>36</v>
      </c>
      <c r="U47" s="48">
        <v>7370</v>
      </c>
      <c r="V47" s="48">
        <v>141480.7022</v>
      </c>
      <c r="W47" t="s">
        <v>230</v>
      </c>
      <c r="X47">
        <v>451020</v>
      </c>
      <c r="Y47" s="48">
        <v>45</v>
      </c>
      <c r="Z47">
        <v>940</v>
      </c>
      <c r="AB47" s="48">
        <v>0.625</v>
      </c>
      <c r="AC47" s="48">
        <f t="shared" si="10"/>
        <v>-0.18500000000000005</v>
      </c>
      <c r="AD47" s="50">
        <f t="shared" si="12"/>
        <v>-0.97722722722722732</v>
      </c>
      <c r="AE47" s="50">
        <f t="shared" si="0"/>
        <v>11.278961079024354</v>
      </c>
      <c r="AF47" s="48">
        <v>5.3869999999999996</v>
      </c>
      <c r="AG47" s="48">
        <f t="shared" si="11"/>
        <v>1.5839977760648984</v>
      </c>
      <c r="AH47" s="48">
        <f t="shared" si="13"/>
        <v>11.938136188136188</v>
      </c>
      <c r="AI47" s="48">
        <v>1496517</v>
      </c>
    </row>
    <row r="48" spans="1:35" x14ac:dyDescent="0.2">
      <c r="A48" s="48">
        <v>6066</v>
      </c>
      <c r="B48" s="9" t="s">
        <v>56</v>
      </c>
      <c r="C48" s="48">
        <v>2018</v>
      </c>
      <c r="D48" t="s">
        <v>27</v>
      </c>
      <c r="E48" t="s">
        <v>28</v>
      </c>
      <c r="F48" t="s">
        <v>29</v>
      </c>
      <c r="G48" t="s">
        <v>30</v>
      </c>
      <c r="H48" s="9" t="s">
        <v>227</v>
      </c>
      <c r="I48">
        <v>459200101</v>
      </c>
      <c r="J48" s="9" t="s">
        <v>228</v>
      </c>
      <c r="K48" t="s">
        <v>34</v>
      </c>
      <c r="L48">
        <v>12</v>
      </c>
      <c r="M48" t="s">
        <v>240</v>
      </c>
      <c r="N48" s="48">
        <v>123382</v>
      </c>
      <c r="O48" s="48">
        <v>106453</v>
      </c>
      <c r="P48" s="48">
        <v>79591</v>
      </c>
      <c r="Q48" s="48">
        <v>16929</v>
      </c>
      <c r="R48" s="48">
        <v>9053</v>
      </c>
      <c r="S48" s="48">
        <v>51143</v>
      </c>
      <c r="T48" s="48" t="s">
        <v>36</v>
      </c>
      <c r="U48" s="48">
        <v>7370</v>
      </c>
      <c r="V48" s="48">
        <v>101448.0879</v>
      </c>
      <c r="W48" t="s">
        <v>230</v>
      </c>
      <c r="X48">
        <v>451020</v>
      </c>
      <c r="Y48" s="48">
        <v>45</v>
      </c>
      <c r="Z48">
        <v>940</v>
      </c>
      <c r="AB48" s="48">
        <v>0.307</v>
      </c>
      <c r="AC48" s="48">
        <f t="shared" si="10"/>
        <v>-0.318</v>
      </c>
      <c r="AD48" s="50">
        <f t="shared" si="12"/>
        <v>0.57114696925662445</v>
      </c>
      <c r="AE48" s="50">
        <f t="shared" si="0"/>
        <v>11.284656300113475</v>
      </c>
      <c r="AF48" s="48">
        <v>5.6660000000000004</v>
      </c>
      <c r="AG48" s="48">
        <f t="shared" si="11"/>
        <v>1.5502003995426619</v>
      </c>
      <c r="AH48" s="48">
        <f t="shared" si="13"/>
        <v>0</v>
      </c>
    </row>
    <row r="49" spans="1:35" hidden="1" x14ac:dyDescent="0.2">
      <c r="A49">
        <v>6066</v>
      </c>
      <c r="B49" t="s">
        <v>58</v>
      </c>
      <c r="C49">
        <v>2019</v>
      </c>
      <c r="D49" t="s">
        <v>27</v>
      </c>
      <c r="E49" t="s">
        <v>28</v>
      </c>
      <c r="F49" t="s">
        <v>29</v>
      </c>
      <c r="G49" t="s">
        <v>30</v>
      </c>
      <c r="H49" t="s">
        <v>227</v>
      </c>
      <c r="I49">
        <v>459200101</v>
      </c>
      <c r="J49" t="s">
        <v>228</v>
      </c>
      <c r="K49" t="s">
        <v>34</v>
      </c>
      <c r="L49">
        <v>12</v>
      </c>
      <c r="M49" t="s">
        <v>241</v>
      </c>
      <c r="N49">
        <v>152186</v>
      </c>
      <c r="O49">
        <v>131201</v>
      </c>
      <c r="P49">
        <v>77147</v>
      </c>
      <c r="Q49">
        <v>20985</v>
      </c>
      <c r="R49">
        <v>5823</v>
      </c>
      <c r="S49">
        <v>51143</v>
      </c>
      <c r="T49" t="s">
        <v>36</v>
      </c>
      <c r="U49">
        <v>7370</v>
      </c>
      <c r="V49">
        <v>118908.22440000001</v>
      </c>
      <c r="W49" t="s">
        <v>230</v>
      </c>
      <c r="X49">
        <v>451020</v>
      </c>
      <c r="Y49">
        <v>45</v>
      </c>
      <c r="Z49">
        <v>940</v>
      </c>
      <c r="AA49"/>
      <c r="AB49" s="4"/>
      <c r="AC49" s="4"/>
      <c r="AD49" s="4"/>
      <c r="AE49" s="4">
        <f t="shared" si="0"/>
        <v>11.253467971746856</v>
      </c>
      <c r="AF49" s="4"/>
      <c r="AG49">
        <f t="shared" si="11"/>
        <v>1.9726755414986974</v>
      </c>
      <c r="AH49"/>
      <c r="AI49"/>
    </row>
    <row r="50" spans="1:35" hidden="1" x14ac:dyDescent="0.2">
      <c r="A50" s="9">
        <v>7585</v>
      </c>
      <c r="B50" s="9" t="s">
        <v>26</v>
      </c>
      <c r="C50" s="9">
        <v>2008</v>
      </c>
      <c r="D50" t="s">
        <v>27</v>
      </c>
      <c r="E50" t="s">
        <v>28</v>
      </c>
      <c r="F50" t="s">
        <v>29</v>
      </c>
      <c r="G50" t="s">
        <v>30</v>
      </c>
      <c r="H50" s="9" t="s">
        <v>265</v>
      </c>
      <c r="I50">
        <v>620076307</v>
      </c>
      <c r="J50" t="s">
        <v>266</v>
      </c>
      <c r="K50" t="s">
        <v>34</v>
      </c>
      <c r="L50">
        <v>12</v>
      </c>
      <c r="M50" t="s">
        <v>35</v>
      </c>
      <c r="N50" s="9">
        <v>27869</v>
      </c>
      <c r="O50" s="9">
        <v>18362</v>
      </c>
      <c r="P50" s="9">
        <v>30146</v>
      </c>
      <c r="Q50" s="9">
        <v>9507</v>
      </c>
      <c r="R50" s="9">
        <v>3249</v>
      </c>
      <c r="S50">
        <v>68505</v>
      </c>
      <c r="T50" t="s">
        <v>36</v>
      </c>
      <c r="U50">
        <v>3663</v>
      </c>
      <c r="V50" s="9">
        <v>10084.895</v>
      </c>
      <c r="W50" t="s">
        <v>267</v>
      </c>
      <c r="X50">
        <v>452010</v>
      </c>
      <c r="Y50">
        <v>45</v>
      </c>
      <c r="Z50">
        <v>940</v>
      </c>
      <c r="AA50" s="9"/>
      <c r="AB50" s="9">
        <v>-2.9000000000000001E-2</v>
      </c>
      <c r="AC50" s="48">
        <f t="shared" si="10"/>
        <v>-2.9000000000000001E-2</v>
      </c>
      <c r="AD50" s="8"/>
      <c r="AE50" s="8">
        <f t="shared" si="0"/>
        <v>10.313807523370475</v>
      </c>
      <c r="AF50" s="8"/>
      <c r="AG50" s="9">
        <f t="shared" si="11"/>
        <v>0.92446759105685661</v>
      </c>
      <c r="AH50" s="9"/>
      <c r="AI50" s="9"/>
    </row>
    <row r="51" spans="1:35" x14ac:dyDescent="0.2">
      <c r="A51" s="48">
        <v>7585</v>
      </c>
      <c r="B51" s="9" t="s">
        <v>38</v>
      </c>
      <c r="C51" s="48">
        <v>2009</v>
      </c>
      <c r="D51" t="s">
        <v>27</v>
      </c>
      <c r="E51" t="s">
        <v>28</v>
      </c>
      <c r="F51" t="s">
        <v>29</v>
      </c>
      <c r="G51" t="s">
        <v>30</v>
      </c>
      <c r="H51" s="9" t="s">
        <v>265</v>
      </c>
      <c r="I51">
        <v>620076307</v>
      </c>
      <c r="J51" s="9" t="s">
        <v>266</v>
      </c>
      <c r="K51" t="s">
        <v>34</v>
      </c>
      <c r="L51">
        <v>12</v>
      </c>
      <c r="M51" t="s">
        <v>268</v>
      </c>
      <c r="N51" s="48">
        <v>25603</v>
      </c>
      <c r="O51" s="48">
        <v>15720</v>
      </c>
      <c r="P51" s="48">
        <v>22044</v>
      </c>
      <c r="Q51" s="48">
        <v>9883</v>
      </c>
      <c r="R51" s="48">
        <v>5154</v>
      </c>
      <c r="S51" s="48">
        <v>68505</v>
      </c>
      <c r="T51" s="48" t="s">
        <v>36</v>
      </c>
      <c r="U51" s="48">
        <v>3663</v>
      </c>
      <c r="V51" s="48">
        <v>17941.896000000001</v>
      </c>
      <c r="W51" t="s">
        <v>267</v>
      </c>
      <c r="X51">
        <v>452010</v>
      </c>
      <c r="Y51" s="48">
        <v>45</v>
      </c>
      <c r="Z51">
        <v>940</v>
      </c>
      <c r="AB51" s="48">
        <v>-0.373</v>
      </c>
      <c r="AC51" s="48">
        <f t="shared" si="10"/>
        <v>-0.34399999999999997</v>
      </c>
      <c r="AD51" s="50">
        <f t="shared" ref="AD51:AD60" si="14">(P51-P50)/P50*100</f>
        <v>-26.875870762290187</v>
      </c>
      <c r="AE51" s="50">
        <f t="shared" si="0"/>
        <v>10.000795735003125</v>
      </c>
      <c r="AF51" s="48">
        <v>1.7150000000000001</v>
      </c>
      <c r="AG51" s="48">
        <f t="shared" si="11"/>
        <v>1.1614498276174923</v>
      </c>
      <c r="AH51" s="48">
        <f t="shared" ref="AH51:AH60" si="15">AI51/N51</f>
        <v>16.926649220794438</v>
      </c>
      <c r="AI51" s="52">
        <v>433373</v>
      </c>
    </row>
    <row r="52" spans="1:35" x14ac:dyDescent="0.2">
      <c r="A52" s="48">
        <v>7585</v>
      </c>
      <c r="B52" s="9" t="s">
        <v>40</v>
      </c>
      <c r="C52" s="48">
        <v>2010</v>
      </c>
      <c r="D52" t="s">
        <v>27</v>
      </c>
      <c r="E52" t="s">
        <v>28</v>
      </c>
      <c r="F52" t="s">
        <v>29</v>
      </c>
      <c r="G52" t="s">
        <v>30</v>
      </c>
      <c r="H52" s="9" t="s">
        <v>265</v>
      </c>
      <c r="I52">
        <v>620076307</v>
      </c>
      <c r="J52" s="9" t="s">
        <v>266</v>
      </c>
      <c r="K52" t="s">
        <v>34</v>
      </c>
      <c r="L52">
        <v>12</v>
      </c>
      <c r="M52" t="s">
        <v>232</v>
      </c>
      <c r="N52" s="48">
        <v>25577</v>
      </c>
      <c r="O52" s="48">
        <v>14590</v>
      </c>
      <c r="P52" s="48">
        <v>19282</v>
      </c>
      <c r="Q52" s="48">
        <v>10987</v>
      </c>
      <c r="R52" s="48">
        <v>2431</v>
      </c>
      <c r="S52" s="48">
        <v>68505</v>
      </c>
      <c r="T52" s="48" t="s">
        <v>36</v>
      </c>
      <c r="U52" s="48">
        <v>3663</v>
      </c>
      <c r="V52" s="48">
        <v>21351.687000000002</v>
      </c>
      <c r="W52" t="s">
        <v>267</v>
      </c>
      <c r="X52">
        <v>452010</v>
      </c>
      <c r="Y52" s="48">
        <v>45</v>
      </c>
      <c r="Z52">
        <v>940</v>
      </c>
      <c r="AB52" s="48">
        <v>1.2999999999999999E-2</v>
      </c>
      <c r="AC52" s="48">
        <f t="shared" si="10"/>
        <v>0.38600000000000001</v>
      </c>
      <c r="AD52" s="50">
        <f t="shared" si="14"/>
        <v>-12.529486481582289</v>
      </c>
      <c r="AE52" s="50">
        <f t="shared" si="0"/>
        <v>9.8669272972243256</v>
      </c>
      <c r="AF52" s="48">
        <v>1.512</v>
      </c>
      <c r="AG52" s="48">
        <f t="shared" si="11"/>
        <v>1.3264702831656467</v>
      </c>
      <c r="AH52" s="48">
        <f t="shared" si="15"/>
        <v>0</v>
      </c>
    </row>
    <row r="53" spans="1:35" x14ac:dyDescent="0.2">
      <c r="A53" s="48">
        <v>7585</v>
      </c>
      <c r="B53" s="9" t="s">
        <v>42</v>
      </c>
      <c r="C53" s="48">
        <v>2011</v>
      </c>
      <c r="D53" t="s">
        <v>27</v>
      </c>
      <c r="E53" t="s">
        <v>28</v>
      </c>
      <c r="F53" t="s">
        <v>29</v>
      </c>
      <c r="G53" t="s">
        <v>30</v>
      </c>
      <c r="H53" s="9" t="s">
        <v>265</v>
      </c>
      <c r="I53">
        <v>620076307</v>
      </c>
      <c r="J53" s="9" t="s">
        <v>266</v>
      </c>
      <c r="K53" t="s">
        <v>34</v>
      </c>
      <c r="L53">
        <v>12</v>
      </c>
      <c r="M53" t="s">
        <v>269</v>
      </c>
      <c r="N53" s="48">
        <v>13929</v>
      </c>
      <c r="O53" s="48">
        <v>8655</v>
      </c>
      <c r="P53" s="48">
        <v>8203</v>
      </c>
      <c r="Q53" s="48">
        <v>5274</v>
      </c>
      <c r="R53" s="48">
        <v>2984</v>
      </c>
      <c r="S53" s="48">
        <v>68505</v>
      </c>
      <c r="T53" s="48" t="s">
        <v>36</v>
      </c>
      <c r="U53" s="48">
        <v>3663</v>
      </c>
      <c r="V53" s="48">
        <v>14757.252</v>
      </c>
      <c r="W53" t="s">
        <v>267</v>
      </c>
      <c r="X53">
        <v>452010</v>
      </c>
      <c r="Y53" s="48">
        <v>45</v>
      </c>
      <c r="Z53">
        <v>940</v>
      </c>
      <c r="AB53" s="48">
        <v>8.5999999999999993E-2</v>
      </c>
      <c r="AC53" s="48">
        <f t="shared" si="10"/>
        <v>7.2999999999999995E-2</v>
      </c>
      <c r="AD53" s="50">
        <f t="shared" si="14"/>
        <v>-57.457732600352664</v>
      </c>
      <c r="AE53" s="50">
        <f t="shared" si="0"/>
        <v>9.0122552200027499</v>
      </c>
      <c r="AF53" s="48">
        <v>1.403</v>
      </c>
      <c r="AG53" s="48">
        <f t="shared" si="11"/>
        <v>1.698037303425576</v>
      </c>
      <c r="AH53" s="48">
        <f t="shared" si="15"/>
        <v>11.670123483379998</v>
      </c>
      <c r="AI53" s="48">
        <v>162553.15</v>
      </c>
    </row>
    <row r="54" spans="1:35" x14ac:dyDescent="0.2">
      <c r="A54" s="48">
        <v>7585</v>
      </c>
      <c r="B54" s="9" t="s">
        <v>44</v>
      </c>
      <c r="C54" s="48">
        <v>2012</v>
      </c>
      <c r="D54" t="s">
        <v>27</v>
      </c>
      <c r="E54" t="s">
        <v>28</v>
      </c>
      <c r="F54" t="s">
        <v>29</v>
      </c>
      <c r="G54" t="s">
        <v>30</v>
      </c>
      <c r="H54" s="9" t="s">
        <v>265</v>
      </c>
      <c r="I54">
        <v>620076307</v>
      </c>
      <c r="J54" s="9" t="s">
        <v>266</v>
      </c>
      <c r="K54" t="s">
        <v>34</v>
      </c>
      <c r="L54">
        <v>12</v>
      </c>
      <c r="M54" t="s">
        <v>270</v>
      </c>
      <c r="N54" s="48">
        <v>12679</v>
      </c>
      <c r="O54" s="48">
        <v>9389</v>
      </c>
      <c r="P54" s="48">
        <v>8698</v>
      </c>
      <c r="Q54" s="48">
        <v>3290</v>
      </c>
      <c r="R54" s="48">
        <v>2025</v>
      </c>
      <c r="S54" s="48">
        <v>68505</v>
      </c>
      <c r="T54" s="48" t="s">
        <v>36</v>
      </c>
      <c r="U54" s="48">
        <v>3663</v>
      </c>
      <c r="V54" s="48">
        <v>15373.248</v>
      </c>
      <c r="W54" t="s">
        <v>267</v>
      </c>
      <c r="X54">
        <v>452010</v>
      </c>
      <c r="Y54" s="48">
        <v>45</v>
      </c>
      <c r="Z54">
        <v>940</v>
      </c>
      <c r="AB54" s="48">
        <v>0.14899999999999999</v>
      </c>
      <c r="AC54" s="48">
        <f t="shared" si="10"/>
        <v>6.3E-2</v>
      </c>
      <c r="AD54" s="50">
        <f t="shared" si="14"/>
        <v>6.0343776667073019</v>
      </c>
      <c r="AE54" s="50">
        <f t="shared" si="0"/>
        <v>9.0708483931575845</v>
      </c>
      <c r="AF54" s="48">
        <v>1.964</v>
      </c>
      <c r="AG54" s="48">
        <f t="shared" si="11"/>
        <v>1.4576914233157048</v>
      </c>
      <c r="AH54" s="48">
        <f t="shared" si="15"/>
        <v>13.92885874280306</v>
      </c>
      <c r="AI54" s="48">
        <v>176604</v>
      </c>
    </row>
    <row r="55" spans="1:35" x14ac:dyDescent="0.2">
      <c r="A55" s="48">
        <v>7585</v>
      </c>
      <c r="B55" s="9" t="s">
        <v>46</v>
      </c>
      <c r="C55" s="48">
        <v>2013</v>
      </c>
      <c r="D55" t="s">
        <v>27</v>
      </c>
      <c r="E55" t="s">
        <v>28</v>
      </c>
      <c r="F55" t="s">
        <v>29</v>
      </c>
      <c r="G55" t="s">
        <v>30</v>
      </c>
      <c r="H55" s="9" t="s">
        <v>265</v>
      </c>
      <c r="I55">
        <v>620076307</v>
      </c>
      <c r="J55" s="9" t="s">
        <v>266</v>
      </c>
      <c r="K55" t="s">
        <v>34</v>
      </c>
      <c r="L55">
        <v>12</v>
      </c>
      <c r="M55" t="s">
        <v>271</v>
      </c>
      <c r="N55" s="48">
        <v>11851</v>
      </c>
      <c r="O55" s="48">
        <v>8162</v>
      </c>
      <c r="P55" s="48">
        <v>8696</v>
      </c>
      <c r="Q55" s="48">
        <v>3689</v>
      </c>
      <c r="R55" s="48">
        <v>41</v>
      </c>
      <c r="S55" s="48">
        <v>68505</v>
      </c>
      <c r="T55" s="48" t="s">
        <v>36</v>
      </c>
      <c r="U55" s="48">
        <v>3663</v>
      </c>
      <c r="V55" s="48">
        <v>17178.75</v>
      </c>
      <c r="W55" t="s">
        <v>267</v>
      </c>
      <c r="X55">
        <v>452010</v>
      </c>
      <c r="Y55" s="48">
        <v>45</v>
      </c>
      <c r="Z55">
        <v>940</v>
      </c>
      <c r="AB55" s="48">
        <v>0.3</v>
      </c>
      <c r="AC55" s="48">
        <f t="shared" si="10"/>
        <v>0.151</v>
      </c>
      <c r="AD55" s="50">
        <f t="shared" si="14"/>
        <v>-2.2993791676247415E-2</v>
      </c>
      <c r="AE55" s="50">
        <f t="shared" si="0"/>
        <v>9.0706184288010459</v>
      </c>
      <c r="AF55" s="48">
        <v>3.1749999999999998</v>
      </c>
      <c r="AG55" s="48">
        <f t="shared" si="11"/>
        <v>1.3628104875804967</v>
      </c>
      <c r="AH55" s="48">
        <f t="shared" si="15"/>
        <v>15.776643321238714</v>
      </c>
      <c r="AI55" s="48">
        <v>186969</v>
      </c>
    </row>
    <row r="56" spans="1:35" x14ac:dyDescent="0.2">
      <c r="A56" s="48">
        <v>7585</v>
      </c>
      <c r="B56" s="9" t="s">
        <v>48</v>
      </c>
      <c r="C56" s="48">
        <v>2014</v>
      </c>
      <c r="D56" t="s">
        <v>27</v>
      </c>
      <c r="E56" t="s">
        <v>28</v>
      </c>
      <c r="F56" t="s">
        <v>29</v>
      </c>
      <c r="G56" t="s">
        <v>30</v>
      </c>
      <c r="H56" s="9" t="s">
        <v>265</v>
      </c>
      <c r="I56">
        <v>620076307</v>
      </c>
      <c r="J56" s="9" t="s">
        <v>266</v>
      </c>
      <c r="K56" t="s">
        <v>34</v>
      </c>
      <c r="L56">
        <v>12</v>
      </c>
      <c r="M56" t="s">
        <v>122</v>
      </c>
      <c r="N56" s="48">
        <v>10423</v>
      </c>
      <c r="O56" s="48">
        <v>7657</v>
      </c>
      <c r="P56" s="48">
        <v>5881</v>
      </c>
      <c r="Q56" s="48">
        <v>2766</v>
      </c>
      <c r="R56" s="48">
        <v>104</v>
      </c>
      <c r="S56" s="48">
        <v>68505</v>
      </c>
      <c r="T56" s="48" t="s">
        <v>36</v>
      </c>
      <c r="U56" s="48">
        <v>3663</v>
      </c>
      <c r="V56" s="48">
        <v>14744.183999999999</v>
      </c>
      <c r="W56" t="s">
        <v>267</v>
      </c>
      <c r="X56">
        <v>452010</v>
      </c>
      <c r="Y56" s="48">
        <v>45</v>
      </c>
      <c r="Z56">
        <v>940</v>
      </c>
      <c r="AB56" s="48">
        <v>0.14699999999999999</v>
      </c>
      <c r="AC56" s="48">
        <f t="shared" si="10"/>
        <v>-0.153</v>
      </c>
      <c r="AD56" s="50">
        <f t="shared" si="14"/>
        <v>-32.37120515179393</v>
      </c>
      <c r="AE56" s="50">
        <f t="shared" si="0"/>
        <v>8.6794820944599564</v>
      </c>
      <c r="AF56" s="48">
        <v>2.2189999999999999</v>
      </c>
      <c r="AG56" s="48">
        <f t="shared" si="11"/>
        <v>1.7723176330556027</v>
      </c>
      <c r="AH56" s="48">
        <f t="shared" si="15"/>
        <v>18.050945025424543</v>
      </c>
      <c r="AI56" s="48">
        <v>188145</v>
      </c>
    </row>
    <row r="57" spans="1:35" x14ac:dyDescent="0.2">
      <c r="A57" s="48">
        <v>7585</v>
      </c>
      <c r="B57" s="9" t="s">
        <v>50</v>
      </c>
      <c r="C57" s="48">
        <v>2015</v>
      </c>
      <c r="D57" t="s">
        <v>27</v>
      </c>
      <c r="E57" t="s">
        <v>28</v>
      </c>
      <c r="F57" t="s">
        <v>29</v>
      </c>
      <c r="G57" t="s">
        <v>30</v>
      </c>
      <c r="H57" s="9" t="s">
        <v>265</v>
      </c>
      <c r="I57">
        <v>620076307</v>
      </c>
      <c r="J57" s="9" t="s">
        <v>266</v>
      </c>
      <c r="K57" t="s">
        <v>34</v>
      </c>
      <c r="L57">
        <v>12</v>
      </c>
      <c r="M57" t="s">
        <v>272</v>
      </c>
      <c r="N57" s="48">
        <v>8387</v>
      </c>
      <c r="O57" s="48">
        <v>8483</v>
      </c>
      <c r="P57" s="48">
        <v>5695</v>
      </c>
      <c r="Q57" s="48">
        <v>-96</v>
      </c>
      <c r="R57" s="48">
        <v>463</v>
      </c>
      <c r="S57" s="48">
        <v>68505</v>
      </c>
      <c r="T57" s="48" t="s">
        <v>36</v>
      </c>
      <c r="U57" s="48">
        <v>3663</v>
      </c>
      <c r="V57" s="48">
        <v>11930.834999999999</v>
      </c>
      <c r="W57" t="s">
        <v>267</v>
      </c>
      <c r="X57">
        <v>452010</v>
      </c>
      <c r="Y57" s="48">
        <v>45</v>
      </c>
      <c r="Z57">
        <v>940</v>
      </c>
      <c r="AB57" s="48">
        <v>-0.22900000000000001</v>
      </c>
      <c r="AC57" s="48">
        <f t="shared" si="10"/>
        <v>-0.376</v>
      </c>
      <c r="AD57" s="50">
        <f t="shared" si="14"/>
        <v>-3.162727427308281</v>
      </c>
      <c r="AE57" s="50">
        <f t="shared" si="0"/>
        <v>8.6473438758812833</v>
      </c>
      <c r="AF57" s="48">
        <v>4.8520000000000003</v>
      </c>
      <c r="AG57" s="48">
        <f t="shared" si="11"/>
        <v>1.4726953467954347</v>
      </c>
      <c r="AH57" s="48">
        <f t="shared" si="15"/>
        <v>19.811613210921664</v>
      </c>
      <c r="AI57" s="48">
        <v>166160</v>
      </c>
    </row>
    <row r="58" spans="1:35" x14ac:dyDescent="0.2">
      <c r="A58" s="48">
        <v>7585</v>
      </c>
      <c r="B58" s="9" t="s">
        <v>52</v>
      </c>
      <c r="C58" s="48">
        <v>2016</v>
      </c>
      <c r="D58" t="s">
        <v>27</v>
      </c>
      <c r="E58" t="s">
        <v>28</v>
      </c>
      <c r="F58" t="s">
        <v>29</v>
      </c>
      <c r="G58" t="s">
        <v>30</v>
      </c>
      <c r="H58" s="9" t="s">
        <v>265</v>
      </c>
      <c r="I58">
        <v>620076307</v>
      </c>
      <c r="J58" s="9" t="s">
        <v>266</v>
      </c>
      <c r="K58" t="s">
        <v>34</v>
      </c>
      <c r="L58">
        <v>12</v>
      </c>
      <c r="M58" t="s">
        <v>273</v>
      </c>
      <c r="N58" s="48">
        <v>8463</v>
      </c>
      <c r="O58" s="48">
        <v>9415</v>
      </c>
      <c r="P58" s="48">
        <v>6038</v>
      </c>
      <c r="Q58" s="48">
        <v>-952</v>
      </c>
      <c r="R58" s="48">
        <v>65</v>
      </c>
      <c r="S58" s="48">
        <v>68505</v>
      </c>
      <c r="T58" s="48" t="s">
        <v>36</v>
      </c>
      <c r="U58" s="48">
        <v>3663</v>
      </c>
      <c r="V58" s="48">
        <v>13651.983</v>
      </c>
      <c r="W58" t="s">
        <v>267</v>
      </c>
      <c r="X58">
        <v>452010</v>
      </c>
      <c r="Y58" s="48">
        <v>45</v>
      </c>
      <c r="Z58">
        <v>940</v>
      </c>
      <c r="AC58" s="48">
        <f t="shared" si="10"/>
        <v>0.22900000000000001</v>
      </c>
      <c r="AD58" s="50">
        <f t="shared" si="14"/>
        <v>6.022827041264267</v>
      </c>
      <c r="AE58" s="50">
        <f t="shared" si="0"/>
        <v>8.7058281102667845</v>
      </c>
      <c r="AF58" s="48">
        <v>-22.536999999999999</v>
      </c>
      <c r="AG58" s="48">
        <f t="shared" si="11"/>
        <v>1.4016230539913879</v>
      </c>
      <c r="AH58" s="48">
        <f t="shared" si="15"/>
        <v>14.592933947772657</v>
      </c>
      <c r="AI58" s="48">
        <v>123500</v>
      </c>
    </row>
    <row r="59" spans="1:35" x14ac:dyDescent="0.2">
      <c r="A59" s="48">
        <v>7585</v>
      </c>
      <c r="B59" s="9" t="s">
        <v>54</v>
      </c>
      <c r="C59" s="48">
        <v>2017</v>
      </c>
      <c r="D59" t="s">
        <v>27</v>
      </c>
      <c r="E59" t="s">
        <v>28</v>
      </c>
      <c r="F59" t="s">
        <v>29</v>
      </c>
      <c r="G59" t="s">
        <v>30</v>
      </c>
      <c r="H59" s="9" t="s">
        <v>265</v>
      </c>
      <c r="I59">
        <v>620076307</v>
      </c>
      <c r="J59" s="9" t="s">
        <v>266</v>
      </c>
      <c r="K59" t="s">
        <v>34</v>
      </c>
      <c r="L59">
        <v>12</v>
      </c>
      <c r="M59" t="s">
        <v>274</v>
      </c>
      <c r="N59" s="48">
        <v>8208</v>
      </c>
      <c r="O59" s="48">
        <v>9935</v>
      </c>
      <c r="P59" s="48">
        <v>6380</v>
      </c>
      <c r="Q59" s="48">
        <v>-1727</v>
      </c>
      <c r="R59" s="48">
        <v>20</v>
      </c>
      <c r="S59" s="48">
        <v>68505</v>
      </c>
      <c r="T59" s="48" t="s">
        <v>36</v>
      </c>
      <c r="U59" s="48">
        <v>3663</v>
      </c>
      <c r="V59" s="48">
        <v>14562.808000000001</v>
      </c>
      <c r="W59" t="s">
        <v>267</v>
      </c>
      <c r="X59">
        <v>452010</v>
      </c>
      <c r="Y59" s="48">
        <v>45</v>
      </c>
      <c r="Z59">
        <v>940</v>
      </c>
      <c r="AC59" s="48">
        <f t="shared" si="10"/>
        <v>0</v>
      </c>
      <c r="AD59" s="50">
        <f t="shared" si="14"/>
        <v>5.6641271944352436</v>
      </c>
      <c r="AE59" s="50">
        <f t="shared" si="0"/>
        <v>8.7609233763388357</v>
      </c>
      <c r="AF59" s="48">
        <v>-9.734</v>
      </c>
      <c r="AG59" s="48">
        <f t="shared" si="11"/>
        <v>1.2865203761755486</v>
      </c>
      <c r="AH59" s="48">
        <f t="shared" si="15"/>
        <v>0</v>
      </c>
    </row>
    <row r="60" spans="1:35" x14ac:dyDescent="0.2">
      <c r="A60" s="48">
        <v>7585</v>
      </c>
      <c r="B60" s="9" t="s">
        <v>56</v>
      </c>
      <c r="C60" s="48">
        <v>2018</v>
      </c>
      <c r="D60" t="s">
        <v>27</v>
      </c>
      <c r="E60" t="s">
        <v>28</v>
      </c>
      <c r="F60" t="s">
        <v>29</v>
      </c>
      <c r="G60" t="s">
        <v>30</v>
      </c>
      <c r="H60" s="9" t="s">
        <v>265</v>
      </c>
      <c r="I60">
        <v>620076307</v>
      </c>
      <c r="J60" s="9" t="s">
        <v>266</v>
      </c>
      <c r="K60" t="s">
        <v>34</v>
      </c>
      <c r="L60">
        <v>12</v>
      </c>
      <c r="M60" t="s">
        <v>275</v>
      </c>
      <c r="N60" s="48">
        <v>9409</v>
      </c>
      <c r="O60" s="48">
        <v>10685</v>
      </c>
      <c r="P60" s="48">
        <v>7343</v>
      </c>
      <c r="Q60" s="48">
        <v>-1276</v>
      </c>
      <c r="R60" s="48">
        <v>25</v>
      </c>
      <c r="S60" s="48">
        <v>68505</v>
      </c>
      <c r="T60" s="48" t="s">
        <v>36</v>
      </c>
      <c r="U60" s="48">
        <v>3663</v>
      </c>
      <c r="V60" s="48">
        <v>18809.04</v>
      </c>
      <c r="W60" t="s">
        <v>267</v>
      </c>
      <c r="X60">
        <v>452010</v>
      </c>
      <c r="Y60" s="48">
        <v>45</v>
      </c>
      <c r="Z60">
        <v>940</v>
      </c>
      <c r="AC60" s="48">
        <f t="shared" si="10"/>
        <v>0</v>
      </c>
      <c r="AD60" s="50">
        <f t="shared" si="14"/>
        <v>15.094043887147334</v>
      </c>
      <c r="AE60" s="50">
        <f t="shared" si="0"/>
        <v>8.9015027574516097</v>
      </c>
      <c r="AF60" s="48">
        <v>-6.6390000000000002</v>
      </c>
      <c r="AG60" s="48">
        <f t="shared" si="11"/>
        <v>1.2813563938444776</v>
      </c>
      <c r="AH60" s="48">
        <f t="shared" si="15"/>
        <v>9.5587203741098943</v>
      </c>
      <c r="AI60" s="48">
        <v>89938</v>
      </c>
    </row>
    <row r="61" spans="1:35" hidden="1" x14ac:dyDescent="0.2">
      <c r="A61">
        <v>7585</v>
      </c>
      <c r="B61" t="s">
        <v>58</v>
      </c>
      <c r="C61">
        <v>2019</v>
      </c>
      <c r="D61" t="s">
        <v>27</v>
      </c>
      <c r="E61" t="s">
        <v>28</v>
      </c>
      <c r="F61" t="s">
        <v>29</v>
      </c>
      <c r="G61" t="s">
        <v>30</v>
      </c>
      <c r="H61" t="s">
        <v>265</v>
      </c>
      <c r="I61">
        <v>620076307</v>
      </c>
      <c r="J61" t="s">
        <v>266</v>
      </c>
      <c r="K61" t="s">
        <v>34</v>
      </c>
      <c r="L61">
        <v>12</v>
      </c>
      <c r="M61" t="s">
        <v>127</v>
      </c>
      <c r="N61">
        <v>10642</v>
      </c>
      <c r="O61">
        <v>11325</v>
      </c>
      <c r="P61">
        <v>7887</v>
      </c>
      <c r="Q61">
        <v>-683</v>
      </c>
      <c r="R61">
        <v>29</v>
      </c>
      <c r="S61">
        <v>68505</v>
      </c>
      <c r="T61" t="s">
        <v>36</v>
      </c>
      <c r="U61">
        <v>3663</v>
      </c>
      <c r="V61">
        <v>27474.37</v>
      </c>
      <c r="W61" t="s">
        <v>267</v>
      </c>
      <c r="X61">
        <v>452010</v>
      </c>
      <c r="Y61">
        <v>45</v>
      </c>
      <c r="Z61">
        <v>940</v>
      </c>
      <c r="AA61"/>
      <c r="AB61" s="4"/>
      <c r="AC61" s="4"/>
      <c r="AD61" s="4"/>
      <c r="AE61" s="4">
        <f t="shared" si="0"/>
        <v>8.9729711133979908</v>
      </c>
      <c r="AF61" s="4"/>
      <c r="AG61">
        <f t="shared" si="11"/>
        <v>1.3493089894763535</v>
      </c>
      <c r="AH61"/>
      <c r="AI61"/>
    </row>
    <row r="62" spans="1:35" hidden="1" x14ac:dyDescent="0.2">
      <c r="A62" s="9">
        <v>11636</v>
      </c>
      <c r="B62" s="9" t="s">
        <v>26</v>
      </c>
      <c r="C62" s="9">
        <v>2008</v>
      </c>
      <c r="D62" t="s">
        <v>27</v>
      </c>
      <c r="E62" t="s">
        <v>28</v>
      </c>
      <c r="F62" t="s">
        <v>29</v>
      </c>
      <c r="G62" t="s">
        <v>30</v>
      </c>
      <c r="H62" s="9" t="s">
        <v>326</v>
      </c>
      <c r="I62" t="s">
        <v>327</v>
      </c>
      <c r="J62" t="s">
        <v>328</v>
      </c>
      <c r="K62" t="s">
        <v>34</v>
      </c>
      <c r="L62">
        <v>12</v>
      </c>
      <c r="M62" t="s">
        <v>329</v>
      </c>
      <c r="N62" s="9">
        <v>22447</v>
      </c>
      <c r="O62" s="9">
        <v>16089</v>
      </c>
      <c r="P62" s="9">
        <v>17608</v>
      </c>
      <c r="Q62" s="9">
        <v>6238</v>
      </c>
      <c r="R62" s="9">
        <v>92</v>
      </c>
      <c r="S62">
        <v>1770450</v>
      </c>
      <c r="T62" t="s">
        <v>36</v>
      </c>
      <c r="U62">
        <v>3577</v>
      </c>
      <c r="V62" s="9">
        <v>6892.2727000000004</v>
      </c>
      <c r="W62" t="s">
        <v>330</v>
      </c>
      <c r="X62">
        <v>452020</v>
      </c>
      <c r="Y62">
        <v>45</v>
      </c>
      <c r="Z62">
        <v>940</v>
      </c>
      <c r="AA62" s="9"/>
      <c r="AB62" s="9">
        <v>7.4999999999999997E-2</v>
      </c>
      <c r="AC62" s="48">
        <f t="shared" si="10"/>
        <v>7.4999999999999997E-2</v>
      </c>
      <c r="AD62" s="8"/>
      <c r="AE62" s="8">
        <f t="shared" si="0"/>
        <v>9.7761086232062979</v>
      </c>
      <c r="AF62" s="8"/>
      <c r="AG62" s="9">
        <f t="shared" si="11"/>
        <v>1.2748182644252612</v>
      </c>
      <c r="AH62" s="9"/>
      <c r="AI62" s="9"/>
    </row>
    <row r="63" spans="1:35" x14ac:dyDescent="0.2">
      <c r="A63" s="48">
        <v>11636</v>
      </c>
      <c r="B63" s="9" t="s">
        <v>38</v>
      </c>
      <c r="C63" s="48">
        <v>2009</v>
      </c>
      <c r="D63" t="s">
        <v>27</v>
      </c>
      <c r="E63" t="s">
        <v>28</v>
      </c>
      <c r="F63" t="s">
        <v>29</v>
      </c>
      <c r="G63" t="s">
        <v>30</v>
      </c>
      <c r="H63" s="9" t="s">
        <v>326</v>
      </c>
      <c r="I63" t="s">
        <v>327</v>
      </c>
      <c r="J63" s="9" t="s">
        <v>328</v>
      </c>
      <c r="K63" t="s">
        <v>34</v>
      </c>
      <c r="L63">
        <v>12</v>
      </c>
      <c r="M63" t="s">
        <v>280</v>
      </c>
      <c r="N63" s="48">
        <v>24032</v>
      </c>
      <c r="O63" s="48">
        <v>16841</v>
      </c>
      <c r="P63" s="48">
        <v>15179</v>
      </c>
      <c r="Q63" s="48">
        <v>7191</v>
      </c>
      <c r="R63" s="48">
        <v>26</v>
      </c>
      <c r="S63" s="48">
        <v>1770450</v>
      </c>
      <c r="T63" s="48" t="s">
        <v>36</v>
      </c>
      <c r="U63" s="48">
        <v>3577</v>
      </c>
      <c r="V63" s="48">
        <v>7354.9633000000003</v>
      </c>
      <c r="W63" t="s">
        <v>330</v>
      </c>
      <c r="X63">
        <v>452020</v>
      </c>
      <c r="Y63" s="48">
        <v>45</v>
      </c>
      <c r="Z63">
        <v>940</v>
      </c>
      <c r="AB63" s="48">
        <v>4.7E-2</v>
      </c>
      <c r="AC63" s="48">
        <f t="shared" si="10"/>
        <v>-2.7999999999999997E-2</v>
      </c>
      <c r="AD63" s="50">
        <f t="shared" ref="AD63:AD72" si="16">(P63-P62)/P62*100</f>
        <v>-13.794865970013632</v>
      </c>
      <c r="AE63" s="50">
        <f t="shared" si="0"/>
        <v>9.6276681726268585</v>
      </c>
      <c r="AF63" s="48">
        <v>2.3759999999999999</v>
      </c>
      <c r="AG63" s="48">
        <f t="shared" si="11"/>
        <v>1.5832400026352198</v>
      </c>
      <c r="AH63" s="48">
        <f t="shared" ref="AH63:AH72" si="17">AI63/N63</f>
        <v>14.855193075898802</v>
      </c>
      <c r="AI63" s="48">
        <v>357000</v>
      </c>
    </row>
    <row r="64" spans="1:35" x14ac:dyDescent="0.2">
      <c r="A64" s="48">
        <v>11636</v>
      </c>
      <c r="B64" s="9" t="s">
        <v>40</v>
      </c>
      <c r="C64" s="48">
        <v>2010</v>
      </c>
      <c r="D64" t="s">
        <v>27</v>
      </c>
      <c r="E64" t="s">
        <v>28</v>
      </c>
      <c r="F64" t="s">
        <v>29</v>
      </c>
      <c r="G64" t="s">
        <v>30</v>
      </c>
      <c r="H64" s="9" t="s">
        <v>326</v>
      </c>
      <c r="I64" t="s">
        <v>327</v>
      </c>
      <c r="J64" s="9" t="s">
        <v>328</v>
      </c>
      <c r="K64" t="s">
        <v>34</v>
      </c>
      <c r="L64">
        <v>12</v>
      </c>
      <c r="M64" t="s">
        <v>76</v>
      </c>
      <c r="N64" s="48">
        <v>30600</v>
      </c>
      <c r="O64" s="48">
        <v>18092</v>
      </c>
      <c r="P64" s="48">
        <v>21633</v>
      </c>
      <c r="Q64" s="48">
        <v>12508</v>
      </c>
      <c r="R64" s="48">
        <v>148</v>
      </c>
      <c r="S64" s="48">
        <v>1770450</v>
      </c>
      <c r="T64" s="48" t="s">
        <v>36</v>
      </c>
      <c r="U64" s="48">
        <v>3577</v>
      </c>
      <c r="V64" s="48">
        <v>16100.098599999999</v>
      </c>
      <c r="W64" t="s">
        <v>330</v>
      </c>
      <c r="X64">
        <v>452020</v>
      </c>
      <c r="Y64" s="48">
        <v>45</v>
      </c>
      <c r="Z64">
        <v>940</v>
      </c>
      <c r="AB64" s="48">
        <v>6.8000000000000005E-2</v>
      </c>
      <c r="AC64" s="48">
        <f t="shared" si="10"/>
        <v>2.1000000000000005E-2</v>
      </c>
      <c r="AD64" s="50">
        <f t="shared" si="16"/>
        <v>42.51927004413993</v>
      </c>
      <c r="AE64" s="50">
        <f t="shared" si="0"/>
        <v>9.9819752055848685</v>
      </c>
      <c r="AF64" s="48">
        <v>1.7110000000000001</v>
      </c>
      <c r="AG64" s="48">
        <f t="shared" si="11"/>
        <v>1.4145056164193592</v>
      </c>
      <c r="AH64" s="48">
        <f t="shared" si="17"/>
        <v>11.209150326797385</v>
      </c>
      <c r="AI64" s="48">
        <v>343000</v>
      </c>
    </row>
    <row r="65" spans="1:35" x14ac:dyDescent="0.2">
      <c r="A65" s="48">
        <v>11636</v>
      </c>
      <c r="B65" s="9" t="s">
        <v>42</v>
      </c>
      <c r="C65" s="48">
        <v>2011</v>
      </c>
      <c r="D65" t="s">
        <v>27</v>
      </c>
      <c r="E65" t="s">
        <v>28</v>
      </c>
      <c r="F65" t="s">
        <v>29</v>
      </c>
      <c r="G65" t="s">
        <v>30</v>
      </c>
      <c r="H65" s="9" t="s">
        <v>326</v>
      </c>
      <c r="I65" t="s">
        <v>327</v>
      </c>
      <c r="J65" s="9" t="s">
        <v>328</v>
      </c>
      <c r="K65" t="s">
        <v>34</v>
      </c>
      <c r="L65">
        <v>12</v>
      </c>
      <c r="M65" t="s">
        <v>331</v>
      </c>
      <c r="N65" s="48">
        <v>30116</v>
      </c>
      <c r="O65" s="48">
        <v>17742</v>
      </c>
      <c r="P65" s="48">
        <v>22626</v>
      </c>
      <c r="Q65" s="48">
        <v>12374</v>
      </c>
      <c r="R65" s="48">
        <v>150</v>
      </c>
      <c r="S65" s="48">
        <v>1770450</v>
      </c>
      <c r="T65" s="48" t="s">
        <v>36</v>
      </c>
      <c r="U65" s="48">
        <v>7374</v>
      </c>
      <c r="V65" s="48">
        <v>10645.234399999999</v>
      </c>
      <c r="W65" t="s">
        <v>330</v>
      </c>
      <c r="X65">
        <v>452020</v>
      </c>
      <c r="Y65" s="48">
        <v>45</v>
      </c>
      <c r="Z65">
        <v>940</v>
      </c>
      <c r="AB65" s="48">
        <v>8.7999999999999995E-2</v>
      </c>
      <c r="AC65" s="48">
        <f t="shared" si="10"/>
        <v>1.999999999999999E-2</v>
      </c>
      <c r="AD65" s="50">
        <f t="shared" si="16"/>
        <v>4.5902094023020386</v>
      </c>
      <c r="AE65" s="50">
        <f t="shared" si="0"/>
        <v>10.026854966486413</v>
      </c>
      <c r="AF65" s="48">
        <v>1.371</v>
      </c>
      <c r="AG65" s="48">
        <f t="shared" si="11"/>
        <v>1.3310350923716079</v>
      </c>
      <c r="AH65" s="48">
        <f t="shared" si="17"/>
        <v>10.492761322884846</v>
      </c>
      <c r="AI65" s="48">
        <v>316000</v>
      </c>
    </row>
    <row r="66" spans="1:35" x14ac:dyDescent="0.2">
      <c r="A66" s="48">
        <v>11636</v>
      </c>
      <c r="B66" s="9" t="s">
        <v>44</v>
      </c>
      <c r="C66" s="48">
        <v>2012</v>
      </c>
      <c r="D66" t="s">
        <v>27</v>
      </c>
      <c r="E66" t="s">
        <v>28</v>
      </c>
      <c r="F66" t="s">
        <v>29</v>
      </c>
      <c r="G66" t="s">
        <v>30</v>
      </c>
      <c r="H66" s="9" t="s">
        <v>326</v>
      </c>
      <c r="I66" t="s">
        <v>327</v>
      </c>
      <c r="J66" s="9" t="s">
        <v>328</v>
      </c>
      <c r="K66" t="s">
        <v>34</v>
      </c>
      <c r="L66">
        <v>12</v>
      </c>
      <c r="M66" t="s">
        <v>332</v>
      </c>
      <c r="N66" s="48">
        <v>30015</v>
      </c>
      <c r="O66" s="48">
        <v>18002</v>
      </c>
      <c r="P66" s="48">
        <v>22390</v>
      </c>
      <c r="Q66" s="48">
        <v>12013</v>
      </c>
      <c r="R66" s="48">
        <v>111</v>
      </c>
      <c r="S66" s="48">
        <v>1770450</v>
      </c>
      <c r="T66" s="48" t="s">
        <v>36</v>
      </c>
      <c r="U66" s="48">
        <v>7374</v>
      </c>
      <c r="V66" s="48">
        <v>8346.125</v>
      </c>
      <c r="W66" t="s">
        <v>330</v>
      </c>
      <c r="X66">
        <v>452020</v>
      </c>
      <c r="Y66" s="48">
        <v>45</v>
      </c>
      <c r="Z66">
        <v>940</v>
      </c>
      <c r="AB66" s="48">
        <v>0.1</v>
      </c>
      <c r="AC66" s="48">
        <f t="shared" si="10"/>
        <v>1.2000000000000011E-2</v>
      </c>
      <c r="AD66" s="50">
        <f t="shared" si="16"/>
        <v>-1.0430478210907805</v>
      </c>
      <c r="AE66" s="50">
        <f t="shared" ref="AE66:AE129" si="18">LN(P66)</f>
        <v>10.0163697095928</v>
      </c>
      <c r="AF66" s="48">
        <v>1.427</v>
      </c>
      <c r="AG66" s="48">
        <f t="shared" si="11"/>
        <v>1.3405538186690487</v>
      </c>
      <c r="AH66" s="48">
        <f t="shared" si="17"/>
        <v>9.1287689488589034</v>
      </c>
      <c r="AI66" s="48">
        <v>274000</v>
      </c>
    </row>
    <row r="67" spans="1:35" x14ac:dyDescent="0.2">
      <c r="A67" s="48">
        <v>11636</v>
      </c>
      <c r="B67" s="9" t="s">
        <v>46</v>
      </c>
      <c r="C67" s="48">
        <v>2013</v>
      </c>
      <c r="D67" t="s">
        <v>27</v>
      </c>
      <c r="E67" t="s">
        <v>28</v>
      </c>
      <c r="F67" t="s">
        <v>29</v>
      </c>
      <c r="G67" t="s">
        <v>30</v>
      </c>
      <c r="H67" s="9" t="s">
        <v>326</v>
      </c>
      <c r="I67" t="s">
        <v>327</v>
      </c>
      <c r="J67" s="9" t="s">
        <v>328</v>
      </c>
      <c r="K67" t="s">
        <v>34</v>
      </c>
      <c r="L67">
        <v>12</v>
      </c>
      <c r="M67" t="s">
        <v>333</v>
      </c>
      <c r="N67" s="48">
        <v>29036</v>
      </c>
      <c r="O67" s="48">
        <v>16268</v>
      </c>
      <c r="P67" s="48">
        <v>21435</v>
      </c>
      <c r="Q67" s="48">
        <v>12768</v>
      </c>
      <c r="R67" s="48">
        <v>122</v>
      </c>
      <c r="S67" s="48">
        <v>1770450</v>
      </c>
      <c r="T67" s="48" t="s">
        <v>36</v>
      </c>
      <c r="U67" s="48">
        <v>7374</v>
      </c>
      <c r="V67" s="48">
        <v>14461.8544</v>
      </c>
      <c r="W67" t="s">
        <v>330</v>
      </c>
      <c r="X67">
        <v>452020</v>
      </c>
      <c r="Y67" s="48">
        <v>45</v>
      </c>
      <c r="Z67">
        <v>940</v>
      </c>
      <c r="AB67" s="48">
        <v>0.1</v>
      </c>
      <c r="AC67" s="48">
        <f t="shared" si="10"/>
        <v>0</v>
      </c>
      <c r="AD67" s="50">
        <f t="shared" si="16"/>
        <v>-4.2652970075926753</v>
      </c>
      <c r="AE67" s="50">
        <f t="shared" si="18"/>
        <v>9.972780379032077</v>
      </c>
      <c r="AF67" s="48">
        <v>1.4350000000000001</v>
      </c>
      <c r="AG67" s="48">
        <f t="shared" ref="AG67:AG98" si="19">N67/P67</f>
        <v>1.354606951247959</v>
      </c>
      <c r="AH67" s="48">
        <f t="shared" si="17"/>
        <v>10.779721724755476</v>
      </c>
      <c r="AI67" s="48">
        <v>313000</v>
      </c>
    </row>
    <row r="68" spans="1:35" x14ac:dyDescent="0.2">
      <c r="A68" s="48">
        <v>11636</v>
      </c>
      <c r="B68" s="9" t="s">
        <v>48</v>
      </c>
      <c r="C68" s="48">
        <v>2014</v>
      </c>
      <c r="D68" t="s">
        <v>27</v>
      </c>
      <c r="E68" t="s">
        <v>28</v>
      </c>
      <c r="F68" t="s">
        <v>29</v>
      </c>
      <c r="G68" t="s">
        <v>30</v>
      </c>
      <c r="H68" s="9" t="s">
        <v>326</v>
      </c>
      <c r="I68" t="s">
        <v>327</v>
      </c>
      <c r="J68" s="9" t="s">
        <v>328</v>
      </c>
      <c r="K68" t="s">
        <v>34</v>
      </c>
      <c r="L68">
        <v>12</v>
      </c>
      <c r="M68" t="s">
        <v>334</v>
      </c>
      <c r="N68" s="48">
        <v>27658</v>
      </c>
      <c r="O68" s="48">
        <v>16600</v>
      </c>
      <c r="P68" s="48">
        <v>19540</v>
      </c>
      <c r="Q68" s="48">
        <v>11058</v>
      </c>
      <c r="R68" s="48">
        <v>153</v>
      </c>
      <c r="S68" s="48">
        <v>1770450</v>
      </c>
      <c r="T68" s="48" t="s">
        <v>36</v>
      </c>
      <c r="U68" s="48">
        <v>7374</v>
      </c>
      <c r="V68" s="48">
        <v>15478.0857</v>
      </c>
      <c r="W68" t="s">
        <v>330</v>
      </c>
      <c r="X68">
        <v>452020</v>
      </c>
      <c r="Y68" s="48">
        <v>45</v>
      </c>
      <c r="Z68">
        <v>940</v>
      </c>
      <c r="AB68" s="48">
        <v>8.7999999999999995E-2</v>
      </c>
      <c r="AC68" s="48">
        <f t="shared" si="10"/>
        <v>-1.2000000000000011E-2</v>
      </c>
      <c r="AD68" s="50">
        <f t="shared" si="16"/>
        <v>-8.8406811289946354</v>
      </c>
      <c r="AE68" s="50">
        <f t="shared" si="18"/>
        <v>9.8802189255967736</v>
      </c>
      <c r="AF68" s="48">
        <v>1.276</v>
      </c>
      <c r="AG68" s="48">
        <f t="shared" si="19"/>
        <v>1.4154554759467759</v>
      </c>
      <c r="AH68" s="48">
        <f t="shared" si="17"/>
        <v>10.774459469231326</v>
      </c>
      <c r="AI68" s="48">
        <v>298000</v>
      </c>
    </row>
    <row r="69" spans="1:35" x14ac:dyDescent="0.2">
      <c r="A69" s="48">
        <v>11636</v>
      </c>
      <c r="B69" s="9" t="s">
        <v>50</v>
      </c>
      <c r="C69" s="48">
        <v>2015</v>
      </c>
      <c r="D69" t="s">
        <v>27</v>
      </c>
      <c r="E69" t="s">
        <v>28</v>
      </c>
      <c r="F69" t="s">
        <v>29</v>
      </c>
      <c r="G69" t="s">
        <v>30</v>
      </c>
      <c r="H69" s="9" t="s">
        <v>326</v>
      </c>
      <c r="I69" t="s">
        <v>327</v>
      </c>
      <c r="J69" s="9" t="s">
        <v>328</v>
      </c>
      <c r="K69" t="s">
        <v>34</v>
      </c>
      <c r="L69">
        <v>12</v>
      </c>
      <c r="M69" t="s">
        <v>335</v>
      </c>
      <c r="N69" s="48">
        <v>24817</v>
      </c>
      <c r="O69" s="48">
        <v>15351</v>
      </c>
      <c r="P69" s="48">
        <v>18161</v>
      </c>
      <c r="Q69" s="48">
        <v>9466</v>
      </c>
      <c r="R69" s="48">
        <v>187</v>
      </c>
      <c r="S69" s="48">
        <v>1770450</v>
      </c>
      <c r="T69" s="48" t="s">
        <v>36</v>
      </c>
      <c r="U69" s="48">
        <v>7374</v>
      </c>
      <c r="V69" s="48">
        <v>10766.4467</v>
      </c>
      <c r="W69" t="s">
        <v>330</v>
      </c>
      <c r="X69">
        <v>452020</v>
      </c>
      <c r="Y69" s="48">
        <v>45</v>
      </c>
      <c r="Z69">
        <v>940</v>
      </c>
      <c r="AB69" s="48">
        <v>5.3999999999999999E-2</v>
      </c>
      <c r="AC69" s="48">
        <f t="shared" si="10"/>
        <v>-3.3999999999999996E-2</v>
      </c>
      <c r="AD69" s="50">
        <f t="shared" si="16"/>
        <v>-7.0573183213920156</v>
      </c>
      <c r="AE69" s="50">
        <f t="shared" si="18"/>
        <v>9.8070317167184982</v>
      </c>
      <c r="AF69" s="48">
        <v>1.538</v>
      </c>
      <c r="AG69" s="48">
        <f t="shared" si="19"/>
        <v>1.3664996420901934</v>
      </c>
      <c r="AH69" s="48">
        <f t="shared" si="17"/>
        <v>10.516984325260911</v>
      </c>
      <c r="AI69" s="48">
        <v>261000</v>
      </c>
    </row>
    <row r="70" spans="1:35" x14ac:dyDescent="0.2">
      <c r="A70" s="48">
        <v>11636</v>
      </c>
      <c r="B70" s="9" t="s">
        <v>52</v>
      </c>
      <c r="C70" s="48">
        <v>2016</v>
      </c>
      <c r="D70" t="s">
        <v>27</v>
      </c>
      <c r="E70" t="s">
        <v>28</v>
      </c>
      <c r="F70" t="s">
        <v>29</v>
      </c>
      <c r="G70" t="s">
        <v>30</v>
      </c>
      <c r="H70" s="9" t="s">
        <v>326</v>
      </c>
      <c r="I70" t="s">
        <v>327</v>
      </c>
      <c r="J70" s="9" t="s">
        <v>328</v>
      </c>
      <c r="K70" t="s">
        <v>34</v>
      </c>
      <c r="L70">
        <v>12</v>
      </c>
      <c r="M70" t="s">
        <v>336</v>
      </c>
      <c r="N70" s="48">
        <v>18145</v>
      </c>
      <c r="O70" s="48">
        <v>13090</v>
      </c>
      <c r="P70" s="48">
        <v>10771</v>
      </c>
      <c r="Q70" s="48">
        <v>5055</v>
      </c>
      <c r="R70" s="48">
        <v>107</v>
      </c>
      <c r="S70" s="48">
        <v>1770450</v>
      </c>
      <c r="T70" s="48" t="s">
        <v>36</v>
      </c>
      <c r="U70" s="48">
        <v>3577</v>
      </c>
      <c r="V70" s="48">
        <v>8855.4938000000002</v>
      </c>
      <c r="W70" t="s">
        <v>330</v>
      </c>
      <c r="X70">
        <v>452020</v>
      </c>
      <c r="Y70" s="48">
        <v>45</v>
      </c>
      <c r="Z70">
        <v>940</v>
      </c>
      <c r="AB70" s="48">
        <v>7.9000000000000001E-2</v>
      </c>
      <c r="AC70" s="48">
        <f t="shared" si="10"/>
        <v>2.5000000000000001E-2</v>
      </c>
      <c r="AD70" s="50">
        <f t="shared" si="16"/>
        <v>-40.691591872694232</v>
      </c>
      <c r="AE70" s="50">
        <f t="shared" si="18"/>
        <v>9.2846126163507705</v>
      </c>
      <c r="AF70" s="48">
        <v>1.5980000000000001</v>
      </c>
      <c r="AG70" s="48">
        <f t="shared" si="19"/>
        <v>1.6846160987837713</v>
      </c>
      <c r="AH70" s="48">
        <f t="shared" si="17"/>
        <v>9.9271424634885648</v>
      </c>
      <c r="AI70" s="48">
        <v>180128</v>
      </c>
    </row>
    <row r="71" spans="1:35" x14ac:dyDescent="0.2">
      <c r="A71" s="48">
        <v>11636</v>
      </c>
      <c r="B71" s="9" t="s">
        <v>54</v>
      </c>
      <c r="C71" s="48">
        <v>2017</v>
      </c>
      <c r="D71" t="s">
        <v>27</v>
      </c>
      <c r="E71" t="s">
        <v>28</v>
      </c>
      <c r="F71" t="s">
        <v>29</v>
      </c>
      <c r="G71" t="s">
        <v>30</v>
      </c>
      <c r="H71" s="9" t="s">
        <v>326</v>
      </c>
      <c r="I71" t="s">
        <v>327</v>
      </c>
      <c r="J71" s="9" t="s">
        <v>328</v>
      </c>
      <c r="K71" t="s">
        <v>34</v>
      </c>
      <c r="L71">
        <v>12</v>
      </c>
      <c r="M71" t="s">
        <v>337</v>
      </c>
      <c r="N71" s="48">
        <v>15946</v>
      </c>
      <c r="O71" s="48">
        <v>10439</v>
      </c>
      <c r="P71" s="48">
        <v>10265</v>
      </c>
      <c r="Q71" s="48">
        <v>5507</v>
      </c>
      <c r="R71" s="48">
        <v>21</v>
      </c>
      <c r="S71" s="48">
        <v>1770450</v>
      </c>
      <c r="T71" s="48" t="s">
        <v>36</v>
      </c>
      <c r="U71" s="48">
        <v>3577</v>
      </c>
      <c r="V71" s="48">
        <v>7421.9690000000001</v>
      </c>
      <c r="W71" t="s">
        <v>330</v>
      </c>
      <c r="X71">
        <v>452020</v>
      </c>
      <c r="Y71" s="48">
        <v>45</v>
      </c>
      <c r="Z71">
        <v>940</v>
      </c>
      <c r="AB71" s="48">
        <v>9.5000000000000001E-2</v>
      </c>
      <c r="AC71" s="48">
        <f t="shared" si="10"/>
        <v>1.6E-2</v>
      </c>
      <c r="AD71" s="50">
        <f t="shared" si="16"/>
        <v>-4.6977996472008172</v>
      </c>
      <c r="AE71" s="50">
        <f t="shared" si="18"/>
        <v>9.2364953294530334</v>
      </c>
      <c r="AF71" s="48">
        <v>2.1760000000000002</v>
      </c>
      <c r="AG71" s="48">
        <f t="shared" si="19"/>
        <v>1.5534339990258159</v>
      </c>
      <c r="AH71" s="48">
        <f t="shared" si="17"/>
        <v>0</v>
      </c>
    </row>
    <row r="72" spans="1:35" x14ac:dyDescent="0.2">
      <c r="A72" s="48">
        <v>11636</v>
      </c>
      <c r="B72" s="9" t="s">
        <v>56</v>
      </c>
      <c r="C72" s="48">
        <v>2018</v>
      </c>
      <c r="D72" t="s">
        <v>27</v>
      </c>
      <c r="E72" t="s">
        <v>28</v>
      </c>
      <c r="F72" t="s">
        <v>29</v>
      </c>
      <c r="G72" t="s">
        <v>30</v>
      </c>
      <c r="H72" s="9" t="s">
        <v>326</v>
      </c>
      <c r="I72" t="s">
        <v>327</v>
      </c>
      <c r="J72" s="9" t="s">
        <v>328</v>
      </c>
      <c r="K72" t="s">
        <v>34</v>
      </c>
      <c r="L72">
        <v>12</v>
      </c>
      <c r="M72" t="s">
        <v>338</v>
      </c>
      <c r="N72" s="48">
        <v>14874</v>
      </c>
      <c r="O72" s="48">
        <v>9621</v>
      </c>
      <c r="P72" s="48">
        <v>9830</v>
      </c>
      <c r="Q72" s="48">
        <v>5253</v>
      </c>
      <c r="R72" s="48">
        <v>31</v>
      </c>
      <c r="S72" s="48">
        <v>1770450</v>
      </c>
      <c r="T72" s="48" t="s">
        <v>36</v>
      </c>
      <c r="U72" s="48">
        <v>3577</v>
      </c>
      <c r="V72" s="48">
        <v>4537.3504999999996</v>
      </c>
      <c r="W72" t="s">
        <v>330</v>
      </c>
      <c r="X72">
        <v>452020</v>
      </c>
      <c r="Y72" s="48">
        <v>45</v>
      </c>
      <c r="Z72">
        <v>940</v>
      </c>
      <c r="AB72" s="48">
        <v>5.0000000000000001E-3</v>
      </c>
      <c r="AC72" s="48">
        <f t="shared" si="10"/>
        <v>-0.09</v>
      </c>
      <c r="AD72" s="50">
        <f t="shared" si="16"/>
        <v>-4.2377009254749147</v>
      </c>
      <c r="AE72" s="50">
        <f t="shared" si="18"/>
        <v>9.1931942131412114</v>
      </c>
      <c r="AF72" s="48">
        <v>1.829</v>
      </c>
      <c r="AG72" s="48">
        <f t="shared" si="19"/>
        <v>1.5131230925737538</v>
      </c>
      <c r="AH72" s="48">
        <f t="shared" si="17"/>
        <v>10.210904934785532</v>
      </c>
      <c r="AI72" s="48">
        <v>151877</v>
      </c>
    </row>
    <row r="73" spans="1:35" hidden="1" x14ac:dyDescent="0.2">
      <c r="A73">
        <v>11636</v>
      </c>
      <c r="B73" t="s">
        <v>58</v>
      </c>
      <c r="C73">
        <v>2019</v>
      </c>
      <c r="D73" t="s">
        <v>27</v>
      </c>
      <c r="E73" t="s">
        <v>28</v>
      </c>
      <c r="F73" t="s">
        <v>29</v>
      </c>
      <c r="G73" t="s">
        <v>30</v>
      </c>
      <c r="H73" t="s">
        <v>326</v>
      </c>
      <c r="I73" t="s">
        <v>327</v>
      </c>
      <c r="J73" t="s">
        <v>328</v>
      </c>
      <c r="K73" t="s">
        <v>34</v>
      </c>
      <c r="L73">
        <v>12</v>
      </c>
      <c r="M73" t="s">
        <v>339</v>
      </c>
      <c r="N73">
        <v>15047</v>
      </c>
      <c r="O73">
        <v>9239</v>
      </c>
      <c r="P73">
        <v>9066</v>
      </c>
      <c r="Q73">
        <v>5808</v>
      </c>
      <c r="R73">
        <v>22</v>
      </c>
      <c r="S73">
        <v>1770450</v>
      </c>
      <c r="T73" t="s">
        <v>36</v>
      </c>
      <c r="U73">
        <v>3577</v>
      </c>
      <c r="V73">
        <v>7838.1932999999999</v>
      </c>
      <c r="W73" t="s">
        <v>330</v>
      </c>
      <c r="X73">
        <v>452020</v>
      </c>
      <c r="Y73">
        <v>45</v>
      </c>
      <c r="Z73">
        <v>940</v>
      </c>
      <c r="AA73"/>
      <c r="AB73" s="4"/>
      <c r="AC73" s="4"/>
      <c r="AD73" s="4"/>
      <c r="AE73" s="4">
        <f t="shared" si="18"/>
        <v>9.1122864315007952</v>
      </c>
      <c r="AF73" s="4"/>
      <c r="AG73">
        <f t="shared" si="19"/>
        <v>1.6597176262960511</v>
      </c>
      <c r="AH73"/>
      <c r="AI73"/>
    </row>
    <row r="74" spans="1:35" hidden="1" x14ac:dyDescent="0.2">
      <c r="A74" s="9">
        <v>12441</v>
      </c>
      <c r="B74" s="9" t="s">
        <v>26</v>
      </c>
      <c r="C74" s="9">
        <v>2008</v>
      </c>
      <c r="D74" t="s">
        <v>27</v>
      </c>
      <c r="E74" t="s">
        <v>28</v>
      </c>
      <c r="F74" t="s">
        <v>29</v>
      </c>
      <c r="G74" t="s">
        <v>30</v>
      </c>
      <c r="H74" s="9" t="s">
        <v>340</v>
      </c>
      <c r="I74">
        <v>366651107</v>
      </c>
      <c r="J74" t="s">
        <v>341</v>
      </c>
      <c r="K74" t="s">
        <v>34</v>
      </c>
      <c r="L74">
        <v>12</v>
      </c>
      <c r="M74" t="s">
        <v>342</v>
      </c>
      <c r="N74" s="9">
        <v>1093.0650000000001</v>
      </c>
      <c r="O74" s="9">
        <v>1114.3810000000001</v>
      </c>
      <c r="P74" s="9">
        <v>1279.0650000000001</v>
      </c>
      <c r="Q74" s="9">
        <v>-21.315999999999999</v>
      </c>
      <c r="R74" s="9">
        <v>13.9</v>
      </c>
      <c r="S74">
        <v>749251</v>
      </c>
      <c r="T74" t="s">
        <v>36</v>
      </c>
      <c r="U74">
        <v>8700</v>
      </c>
      <c r="V74" s="9">
        <v>1673.8804</v>
      </c>
      <c r="W74" t="s">
        <v>343</v>
      </c>
      <c r="X74">
        <v>451020</v>
      </c>
      <c r="Y74">
        <v>45</v>
      </c>
      <c r="Z74">
        <v>940</v>
      </c>
      <c r="AA74" s="9"/>
      <c r="AB74" s="9">
        <v>2.2789999999999999</v>
      </c>
      <c r="AC74" s="48">
        <f t="shared" si="10"/>
        <v>2.2789999999999999</v>
      </c>
      <c r="AD74" s="8"/>
      <c r="AE74" s="8">
        <f t="shared" si="18"/>
        <v>7.1538846212413718</v>
      </c>
      <c r="AF74" s="8"/>
      <c r="AG74" s="9">
        <f t="shared" si="19"/>
        <v>0.85458127616657475</v>
      </c>
      <c r="AH74" s="9"/>
      <c r="AI74" s="9"/>
    </row>
    <row r="75" spans="1:35" x14ac:dyDescent="0.2">
      <c r="A75" s="48">
        <v>12441</v>
      </c>
      <c r="B75" s="9" t="s">
        <v>38</v>
      </c>
      <c r="C75" s="48">
        <v>2009</v>
      </c>
      <c r="D75" t="s">
        <v>27</v>
      </c>
      <c r="E75" t="s">
        <v>28</v>
      </c>
      <c r="F75" t="s">
        <v>29</v>
      </c>
      <c r="G75" t="s">
        <v>30</v>
      </c>
      <c r="H75" s="9" t="s">
        <v>340</v>
      </c>
      <c r="I75">
        <v>366651107</v>
      </c>
      <c r="J75" s="9" t="s">
        <v>341</v>
      </c>
      <c r="K75" t="s">
        <v>34</v>
      </c>
      <c r="L75">
        <v>12</v>
      </c>
      <c r="M75" t="s">
        <v>280</v>
      </c>
      <c r="N75" s="48">
        <v>1215.279</v>
      </c>
      <c r="O75" s="48">
        <v>1102.7439999999999</v>
      </c>
      <c r="P75" s="48">
        <v>1139.8</v>
      </c>
      <c r="Q75" s="48">
        <v>112.535</v>
      </c>
      <c r="R75" s="48">
        <v>20.954000000000001</v>
      </c>
      <c r="S75" s="48">
        <v>749251</v>
      </c>
      <c r="T75" s="48" t="s">
        <v>36</v>
      </c>
      <c r="U75" s="48">
        <v>8700</v>
      </c>
      <c r="V75" s="48">
        <v>1729.6211000000001</v>
      </c>
      <c r="W75" t="s">
        <v>343</v>
      </c>
      <c r="X75">
        <v>451020</v>
      </c>
      <c r="Y75" s="48">
        <v>45</v>
      </c>
      <c r="Z75">
        <v>940</v>
      </c>
      <c r="AB75" s="48">
        <v>4.42</v>
      </c>
      <c r="AC75" s="48">
        <f t="shared" si="10"/>
        <v>2.141</v>
      </c>
      <c r="AD75" s="50">
        <f t="shared" ref="AD75:AD84" si="20">(P75-P74)/P74*100</f>
        <v>-10.88803149175375</v>
      </c>
      <c r="AE75" s="50">
        <f t="shared" si="18"/>
        <v>7.0386080874008989</v>
      </c>
      <c r="AF75" s="48">
        <v>41.627000000000002</v>
      </c>
      <c r="AG75" s="48">
        <f t="shared" si="19"/>
        <v>1.0662212668889279</v>
      </c>
      <c r="AH75" s="48">
        <f t="shared" ref="AH75:AH84" si="21">AI75/N75</f>
        <v>0</v>
      </c>
    </row>
    <row r="76" spans="1:35" x14ac:dyDescent="0.2">
      <c r="A76" s="48">
        <v>12441</v>
      </c>
      <c r="B76" s="9" t="s">
        <v>40</v>
      </c>
      <c r="C76" s="48">
        <v>2010</v>
      </c>
      <c r="D76" t="s">
        <v>27</v>
      </c>
      <c r="E76" t="s">
        <v>28</v>
      </c>
      <c r="F76" t="s">
        <v>29</v>
      </c>
      <c r="G76" t="s">
        <v>30</v>
      </c>
      <c r="H76" s="9" t="s">
        <v>340</v>
      </c>
      <c r="I76">
        <v>366651107</v>
      </c>
      <c r="J76" s="9" t="s">
        <v>341</v>
      </c>
      <c r="K76" t="s">
        <v>34</v>
      </c>
      <c r="L76">
        <v>12</v>
      </c>
      <c r="M76" t="s">
        <v>344</v>
      </c>
      <c r="N76" s="48">
        <v>1285.6579999999999</v>
      </c>
      <c r="O76" s="48">
        <v>1098.6020000000001</v>
      </c>
      <c r="P76" s="48">
        <v>1288.454</v>
      </c>
      <c r="Q76" s="48">
        <v>187.05600000000001</v>
      </c>
      <c r="R76" s="48">
        <v>36.411000000000001</v>
      </c>
      <c r="S76" s="48">
        <v>749251</v>
      </c>
      <c r="T76" s="48" t="s">
        <v>36</v>
      </c>
      <c r="U76" s="48">
        <v>8700</v>
      </c>
      <c r="V76" s="48">
        <v>3186.8015999999998</v>
      </c>
      <c r="W76" t="s">
        <v>343</v>
      </c>
      <c r="X76">
        <v>451020</v>
      </c>
      <c r="Y76" s="48">
        <v>45</v>
      </c>
      <c r="Z76">
        <v>940</v>
      </c>
      <c r="AB76" s="48">
        <v>0.83099999999999996</v>
      </c>
      <c r="AC76" s="48">
        <f t="shared" si="10"/>
        <v>-3.589</v>
      </c>
      <c r="AD76" s="50">
        <f t="shared" si="20"/>
        <v>13.042112651342341</v>
      </c>
      <c r="AE76" s="50">
        <f t="shared" si="18"/>
        <v>7.1611983290282915</v>
      </c>
      <c r="AF76" s="48">
        <v>8.8160000000000007</v>
      </c>
      <c r="AG76" s="48">
        <f t="shared" si="19"/>
        <v>0.99782995745288539</v>
      </c>
      <c r="AH76" s="48">
        <f t="shared" si="21"/>
        <v>0</v>
      </c>
    </row>
    <row r="77" spans="1:35" x14ac:dyDescent="0.2">
      <c r="A77" s="48">
        <v>12441</v>
      </c>
      <c r="B77" s="9" t="s">
        <v>42</v>
      </c>
      <c r="C77" s="48">
        <v>2011</v>
      </c>
      <c r="D77" t="s">
        <v>27</v>
      </c>
      <c r="E77" t="s">
        <v>28</v>
      </c>
      <c r="F77" t="s">
        <v>29</v>
      </c>
      <c r="G77" t="s">
        <v>30</v>
      </c>
      <c r="H77" s="9" t="s">
        <v>340</v>
      </c>
      <c r="I77">
        <v>366651107</v>
      </c>
      <c r="J77" s="9" t="s">
        <v>341</v>
      </c>
      <c r="K77" t="s">
        <v>34</v>
      </c>
      <c r="L77">
        <v>12</v>
      </c>
      <c r="M77" t="s">
        <v>345</v>
      </c>
      <c r="N77" s="48">
        <v>1379.8720000000001</v>
      </c>
      <c r="O77" s="48">
        <v>1198.088</v>
      </c>
      <c r="P77" s="48">
        <v>1468.588</v>
      </c>
      <c r="Q77" s="48">
        <v>181.78399999999999</v>
      </c>
      <c r="R77" s="48">
        <v>38.302</v>
      </c>
      <c r="S77" s="48">
        <v>749251</v>
      </c>
      <c r="T77" s="48" t="s">
        <v>36</v>
      </c>
      <c r="U77" s="48">
        <v>8700</v>
      </c>
      <c r="V77" s="48">
        <v>3245.5360999999998</v>
      </c>
      <c r="W77" t="s">
        <v>343</v>
      </c>
      <c r="X77">
        <v>451020</v>
      </c>
      <c r="Y77" s="48">
        <v>45</v>
      </c>
      <c r="Z77">
        <v>940</v>
      </c>
      <c r="AB77" s="48">
        <v>0.67</v>
      </c>
      <c r="AC77" s="48">
        <f t="shared" si="10"/>
        <v>-0.16099999999999992</v>
      </c>
      <c r="AD77" s="50">
        <f t="shared" si="20"/>
        <v>13.980631050856299</v>
      </c>
      <c r="AE77" s="50">
        <f t="shared" si="18"/>
        <v>7.2920566739368713</v>
      </c>
      <c r="AF77" s="48">
        <v>5.3959999999999999</v>
      </c>
      <c r="AG77" s="48">
        <f t="shared" si="19"/>
        <v>0.9395909540320363</v>
      </c>
      <c r="AH77" s="48">
        <f t="shared" si="21"/>
        <v>0</v>
      </c>
    </row>
    <row r="78" spans="1:35" x14ac:dyDescent="0.2">
      <c r="A78" s="48">
        <v>12441</v>
      </c>
      <c r="B78" s="9" t="s">
        <v>44</v>
      </c>
      <c r="C78" s="48">
        <v>2012</v>
      </c>
      <c r="D78" t="s">
        <v>27</v>
      </c>
      <c r="E78" t="s">
        <v>28</v>
      </c>
      <c r="F78" t="s">
        <v>29</v>
      </c>
      <c r="G78" t="s">
        <v>30</v>
      </c>
      <c r="H78" s="9" t="s">
        <v>340</v>
      </c>
      <c r="I78">
        <v>366651107</v>
      </c>
      <c r="J78" s="9" t="s">
        <v>341</v>
      </c>
      <c r="K78" t="s">
        <v>34</v>
      </c>
      <c r="L78">
        <v>12</v>
      </c>
      <c r="M78" t="s">
        <v>250</v>
      </c>
      <c r="N78" s="48">
        <v>1621.277</v>
      </c>
      <c r="O78" s="48">
        <v>1314.604</v>
      </c>
      <c r="P78" s="48">
        <v>1615.808</v>
      </c>
      <c r="Q78" s="48">
        <v>306.673</v>
      </c>
      <c r="R78" s="48">
        <v>27.803999999999998</v>
      </c>
      <c r="S78" s="48">
        <v>749251</v>
      </c>
      <c r="T78" s="48" t="s">
        <v>36</v>
      </c>
      <c r="U78" s="48">
        <v>8700</v>
      </c>
      <c r="V78" s="48">
        <v>4296.4732000000004</v>
      </c>
      <c r="W78" t="s">
        <v>343</v>
      </c>
      <c r="X78">
        <v>451020</v>
      </c>
      <c r="Y78" s="48">
        <v>45</v>
      </c>
      <c r="Z78">
        <v>940</v>
      </c>
      <c r="AB78" s="48">
        <v>0.79800000000000004</v>
      </c>
      <c r="AC78" s="48">
        <f t="shared" si="10"/>
        <v>0.128</v>
      </c>
      <c r="AD78" s="50">
        <f t="shared" si="20"/>
        <v>10.024595053207573</v>
      </c>
      <c r="AE78" s="50">
        <f t="shared" si="18"/>
        <v>7.3875904201411622</v>
      </c>
      <c r="AF78" s="48">
        <v>5.734</v>
      </c>
      <c r="AG78" s="48">
        <f t="shared" si="19"/>
        <v>1.0033846843189289</v>
      </c>
      <c r="AH78" s="48">
        <f t="shared" si="21"/>
        <v>0</v>
      </c>
    </row>
    <row r="79" spans="1:35" x14ac:dyDescent="0.2">
      <c r="A79" s="48">
        <v>12441</v>
      </c>
      <c r="B79" s="9" t="s">
        <v>46</v>
      </c>
      <c r="C79" s="48">
        <v>2013</v>
      </c>
      <c r="D79" t="s">
        <v>27</v>
      </c>
      <c r="E79" t="s">
        <v>28</v>
      </c>
      <c r="F79" t="s">
        <v>29</v>
      </c>
      <c r="G79" t="s">
        <v>30</v>
      </c>
      <c r="H79" s="9" t="s">
        <v>340</v>
      </c>
      <c r="I79">
        <v>366651107</v>
      </c>
      <c r="J79" s="9" t="s">
        <v>341</v>
      </c>
      <c r="K79" t="s">
        <v>34</v>
      </c>
      <c r="L79">
        <v>12</v>
      </c>
      <c r="M79" t="s">
        <v>136</v>
      </c>
      <c r="N79" s="48">
        <v>1783.5820000000001</v>
      </c>
      <c r="O79" s="48">
        <v>1422.2660000000001</v>
      </c>
      <c r="P79" s="48">
        <v>1784.213</v>
      </c>
      <c r="Q79" s="48">
        <v>361.31599999999997</v>
      </c>
      <c r="R79" s="48">
        <v>32.670999999999999</v>
      </c>
      <c r="S79" s="48">
        <v>749251</v>
      </c>
      <c r="T79" s="48" t="s">
        <v>36</v>
      </c>
      <c r="U79" s="48">
        <v>8700</v>
      </c>
      <c r="V79" s="48">
        <v>6534.1133</v>
      </c>
      <c r="W79" t="s">
        <v>343</v>
      </c>
      <c r="X79">
        <v>451020</v>
      </c>
      <c r="Y79" s="48">
        <v>45</v>
      </c>
      <c r="Z79">
        <v>940</v>
      </c>
      <c r="AB79" s="48">
        <v>0.59299999999999997</v>
      </c>
      <c r="AC79" s="48">
        <f t="shared" si="10"/>
        <v>-0.20500000000000007</v>
      </c>
      <c r="AD79" s="50">
        <f t="shared" si="20"/>
        <v>10.422339782944507</v>
      </c>
      <c r="AE79" s="50">
        <f t="shared" si="18"/>
        <v>7.4867327006318183</v>
      </c>
      <c r="AF79" s="48">
        <v>4.0389999999999997</v>
      </c>
      <c r="AG79" s="48">
        <f t="shared" si="19"/>
        <v>0.99964634267321228</v>
      </c>
      <c r="AH79" s="48">
        <f t="shared" si="21"/>
        <v>0</v>
      </c>
    </row>
    <row r="80" spans="1:35" x14ac:dyDescent="0.2">
      <c r="A80" s="48">
        <v>12441</v>
      </c>
      <c r="B80" s="9" t="s">
        <v>48</v>
      </c>
      <c r="C80" s="48">
        <v>2014</v>
      </c>
      <c r="D80" t="s">
        <v>27</v>
      </c>
      <c r="E80" t="s">
        <v>28</v>
      </c>
      <c r="F80" t="s">
        <v>29</v>
      </c>
      <c r="G80" t="s">
        <v>30</v>
      </c>
      <c r="H80" s="9" t="s">
        <v>340</v>
      </c>
      <c r="I80">
        <v>366651107</v>
      </c>
      <c r="J80" s="9" t="s">
        <v>341</v>
      </c>
      <c r="K80" t="s">
        <v>34</v>
      </c>
      <c r="L80">
        <v>12</v>
      </c>
      <c r="M80" t="s">
        <v>346</v>
      </c>
      <c r="N80" s="48">
        <v>1904.3510000000001</v>
      </c>
      <c r="O80" s="48">
        <v>1743.18</v>
      </c>
      <c r="P80" s="48">
        <v>2021.441</v>
      </c>
      <c r="Q80" s="48">
        <v>161.17099999999999</v>
      </c>
      <c r="R80" s="48">
        <v>35.107999999999997</v>
      </c>
      <c r="S80" s="48">
        <v>749251</v>
      </c>
      <c r="T80" s="48" t="s">
        <v>36</v>
      </c>
      <c r="U80" s="48">
        <v>8700</v>
      </c>
      <c r="V80" s="48">
        <v>7370.0591999999997</v>
      </c>
      <c r="W80" t="s">
        <v>343</v>
      </c>
      <c r="X80">
        <v>451020</v>
      </c>
      <c r="Y80" s="48">
        <v>45</v>
      </c>
      <c r="Z80">
        <v>940</v>
      </c>
      <c r="AB80" s="48">
        <v>0.66600000000000004</v>
      </c>
      <c r="AC80" s="48">
        <f t="shared" si="10"/>
        <v>7.3000000000000065E-2</v>
      </c>
      <c r="AD80" s="50">
        <f t="shared" si="20"/>
        <v>13.295946167862249</v>
      </c>
      <c r="AE80" s="50">
        <f t="shared" si="18"/>
        <v>7.6115659024070634</v>
      </c>
      <c r="AF80" s="48">
        <v>6.4960000000000004</v>
      </c>
      <c r="AG80" s="48">
        <f t="shared" si="19"/>
        <v>0.94207597451520975</v>
      </c>
      <c r="AH80" s="48">
        <f t="shared" si="21"/>
        <v>0</v>
      </c>
    </row>
    <row r="81" spans="1:35" x14ac:dyDescent="0.2">
      <c r="A81" s="48">
        <v>12441</v>
      </c>
      <c r="B81" s="9" t="s">
        <v>50</v>
      </c>
      <c r="C81" s="48">
        <v>2015</v>
      </c>
      <c r="D81" t="s">
        <v>27</v>
      </c>
      <c r="E81" t="s">
        <v>28</v>
      </c>
      <c r="F81" t="s">
        <v>29</v>
      </c>
      <c r="G81" t="s">
        <v>30</v>
      </c>
      <c r="H81" s="9" t="s">
        <v>340</v>
      </c>
      <c r="I81">
        <v>366651107</v>
      </c>
      <c r="J81" s="9" t="s">
        <v>341</v>
      </c>
      <c r="K81" t="s">
        <v>34</v>
      </c>
      <c r="L81">
        <v>12</v>
      </c>
      <c r="M81" t="s">
        <v>222</v>
      </c>
      <c r="N81" s="48">
        <v>2174.6860000000001</v>
      </c>
      <c r="O81" s="48">
        <v>2307.0859999999998</v>
      </c>
      <c r="P81" s="48">
        <v>2163.056</v>
      </c>
      <c r="Q81" s="48">
        <v>-132.4</v>
      </c>
      <c r="R81" s="48">
        <v>34.755000000000003</v>
      </c>
      <c r="S81" s="48">
        <v>749251</v>
      </c>
      <c r="T81" s="48" t="s">
        <v>36</v>
      </c>
      <c r="U81" s="48">
        <v>8700</v>
      </c>
      <c r="V81" s="48">
        <v>7468.0565999999999</v>
      </c>
      <c r="W81" t="s">
        <v>343</v>
      </c>
      <c r="X81">
        <v>451020</v>
      </c>
      <c r="Y81" s="48">
        <v>45</v>
      </c>
      <c r="Z81">
        <v>940</v>
      </c>
      <c r="AB81" s="48">
        <v>1.0760000000000001</v>
      </c>
      <c r="AC81" s="48">
        <f t="shared" si="10"/>
        <v>0.41000000000000003</v>
      </c>
      <c r="AD81" s="50">
        <f t="shared" si="20"/>
        <v>7.0056459723533857</v>
      </c>
      <c r="AE81" s="50">
        <f t="shared" si="18"/>
        <v>7.6792773155855567</v>
      </c>
      <c r="AF81" s="48">
        <v>-25.818999999999999</v>
      </c>
      <c r="AG81" s="48">
        <f t="shared" si="19"/>
        <v>1.0053766522919425</v>
      </c>
      <c r="AH81" s="48">
        <f t="shared" si="21"/>
        <v>0</v>
      </c>
    </row>
    <row r="82" spans="1:35" x14ac:dyDescent="0.2">
      <c r="A82" s="48">
        <v>12441</v>
      </c>
      <c r="B82" s="9" t="s">
        <v>52</v>
      </c>
      <c r="C82" s="48">
        <v>2016</v>
      </c>
      <c r="D82" t="s">
        <v>27</v>
      </c>
      <c r="E82" t="s">
        <v>28</v>
      </c>
      <c r="F82" t="s">
        <v>29</v>
      </c>
      <c r="G82" t="s">
        <v>30</v>
      </c>
      <c r="H82" s="9" t="s">
        <v>340</v>
      </c>
      <c r="I82">
        <v>366651107</v>
      </c>
      <c r="J82" s="9" t="s">
        <v>341</v>
      </c>
      <c r="K82" t="s">
        <v>34</v>
      </c>
      <c r="L82">
        <v>12</v>
      </c>
      <c r="M82" t="s">
        <v>347</v>
      </c>
      <c r="N82" s="48">
        <v>2367.335</v>
      </c>
      <c r="O82" s="48">
        <v>2306.4569999999999</v>
      </c>
      <c r="P82" s="48">
        <v>2444.54</v>
      </c>
      <c r="Q82" s="48">
        <v>60.878</v>
      </c>
      <c r="R82" s="48">
        <v>38.259</v>
      </c>
      <c r="S82" s="48">
        <v>749251</v>
      </c>
      <c r="T82" s="48" t="s">
        <v>36</v>
      </c>
      <c r="U82" s="48">
        <v>8700</v>
      </c>
      <c r="V82" s="48">
        <v>8353.5365999999995</v>
      </c>
      <c r="W82" t="s">
        <v>343</v>
      </c>
      <c r="X82">
        <v>451020</v>
      </c>
      <c r="Y82" s="48">
        <v>45</v>
      </c>
      <c r="Z82">
        <v>940</v>
      </c>
      <c r="AC82" s="48">
        <f t="shared" si="10"/>
        <v>-1.0760000000000001</v>
      </c>
      <c r="AD82" s="50">
        <f t="shared" si="20"/>
        <v>13.013255320250606</v>
      </c>
      <c r="AE82" s="50">
        <f t="shared" si="18"/>
        <v>7.8016122451492951</v>
      </c>
      <c r="AF82" s="48">
        <v>-30.081</v>
      </c>
      <c r="AG82" s="48">
        <f t="shared" si="19"/>
        <v>0.96841737095731717</v>
      </c>
      <c r="AH82" s="48">
        <f t="shared" si="21"/>
        <v>0</v>
      </c>
    </row>
    <row r="83" spans="1:35" x14ac:dyDescent="0.2">
      <c r="A83" s="48">
        <v>12441</v>
      </c>
      <c r="B83" s="9" t="s">
        <v>54</v>
      </c>
      <c r="C83" s="48">
        <v>2017</v>
      </c>
      <c r="D83" t="s">
        <v>27</v>
      </c>
      <c r="E83" t="s">
        <v>28</v>
      </c>
      <c r="F83" t="s">
        <v>29</v>
      </c>
      <c r="G83" t="s">
        <v>30</v>
      </c>
      <c r="H83" s="9" t="s">
        <v>340</v>
      </c>
      <c r="I83">
        <v>366651107</v>
      </c>
      <c r="J83" s="9" t="s">
        <v>341</v>
      </c>
      <c r="K83" t="s">
        <v>34</v>
      </c>
      <c r="L83">
        <v>12</v>
      </c>
      <c r="M83" t="s">
        <v>83</v>
      </c>
      <c r="N83" s="48">
        <v>7283.1729999999998</v>
      </c>
      <c r="O83" s="48">
        <v>6299.7079999999996</v>
      </c>
      <c r="P83" s="48">
        <v>3311.4940000000001</v>
      </c>
      <c r="Q83" s="48">
        <v>983.46500000000003</v>
      </c>
      <c r="R83" s="48">
        <v>93.59</v>
      </c>
      <c r="S83" s="48">
        <v>749251</v>
      </c>
      <c r="T83" s="48" t="s">
        <v>36</v>
      </c>
      <c r="U83" s="48">
        <v>8700</v>
      </c>
      <c r="V83" s="48">
        <v>11184.852500000001</v>
      </c>
      <c r="W83" t="s">
        <v>343</v>
      </c>
      <c r="X83">
        <v>451020</v>
      </c>
      <c r="Y83" s="48">
        <v>45</v>
      </c>
      <c r="Z83">
        <v>940</v>
      </c>
      <c r="AB83" s="48">
        <v>-0.11</v>
      </c>
      <c r="AC83" s="48">
        <f t="shared" si="10"/>
        <v>-0.11</v>
      </c>
      <c r="AD83" s="50">
        <f t="shared" si="20"/>
        <v>35.46491364428482</v>
      </c>
      <c r="AE83" s="50">
        <f t="shared" si="18"/>
        <v>8.1051547260556589</v>
      </c>
      <c r="AF83" s="48">
        <v>9.4949999999999992</v>
      </c>
      <c r="AG83" s="48">
        <f t="shared" si="19"/>
        <v>2.1993616778408778</v>
      </c>
      <c r="AH83" s="48">
        <f t="shared" si="21"/>
        <v>0</v>
      </c>
    </row>
    <row r="84" spans="1:35" x14ac:dyDescent="0.2">
      <c r="A84" s="48">
        <v>12441</v>
      </c>
      <c r="B84" s="9" t="s">
        <v>56</v>
      </c>
      <c r="C84" s="48">
        <v>2018</v>
      </c>
      <c r="D84" t="s">
        <v>27</v>
      </c>
      <c r="E84" t="s">
        <v>28</v>
      </c>
      <c r="F84" t="s">
        <v>29</v>
      </c>
      <c r="G84" t="s">
        <v>30</v>
      </c>
      <c r="H84" s="9" t="s">
        <v>340</v>
      </c>
      <c r="I84">
        <v>366651107</v>
      </c>
      <c r="J84" s="9" t="s">
        <v>341</v>
      </c>
      <c r="K84" t="s">
        <v>34</v>
      </c>
      <c r="L84">
        <v>12</v>
      </c>
      <c r="M84" t="s">
        <v>264</v>
      </c>
      <c r="N84" s="48">
        <v>6201.4740000000002</v>
      </c>
      <c r="O84" s="48">
        <v>5350.7169999999996</v>
      </c>
      <c r="P84" s="48">
        <v>3975.4540000000002</v>
      </c>
      <c r="Q84" s="48">
        <v>850.75699999999995</v>
      </c>
      <c r="R84" s="48">
        <v>67.963999999999999</v>
      </c>
      <c r="S84" s="48">
        <v>749251</v>
      </c>
      <c r="T84" s="48" t="s">
        <v>36</v>
      </c>
      <c r="U84" s="48">
        <v>8700</v>
      </c>
      <c r="V84" s="48">
        <v>11467.503699999999</v>
      </c>
      <c r="W84" t="s">
        <v>343</v>
      </c>
      <c r="X84">
        <v>451020</v>
      </c>
      <c r="Y84" s="48">
        <v>45</v>
      </c>
      <c r="Z84">
        <v>940</v>
      </c>
      <c r="AB84" s="48">
        <v>0.14699999999999999</v>
      </c>
      <c r="AC84" s="48">
        <f t="shared" si="10"/>
        <v>0.25700000000000001</v>
      </c>
      <c r="AD84" s="50">
        <f t="shared" si="20"/>
        <v>20.050164668877553</v>
      </c>
      <c r="AE84" s="50">
        <f t="shared" si="18"/>
        <v>8.2878942344030069</v>
      </c>
      <c r="AF84" s="48">
        <v>5.859</v>
      </c>
      <c r="AG84" s="48">
        <f t="shared" si="19"/>
        <v>1.5599410784277721</v>
      </c>
      <c r="AH84" s="48">
        <f t="shared" si="21"/>
        <v>0</v>
      </c>
    </row>
    <row r="85" spans="1:35" hidden="1" x14ac:dyDescent="0.2">
      <c r="A85">
        <v>12441</v>
      </c>
      <c r="B85" t="s">
        <v>58</v>
      </c>
      <c r="C85">
        <v>2019</v>
      </c>
      <c r="D85" t="s">
        <v>27</v>
      </c>
      <c r="E85" t="s">
        <v>28</v>
      </c>
      <c r="F85" t="s">
        <v>29</v>
      </c>
      <c r="G85" t="s">
        <v>30</v>
      </c>
      <c r="H85" t="s">
        <v>340</v>
      </c>
      <c r="I85">
        <v>366651107</v>
      </c>
      <c r="J85" t="s">
        <v>341</v>
      </c>
      <c r="K85" t="s">
        <v>34</v>
      </c>
      <c r="L85">
        <v>12</v>
      </c>
      <c r="M85" t="s">
        <v>348</v>
      </c>
      <c r="N85">
        <v>7151.2939999999999</v>
      </c>
      <c r="O85">
        <v>6212.701</v>
      </c>
      <c r="P85">
        <v>4245.3209999999999</v>
      </c>
      <c r="Q85">
        <v>938.59299999999996</v>
      </c>
      <c r="R85">
        <v>77.254000000000005</v>
      </c>
      <c r="S85">
        <v>749251</v>
      </c>
      <c r="T85" t="s">
        <v>36</v>
      </c>
      <c r="U85">
        <v>8700</v>
      </c>
      <c r="V85">
        <v>13739.247799999999</v>
      </c>
      <c r="W85" t="s">
        <v>343</v>
      </c>
      <c r="X85">
        <v>451020</v>
      </c>
      <c r="Y85">
        <v>45</v>
      </c>
      <c r="Z85">
        <v>940</v>
      </c>
      <c r="AA85"/>
      <c r="AB85" s="4"/>
      <c r="AC85" s="4"/>
      <c r="AD85" s="4"/>
      <c r="AE85" s="4">
        <f t="shared" si="18"/>
        <v>8.3535727142610803</v>
      </c>
      <c r="AF85" s="4"/>
      <c r="AG85">
        <f t="shared" si="19"/>
        <v>1.6845119603441059</v>
      </c>
      <c r="AH85"/>
      <c r="AI85"/>
    </row>
    <row r="86" spans="1:35" hidden="1" x14ac:dyDescent="0.2">
      <c r="A86" s="9">
        <v>14282</v>
      </c>
      <c r="B86" s="9" t="s">
        <v>26</v>
      </c>
      <c r="C86" s="9">
        <v>2008</v>
      </c>
      <c r="D86" t="s">
        <v>27</v>
      </c>
      <c r="E86" t="s">
        <v>28</v>
      </c>
      <c r="F86" t="s">
        <v>29</v>
      </c>
      <c r="G86" t="s">
        <v>30</v>
      </c>
      <c r="H86" s="9" t="s">
        <v>349</v>
      </c>
      <c r="I86">
        <v>32095101</v>
      </c>
      <c r="J86" t="s">
        <v>350</v>
      </c>
      <c r="K86" t="s">
        <v>34</v>
      </c>
      <c r="L86">
        <v>12</v>
      </c>
      <c r="M86" t="s">
        <v>351</v>
      </c>
      <c r="N86" s="9">
        <v>2994.1590000000001</v>
      </c>
      <c r="O86" s="9">
        <v>1625.59</v>
      </c>
      <c r="P86" s="9">
        <v>3236.471</v>
      </c>
      <c r="Q86" s="9">
        <v>1349.425</v>
      </c>
      <c r="R86" s="9">
        <v>0</v>
      </c>
      <c r="S86">
        <v>820313</v>
      </c>
      <c r="T86" t="s">
        <v>36</v>
      </c>
      <c r="U86">
        <v>3678</v>
      </c>
      <c r="V86" s="9">
        <v>4105.0402999999997</v>
      </c>
      <c r="W86" t="s">
        <v>352</v>
      </c>
      <c r="X86">
        <v>452030</v>
      </c>
      <c r="Y86">
        <v>45</v>
      </c>
      <c r="Z86">
        <v>925</v>
      </c>
      <c r="AA86" s="9"/>
      <c r="AB86" s="9">
        <v>0.33800000000000002</v>
      </c>
      <c r="AC86" s="48">
        <f t="shared" si="10"/>
        <v>0.33800000000000002</v>
      </c>
      <c r="AD86" s="8"/>
      <c r="AE86" s="8">
        <f t="shared" si="18"/>
        <v>8.082238817648804</v>
      </c>
      <c r="AF86" s="8"/>
      <c r="AG86" s="9">
        <f t="shared" si="19"/>
        <v>0.92513079832941503</v>
      </c>
      <c r="AH86" s="9"/>
      <c r="AI86" s="9"/>
    </row>
    <row r="87" spans="1:35" x14ac:dyDescent="0.2">
      <c r="A87" s="48">
        <v>14282</v>
      </c>
      <c r="B87" s="9" t="s">
        <v>38</v>
      </c>
      <c r="C87" s="48">
        <v>2009</v>
      </c>
      <c r="D87" t="s">
        <v>27</v>
      </c>
      <c r="E87" t="s">
        <v>28</v>
      </c>
      <c r="F87" t="s">
        <v>29</v>
      </c>
      <c r="G87" t="s">
        <v>30</v>
      </c>
      <c r="H87" s="9" t="s">
        <v>349</v>
      </c>
      <c r="I87">
        <v>32095101</v>
      </c>
      <c r="J87" s="9" t="s">
        <v>350</v>
      </c>
      <c r="K87" t="s">
        <v>34</v>
      </c>
      <c r="L87">
        <v>12</v>
      </c>
      <c r="M87" t="s">
        <v>353</v>
      </c>
      <c r="N87" s="48">
        <v>3219.1840000000002</v>
      </c>
      <c r="O87" s="48">
        <v>1456.366</v>
      </c>
      <c r="P87" s="48">
        <v>2820.0650000000001</v>
      </c>
      <c r="Q87" s="48">
        <v>1762.818</v>
      </c>
      <c r="R87" s="48">
        <v>37.770000000000003</v>
      </c>
      <c r="S87" s="48">
        <v>820313</v>
      </c>
      <c r="T87" s="48" t="s">
        <v>36</v>
      </c>
      <c r="U87" s="48">
        <v>3678</v>
      </c>
      <c r="V87" s="48">
        <v>7998.8378000000002</v>
      </c>
      <c r="W87" t="s">
        <v>352</v>
      </c>
      <c r="X87">
        <v>452030</v>
      </c>
      <c r="Y87" s="48">
        <v>45</v>
      </c>
      <c r="Z87">
        <v>925</v>
      </c>
      <c r="AB87" s="48">
        <v>0.23</v>
      </c>
      <c r="AC87" s="48">
        <f t="shared" si="10"/>
        <v>-0.10800000000000001</v>
      </c>
      <c r="AD87" s="50">
        <f t="shared" ref="AD87:AD96" si="22">(P87-P86)/P86*100</f>
        <v>-12.866050707699836</v>
      </c>
      <c r="AE87" s="50">
        <f t="shared" si="18"/>
        <v>7.9445152133119104</v>
      </c>
      <c r="AF87" s="48">
        <v>1.042</v>
      </c>
      <c r="AG87" s="48">
        <f t="shared" si="19"/>
        <v>1.1415282981066039</v>
      </c>
      <c r="AH87" s="48">
        <f t="shared" ref="AH87:AH96" si="23">AI87/N87</f>
        <v>0</v>
      </c>
    </row>
    <row r="88" spans="1:35" x14ac:dyDescent="0.2">
      <c r="A88" s="48">
        <v>14282</v>
      </c>
      <c r="B88" s="9" t="s">
        <v>40</v>
      </c>
      <c r="C88" s="48">
        <v>2010</v>
      </c>
      <c r="D88" t="s">
        <v>27</v>
      </c>
      <c r="E88" t="s">
        <v>28</v>
      </c>
      <c r="F88" t="s">
        <v>29</v>
      </c>
      <c r="G88" t="s">
        <v>30</v>
      </c>
      <c r="H88" s="9" t="s">
        <v>349</v>
      </c>
      <c r="I88">
        <v>32095101</v>
      </c>
      <c r="J88" s="9" t="s">
        <v>350</v>
      </c>
      <c r="K88" t="s">
        <v>34</v>
      </c>
      <c r="L88">
        <v>12</v>
      </c>
      <c r="M88" t="s">
        <v>354</v>
      </c>
      <c r="N88" s="48">
        <v>4015.857</v>
      </c>
      <c r="O88" s="48">
        <v>1673.1420000000001</v>
      </c>
      <c r="P88" s="48">
        <v>3554.1010000000001</v>
      </c>
      <c r="Q88" s="48">
        <v>2342.7150000000001</v>
      </c>
      <c r="R88" s="48">
        <v>98.340999999999994</v>
      </c>
      <c r="S88" s="48">
        <v>820313</v>
      </c>
      <c r="T88" s="48" t="s">
        <v>36</v>
      </c>
      <c r="U88" s="48">
        <v>3678</v>
      </c>
      <c r="V88" s="48">
        <v>9265.5817999999999</v>
      </c>
      <c r="W88" t="s">
        <v>352</v>
      </c>
      <c r="X88">
        <v>452030</v>
      </c>
      <c r="Y88" s="48">
        <v>45</v>
      </c>
      <c r="Z88">
        <v>925</v>
      </c>
      <c r="AB88" s="48">
        <v>0.252</v>
      </c>
      <c r="AC88" s="48">
        <f t="shared" si="10"/>
        <v>2.1999999999999992E-2</v>
      </c>
      <c r="AD88" s="50">
        <f t="shared" si="22"/>
        <v>26.029045429803926</v>
      </c>
      <c r="AE88" s="50">
        <f t="shared" si="18"/>
        <v>8.1758574269939679</v>
      </c>
      <c r="AF88" s="48">
        <v>0.82799999999999996</v>
      </c>
      <c r="AG88" s="48">
        <f t="shared" si="19"/>
        <v>1.1299220252885329</v>
      </c>
      <c r="AH88" s="48">
        <f t="shared" si="23"/>
        <v>0</v>
      </c>
    </row>
    <row r="89" spans="1:35" x14ac:dyDescent="0.2">
      <c r="A89" s="48">
        <v>14282</v>
      </c>
      <c r="B89" s="9" t="s">
        <v>42</v>
      </c>
      <c r="C89" s="48">
        <v>2011</v>
      </c>
      <c r="D89" t="s">
        <v>27</v>
      </c>
      <c r="E89" t="s">
        <v>28</v>
      </c>
      <c r="F89" t="s">
        <v>29</v>
      </c>
      <c r="G89" t="s">
        <v>30</v>
      </c>
      <c r="H89" s="9" t="s">
        <v>349</v>
      </c>
      <c r="I89">
        <v>32095101</v>
      </c>
      <c r="J89" s="9" t="s">
        <v>350</v>
      </c>
      <c r="K89" t="s">
        <v>34</v>
      </c>
      <c r="L89">
        <v>12</v>
      </c>
      <c r="M89" t="s">
        <v>77</v>
      </c>
      <c r="N89" s="48">
        <v>4445.2250000000004</v>
      </c>
      <c r="O89" s="48">
        <v>2260.4389999999999</v>
      </c>
      <c r="P89" s="48">
        <v>3939.7860000000001</v>
      </c>
      <c r="Q89" s="48">
        <v>2184.7860000000001</v>
      </c>
      <c r="R89" s="48">
        <v>138.953</v>
      </c>
      <c r="S89" s="48">
        <v>820313</v>
      </c>
      <c r="T89" s="48" t="s">
        <v>36</v>
      </c>
      <c r="U89" s="48">
        <v>3678</v>
      </c>
      <c r="V89" s="48">
        <v>7404.1076000000003</v>
      </c>
      <c r="W89" t="s">
        <v>352</v>
      </c>
      <c r="X89">
        <v>452030</v>
      </c>
      <c r="Y89" s="48">
        <v>45</v>
      </c>
      <c r="Z89">
        <v>925</v>
      </c>
      <c r="AB89" s="48">
        <v>0.23899999999999999</v>
      </c>
      <c r="AC89" s="48">
        <f t="shared" si="10"/>
        <v>-1.3000000000000012E-2</v>
      </c>
      <c r="AD89" s="50">
        <f t="shared" si="22"/>
        <v>10.851830040845771</v>
      </c>
      <c r="AE89" s="50">
        <f t="shared" si="18"/>
        <v>8.278881686096069</v>
      </c>
      <c r="AF89" s="48">
        <v>0.83899999999999997</v>
      </c>
      <c r="AG89" s="48">
        <f t="shared" si="19"/>
        <v>1.1282909782409503</v>
      </c>
      <c r="AH89" s="48">
        <f t="shared" si="23"/>
        <v>0</v>
      </c>
    </row>
    <row r="90" spans="1:35" x14ac:dyDescent="0.2">
      <c r="A90" s="48">
        <v>14282</v>
      </c>
      <c r="B90" s="9" t="s">
        <v>44</v>
      </c>
      <c r="C90" s="48">
        <v>2012</v>
      </c>
      <c r="D90" t="s">
        <v>27</v>
      </c>
      <c r="E90" t="s">
        <v>28</v>
      </c>
      <c r="F90" t="s">
        <v>29</v>
      </c>
      <c r="G90" t="s">
        <v>30</v>
      </c>
      <c r="H90" s="9" t="s">
        <v>349</v>
      </c>
      <c r="I90">
        <v>32095101</v>
      </c>
      <c r="J90" s="9" t="s">
        <v>350</v>
      </c>
      <c r="K90" t="s">
        <v>34</v>
      </c>
      <c r="L90">
        <v>12</v>
      </c>
      <c r="M90" t="s">
        <v>262</v>
      </c>
      <c r="N90" s="48">
        <v>5215.4629999999997</v>
      </c>
      <c r="O90" s="48">
        <v>2773.2809999999999</v>
      </c>
      <c r="P90" s="48">
        <v>4292.0649999999996</v>
      </c>
      <c r="Q90" s="48">
        <v>2442.1819999999998</v>
      </c>
      <c r="R90" s="48">
        <v>0</v>
      </c>
      <c r="S90" s="48">
        <v>820313</v>
      </c>
      <c r="T90" s="48" t="s">
        <v>36</v>
      </c>
      <c r="U90" s="48">
        <v>3678</v>
      </c>
      <c r="V90" s="48">
        <v>10342.812599999999</v>
      </c>
      <c r="W90" t="s">
        <v>352</v>
      </c>
      <c r="X90">
        <v>452030</v>
      </c>
      <c r="Y90" s="48">
        <v>45</v>
      </c>
      <c r="Z90">
        <v>925</v>
      </c>
      <c r="AB90" s="48">
        <v>0.23799999999999999</v>
      </c>
      <c r="AC90" s="48">
        <f t="shared" si="10"/>
        <v>-1.0000000000000009E-3</v>
      </c>
      <c r="AD90" s="50">
        <f t="shared" si="22"/>
        <v>8.9415770298183599</v>
      </c>
      <c r="AE90" s="50">
        <f t="shared" si="18"/>
        <v>8.3645232480907126</v>
      </c>
      <c r="AF90" s="48">
        <v>1.0669999999999999</v>
      </c>
      <c r="AG90" s="48">
        <f t="shared" si="19"/>
        <v>1.2151407306273321</v>
      </c>
      <c r="AH90" s="48">
        <f t="shared" si="23"/>
        <v>0</v>
      </c>
    </row>
    <row r="91" spans="1:35" x14ac:dyDescent="0.2">
      <c r="A91" s="48">
        <v>14282</v>
      </c>
      <c r="B91" s="9" t="s">
        <v>46</v>
      </c>
      <c r="C91" s="48">
        <v>2013</v>
      </c>
      <c r="D91" t="s">
        <v>27</v>
      </c>
      <c r="E91" t="s">
        <v>28</v>
      </c>
      <c r="F91" t="s">
        <v>29</v>
      </c>
      <c r="G91" t="s">
        <v>30</v>
      </c>
      <c r="H91" s="9" t="s">
        <v>349</v>
      </c>
      <c r="I91">
        <v>32095101</v>
      </c>
      <c r="J91" s="9" t="s">
        <v>350</v>
      </c>
      <c r="K91" t="s">
        <v>34</v>
      </c>
      <c r="L91">
        <v>12</v>
      </c>
      <c r="M91" t="s">
        <v>251</v>
      </c>
      <c r="N91" s="48">
        <v>6168.0280000000002</v>
      </c>
      <c r="O91" s="48">
        <v>3287.9560000000001</v>
      </c>
      <c r="P91" s="48">
        <v>4614.6689999999999</v>
      </c>
      <c r="Q91" s="48">
        <v>2880.0720000000001</v>
      </c>
      <c r="R91" s="48">
        <v>0</v>
      </c>
      <c r="S91" s="48">
        <v>820313</v>
      </c>
      <c r="T91" s="48" t="s">
        <v>36</v>
      </c>
      <c r="U91" s="48">
        <v>3678</v>
      </c>
      <c r="V91" s="48">
        <v>14108.811100000001</v>
      </c>
      <c r="W91" t="s">
        <v>352</v>
      </c>
      <c r="X91">
        <v>452030</v>
      </c>
      <c r="Y91" s="48">
        <v>45</v>
      </c>
      <c r="Z91">
        <v>925</v>
      </c>
      <c r="AB91" s="48">
        <v>0.245</v>
      </c>
      <c r="AC91" s="48">
        <f t="shared" si="10"/>
        <v>7.0000000000000062E-3</v>
      </c>
      <c r="AD91" s="50">
        <f t="shared" si="22"/>
        <v>7.5162887794103836</v>
      </c>
      <c r="AE91" s="50">
        <f t="shared" si="18"/>
        <v>8.4369954217212069</v>
      </c>
      <c r="AF91" s="48">
        <v>1.105</v>
      </c>
      <c r="AG91" s="48">
        <f t="shared" si="19"/>
        <v>1.336613308560159</v>
      </c>
      <c r="AH91" s="48">
        <f t="shared" si="23"/>
        <v>0</v>
      </c>
    </row>
    <row r="92" spans="1:35" x14ac:dyDescent="0.2">
      <c r="A92" s="48">
        <v>14282</v>
      </c>
      <c r="B92" s="9" t="s">
        <v>48</v>
      </c>
      <c r="C92" s="48">
        <v>2014</v>
      </c>
      <c r="D92" t="s">
        <v>27</v>
      </c>
      <c r="E92" t="s">
        <v>28</v>
      </c>
      <c r="F92" t="s">
        <v>29</v>
      </c>
      <c r="G92" t="s">
        <v>30</v>
      </c>
      <c r="H92" s="9" t="s">
        <v>349</v>
      </c>
      <c r="I92">
        <v>32095101</v>
      </c>
      <c r="J92" s="9" t="s">
        <v>350</v>
      </c>
      <c r="K92" t="s">
        <v>34</v>
      </c>
      <c r="L92">
        <v>12</v>
      </c>
      <c r="M92" t="s">
        <v>80</v>
      </c>
      <c r="N92" s="48">
        <v>7027</v>
      </c>
      <c r="O92" s="48">
        <v>4089.1</v>
      </c>
      <c r="P92" s="48">
        <v>5345.5</v>
      </c>
      <c r="Q92" s="48">
        <v>2937.9</v>
      </c>
      <c r="R92" s="48">
        <v>371.7</v>
      </c>
      <c r="S92" s="48">
        <v>820313</v>
      </c>
      <c r="T92" s="48" t="s">
        <v>36</v>
      </c>
      <c r="U92" s="48">
        <v>3678</v>
      </c>
      <c r="V92" s="48">
        <v>16674.911899999999</v>
      </c>
      <c r="W92" t="s">
        <v>352</v>
      </c>
      <c r="X92">
        <v>452030</v>
      </c>
      <c r="Y92" s="48">
        <v>45</v>
      </c>
      <c r="Z92">
        <v>925</v>
      </c>
      <c r="AB92" s="48">
        <v>0.24</v>
      </c>
      <c r="AC92" s="48">
        <f t="shared" ref="AC92:AC96" si="24">AB92-AB91</f>
        <v>-5.0000000000000044E-3</v>
      </c>
      <c r="AD92" s="50">
        <f t="shared" si="22"/>
        <v>15.837127213241084</v>
      </c>
      <c r="AE92" s="50">
        <f t="shared" si="18"/>
        <v>8.5840103644535546</v>
      </c>
      <c r="AF92" s="48">
        <v>1.1970000000000001</v>
      </c>
      <c r="AG92" s="48">
        <f t="shared" si="19"/>
        <v>1.3145636516696286</v>
      </c>
      <c r="AH92" s="48">
        <f t="shared" si="23"/>
        <v>0</v>
      </c>
    </row>
    <row r="93" spans="1:35" x14ac:dyDescent="0.2">
      <c r="A93" s="48">
        <v>14282</v>
      </c>
      <c r="B93" s="9" t="s">
        <v>50</v>
      </c>
      <c r="C93" s="48">
        <v>2015</v>
      </c>
      <c r="D93" t="s">
        <v>27</v>
      </c>
      <c r="E93" t="s">
        <v>28</v>
      </c>
      <c r="F93" t="s">
        <v>29</v>
      </c>
      <c r="G93" t="s">
        <v>30</v>
      </c>
      <c r="H93" s="9" t="s">
        <v>349</v>
      </c>
      <c r="I93">
        <v>32095101</v>
      </c>
      <c r="J93" s="9" t="s">
        <v>350</v>
      </c>
      <c r="K93" t="s">
        <v>34</v>
      </c>
      <c r="L93">
        <v>12</v>
      </c>
      <c r="M93" t="s">
        <v>355</v>
      </c>
      <c r="N93" s="48">
        <v>7458.4</v>
      </c>
      <c r="O93" s="48">
        <v>4180</v>
      </c>
      <c r="P93" s="48">
        <v>5568.7</v>
      </c>
      <c r="Q93" s="48">
        <v>3278.4</v>
      </c>
      <c r="R93" s="48">
        <v>26.5</v>
      </c>
      <c r="S93" s="48">
        <v>820313</v>
      </c>
      <c r="T93" s="48" t="s">
        <v>36</v>
      </c>
      <c r="U93" s="48">
        <v>3678</v>
      </c>
      <c r="V93" s="48">
        <v>16086.84</v>
      </c>
      <c r="W93" t="s">
        <v>352</v>
      </c>
      <c r="X93">
        <v>452030</v>
      </c>
      <c r="Y93" s="48">
        <v>45</v>
      </c>
      <c r="Z93">
        <v>925</v>
      </c>
      <c r="AB93" s="48">
        <v>0.254</v>
      </c>
      <c r="AC93" s="48">
        <f t="shared" si="24"/>
        <v>1.4000000000000012E-2</v>
      </c>
      <c r="AD93" s="50">
        <f t="shared" si="22"/>
        <v>4.1754746983443978</v>
      </c>
      <c r="AE93" s="50">
        <f t="shared" si="18"/>
        <v>8.6249169125031653</v>
      </c>
      <c r="AF93" s="48">
        <v>1.373</v>
      </c>
      <c r="AG93" s="48">
        <f t="shared" si="19"/>
        <v>1.3393431141918222</v>
      </c>
      <c r="AH93" s="48">
        <f t="shared" si="23"/>
        <v>0</v>
      </c>
    </row>
    <row r="94" spans="1:35" x14ac:dyDescent="0.2">
      <c r="A94" s="48">
        <v>14282</v>
      </c>
      <c r="B94" s="9" t="s">
        <v>52</v>
      </c>
      <c r="C94" s="48">
        <v>2016</v>
      </c>
      <c r="D94" t="s">
        <v>27</v>
      </c>
      <c r="E94" t="s">
        <v>28</v>
      </c>
      <c r="F94" t="s">
        <v>29</v>
      </c>
      <c r="G94" t="s">
        <v>30</v>
      </c>
      <c r="H94" s="9" t="s">
        <v>349</v>
      </c>
      <c r="I94">
        <v>32095101</v>
      </c>
      <c r="J94" s="9" t="s">
        <v>350</v>
      </c>
      <c r="K94" t="s">
        <v>34</v>
      </c>
      <c r="L94">
        <v>12</v>
      </c>
      <c r="M94" t="s">
        <v>356</v>
      </c>
      <c r="N94" s="48">
        <v>8498.7000000000007</v>
      </c>
      <c r="O94" s="48">
        <v>4775.6000000000004</v>
      </c>
      <c r="P94" s="48">
        <v>6286.4</v>
      </c>
      <c r="Q94" s="48">
        <v>3723.1</v>
      </c>
      <c r="R94" s="48">
        <v>147</v>
      </c>
      <c r="S94" s="48">
        <v>820313</v>
      </c>
      <c r="T94" s="48" t="s">
        <v>36</v>
      </c>
      <c r="U94" s="48">
        <v>3678</v>
      </c>
      <c r="V94" s="48">
        <v>20717.759999999998</v>
      </c>
      <c r="W94" t="s">
        <v>352</v>
      </c>
      <c r="X94">
        <v>452030</v>
      </c>
      <c r="Y94" s="48">
        <v>45</v>
      </c>
      <c r="Z94">
        <v>925</v>
      </c>
      <c r="AB94" s="48">
        <v>0.23599999999999999</v>
      </c>
      <c r="AC94" s="48">
        <f t="shared" si="24"/>
        <v>-1.8000000000000016E-2</v>
      </c>
      <c r="AD94" s="50">
        <f t="shared" si="22"/>
        <v>12.888106739454447</v>
      </c>
      <c r="AE94" s="50">
        <f t="shared" si="18"/>
        <v>8.7461438488041949</v>
      </c>
      <c r="AF94" s="48">
        <v>1.2769999999999999</v>
      </c>
      <c r="AG94" s="48">
        <f t="shared" si="19"/>
        <v>1.3519184270806823</v>
      </c>
      <c r="AH94" s="48">
        <f t="shared" si="23"/>
        <v>0</v>
      </c>
    </row>
    <row r="95" spans="1:35" x14ac:dyDescent="0.2">
      <c r="A95" s="48">
        <v>14282</v>
      </c>
      <c r="B95" s="9" t="s">
        <v>54</v>
      </c>
      <c r="C95" s="48">
        <v>2017</v>
      </c>
      <c r="D95" t="s">
        <v>27</v>
      </c>
      <c r="E95" t="s">
        <v>28</v>
      </c>
      <c r="F95" t="s">
        <v>29</v>
      </c>
      <c r="G95" t="s">
        <v>30</v>
      </c>
      <c r="H95" s="9" t="s">
        <v>349</v>
      </c>
      <c r="I95">
        <v>32095101</v>
      </c>
      <c r="J95" s="9" t="s">
        <v>350</v>
      </c>
      <c r="K95" t="s">
        <v>34</v>
      </c>
      <c r="L95">
        <v>12</v>
      </c>
      <c r="M95" t="s">
        <v>69</v>
      </c>
      <c r="N95" s="48">
        <v>10003.9</v>
      </c>
      <c r="O95" s="48">
        <v>5960.5</v>
      </c>
      <c r="P95" s="48">
        <v>7011.3</v>
      </c>
      <c r="Q95" s="48">
        <v>4043.4</v>
      </c>
      <c r="R95" s="48">
        <v>36.9</v>
      </c>
      <c r="S95" s="48">
        <v>820313</v>
      </c>
      <c r="T95" s="48" t="s">
        <v>36</v>
      </c>
      <c r="U95" s="48">
        <v>3678</v>
      </c>
      <c r="V95" s="48">
        <v>26840.46</v>
      </c>
      <c r="W95" t="s">
        <v>352</v>
      </c>
      <c r="X95">
        <v>452030</v>
      </c>
      <c r="Y95" s="48">
        <v>45</v>
      </c>
      <c r="Z95">
        <v>925</v>
      </c>
      <c r="AB95" s="48">
        <v>0.26300000000000001</v>
      </c>
      <c r="AC95" s="48">
        <f t="shared" si="24"/>
        <v>2.7000000000000024E-2</v>
      </c>
      <c r="AD95" s="50">
        <f t="shared" si="22"/>
        <v>11.531242046322228</v>
      </c>
      <c r="AE95" s="50">
        <f t="shared" si="18"/>
        <v>8.8552784121930888</v>
      </c>
      <c r="AF95" s="48">
        <v>1.337</v>
      </c>
      <c r="AG95" s="48">
        <f t="shared" si="19"/>
        <v>1.426825267782009</v>
      </c>
      <c r="AH95" s="48">
        <f t="shared" si="23"/>
        <v>30.655844220753906</v>
      </c>
      <c r="AI95" s="48">
        <v>306678</v>
      </c>
    </row>
    <row r="96" spans="1:35" x14ac:dyDescent="0.2">
      <c r="A96" s="48">
        <v>14282</v>
      </c>
      <c r="B96" s="9" t="s">
        <v>56</v>
      </c>
      <c r="C96" s="48">
        <v>2018</v>
      </c>
      <c r="D96" t="s">
        <v>27</v>
      </c>
      <c r="E96" t="s">
        <v>28</v>
      </c>
      <c r="F96" t="s">
        <v>29</v>
      </c>
      <c r="G96" t="s">
        <v>30</v>
      </c>
      <c r="H96" s="9" t="s">
        <v>349</v>
      </c>
      <c r="I96">
        <v>32095101</v>
      </c>
      <c r="J96" s="9" t="s">
        <v>350</v>
      </c>
      <c r="K96" t="s">
        <v>34</v>
      </c>
      <c r="L96">
        <v>12</v>
      </c>
      <c r="M96" t="s">
        <v>156</v>
      </c>
      <c r="N96" s="48">
        <v>10044.9</v>
      </c>
      <c r="O96" s="48">
        <v>5980.7</v>
      </c>
      <c r="P96" s="48">
        <v>8202</v>
      </c>
      <c r="Q96" s="48">
        <v>4064.2</v>
      </c>
      <c r="R96" s="48">
        <v>14.8</v>
      </c>
      <c r="S96" s="48">
        <v>820313</v>
      </c>
      <c r="T96" s="48" t="s">
        <v>36</v>
      </c>
      <c r="U96" s="48">
        <v>3678</v>
      </c>
      <c r="V96" s="48">
        <v>24184.47</v>
      </c>
      <c r="W96" t="s">
        <v>352</v>
      </c>
      <c r="X96">
        <v>452030</v>
      </c>
      <c r="Y96" s="48">
        <v>45</v>
      </c>
      <c r="Z96">
        <v>925</v>
      </c>
      <c r="AB96" s="48">
        <v>0.186</v>
      </c>
      <c r="AC96" s="48">
        <f t="shared" si="24"/>
        <v>-7.7000000000000013E-2</v>
      </c>
      <c r="AD96" s="50">
        <f t="shared" si="22"/>
        <v>16.982585255230838</v>
      </c>
      <c r="AE96" s="50">
        <f t="shared" si="18"/>
        <v>9.0121333059520037</v>
      </c>
      <c r="AF96" s="48">
        <v>1.454</v>
      </c>
      <c r="AG96" s="48">
        <f t="shared" si="19"/>
        <v>1.2246891002194586</v>
      </c>
      <c r="AH96" s="48">
        <f t="shared" si="23"/>
        <v>34.443648020388459</v>
      </c>
      <c r="AI96" s="48">
        <v>345983</v>
      </c>
    </row>
    <row r="97" spans="1:35" hidden="1" x14ac:dyDescent="0.2">
      <c r="A97">
        <v>14282</v>
      </c>
      <c r="B97" t="s">
        <v>58</v>
      </c>
      <c r="C97">
        <v>2019</v>
      </c>
      <c r="D97" t="s">
        <v>27</v>
      </c>
      <c r="E97" t="s">
        <v>28</v>
      </c>
      <c r="F97" t="s">
        <v>29</v>
      </c>
      <c r="G97" t="s">
        <v>30</v>
      </c>
      <c r="H97" t="s">
        <v>349</v>
      </c>
      <c r="I97">
        <v>32095101</v>
      </c>
      <c r="J97" t="s">
        <v>350</v>
      </c>
      <c r="K97" t="s">
        <v>34</v>
      </c>
      <c r="L97">
        <v>12</v>
      </c>
      <c r="M97" t="s">
        <v>357</v>
      </c>
      <c r="N97">
        <v>10815.5</v>
      </c>
      <c r="O97">
        <v>6219.3</v>
      </c>
      <c r="P97">
        <v>8225.4</v>
      </c>
      <c r="Q97">
        <v>4596.2</v>
      </c>
      <c r="R97">
        <v>17.399999999999999</v>
      </c>
      <c r="S97">
        <v>820313</v>
      </c>
      <c r="T97" t="s">
        <v>36</v>
      </c>
      <c r="U97">
        <v>3678</v>
      </c>
      <c r="V97">
        <v>32241.717000000001</v>
      </c>
      <c r="W97" t="s">
        <v>352</v>
      </c>
      <c r="X97">
        <v>452030</v>
      </c>
      <c r="Y97">
        <v>45</v>
      </c>
      <c r="Z97">
        <v>925</v>
      </c>
      <c r="AA97"/>
      <c r="AB97" s="4"/>
      <c r="AC97" s="4"/>
      <c r="AD97" s="4"/>
      <c r="AE97" s="4">
        <f t="shared" si="18"/>
        <v>9.0149822066699095</v>
      </c>
      <c r="AF97" s="4"/>
      <c r="AG97">
        <f t="shared" si="19"/>
        <v>1.3148904612541641</v>
      </c>
      <c r="AH97"/>
      <c r="AI97"/>
    </row>
    <row r="98" spans="1:35" x14ac:dyDescent="0.2">
      <c r="A98" s="48">
        <v>26156</v>
      </c>
      <c r="B98" s="9" t="s">
        <v>198</v>
      </c>
      <c r="C98" s="48">
        <v>2013</v>
      </c>
      <c r="D98" t="s">
        <v>27</v>
      </c>
      <c r="E98" t="s">
        <v>28</v>
      </c>
      <c r="F98" t="s">
        <v>29</v>
      </c>
      <c r="G98" t="s">
        <v>30</v>
      </c>
      <c r="H98" s="9" t="s">
        <v>384</v>
      </c>
      <c r="I98" t="s">
        <v>385</v>
      </c>
      <c r="J98" s="9" t="s">
        <v>386</v>
      </c>
      <c r="K98" t="s">
        <v>34</v>
      </c>
      <c r="L98">
        <v>10</v>
      </c>
      <c r="M98" t="s">
        <v>387</v>
      </c>
      <c r="N98" s="48">
        <v>68775</v>
      </c>
      <c r="O98" s="48">
        <v>30400</v>
      </c>
      <c r="P98" s="48">
        <v>57371</v>
      </c>
      <c r="Q98" s="48">
        <v>38375</v>
      </c>
      <c r="R98" s="48">
        <v>2308</v>
      </c>
      <c r="S98" s="48">
        <v>1645590</v>
      </c>
      <c r="T98" s="48" t="s">
        <v>36</v>
      </c>
      <c r="U98" s="48">
        <v>3571</v>
      </c>
      <c r="W98" t="s">
        <v>388</v>
      </c>
      <c r="X98">
        <v>452020</v>
      </c>
      <c r="Y98" s="48">
        <v>45</v>
      </c>
      <c r="AB98" s="50"/>
      <c r="AC98" s="48">
        <f t="shared" ref="AC98:AC103" si="25">AB98-AB97</f>
        <v>0</v>
      </c>
      <c r="AD98" s="50"/>
      <c r="AE98" s="50">
        <f t="shared" si="18"/>
        <v>10.95729422815692</v>
      </c>
      <c r="AF98" s="50"/>
      <c r="AG98" s="48">
        <f t="shared" si="19"/>
        <v>1.1987763852817626</v>
      </c>
      <c r="AH98" s="48">
        <f t="shared" ref="AH98:AH103" si="26">AI98/N98</f>
        <v>0</v>
      </c>
    </row>
    <row r="99" spans="1:35" x14ac:dyDescent="0.2">
      <c r="A99" s="48">
        <v>26156</v>
      </c>
      <c r="B99" s="9" t="s">
        <v>200</v>
      </c>
      <c r="C99" s="48">
        <v>2014</v>
      </c>
      <c r="D99" t="s">
        <v>27</v>
      </c>
      <c r="E99" t="s">
        <v>28</v>
      </c>
      <c r="F99" t="s">
        <v>29</v>
      </c>
      <c r="G99" t="s">
        <v>30</v>
      </c>
      <c r="H99" s="9" t="s">
        <v>384</v>
      </c>
      <c r="I99" t="s">
        <v>385</v>
      </c>
      <c r="J99" s="9" t="s">
        <v>386</v>
      </c>
      <c r="K99" t="s">
        <v>34</v>
      </c>
      <c r="L99">
        <v>10</v>
      </c>
      <c r="M99" t="s">
        <v>387</v>
      </c>
      <c r="N99" s="48">
        <v>65071</v>
      </c>
      <c r="O99" s="48">
        <v>27899</v>
      </c>
      <c r="P99" s="48">
        <v>55123</v>
      </c>
      <c r="Q99" s="48">
        <v>37172</v>
      </c>
      <c r="R99" s="48">
        <v>2780</v>
      </c>
      <c r="S99" s="48">
        <v>1645590</v>
      </c>
      <c r="T99" s="48" t="s">
        <v>36</v>
      </c>
      <c r="U99" s="48">
        <v>3571</v>
      </c>
      <c r="W99" t="s">
        <v>388</v>
      </c>
      <c r="X99">
        <v>452020</v>
      </c>
      <c r="Y99" s="48">
        <v>45</v>
      </c>
      <c r="AB99" s="50"/>
      <c r="AC99" s="48">
        <f t="shared" si="25"/>
        <v>0</v>
      </c>
      <c r="AD99" s="50">
        <f>(P99-P98)/P98*100</f>
        <v>-3.9183559638144709</v>
      </c>
      <c r="AE99" s="50">
        <f t="shared" si="18"/>
        <v>10.917322330911832</v>
      </c>
      <c r="AF99" s="50"/>
      <c r="AG99" s="48">
        <f t="shared" ref="AG99:AG104" si="27">N99/P99</f>
        <v>1.1804691326669448</v>
      </c>
      <c r="AH99" s="48">
        <f t="shared" si="26"/>
        <v>0</v>
      </c>
    </row>
    <row r="100" spans="1:35" x14ac:dyDescent="0.2">
      <c r="A100" s="48">
        <v>26156</v>
      </c>
      <c r="B100" s="9" t="s">
        <v>202</v>
      </c>
      <c r="C100" s="48">
        <v>2015</v>
      </c>
      <c r="D100" t="s">
        <v>27</v>
      </c>
      <c r="E100" t="s">
        <v>28</v>
      </c>
      <c r="F100" t="s">
        <v>29</v>
      </c>
      <c r="G100" t="s">
        <v>30</v>
      </c>
      <c r="H100" s="9" t="s">
        <v>384</v>
      </c>
      <c r="I100" t="s">
        <v>385</v>
      </c>
      <c r="J100" s="9" t="s">
        <v>386</v>
      </c>
      <c r="K100" t="s">
        <v>34</v>
      </c>
      <c r="L100">
        <v>10</v>
      </c>
      <c r="M100" t="s">
        <v>389</v>
      </c>
      <c r="N100" s="48">
        <v>81270</v>
      </c>
      <c r="O100" s="48">
        <v>47352</v>
      </c>
      <c r="P100" s="48">
        <v>52107</v>
      </c>
      <c r="Q100" s="48">
        <v>33918</v>
      </c>
      <c r="R100" s="48">
        <v>8536</v>
      </c>
      <c r="S100" s="48">
        <v>1645590</v>
      </c>
      <c r="T100" s="48" t="s">
        <v>36</v>
      </c>
      <c r="U100" s="48">
        <v>3571</v>
      </c>
      <c r="W100" t="s">
        <v>388</v>
      </c>
      <c r="X100">
        <v>452020</v>
      </c>
      <c r="Y100" s="48">
        <v>45</v>
      </c>
      <c r="AB100" s="50"/>
      <c r="AC100" s="48">
        <f t="shared" si="25"/>
        <v>0</v>
      </c>
      <c r="AD100" s="50">
        <f>(P100-P99)/P99*100</f>
        <v>-5.4714003229142101</v>
      </c>
      <c r="AE100" s="50">
        <f t="shared" si="18"/>
        <v>10.861054575722122</v>
      </c>
      <c r="AF100" s="50"/>
      <c r="AG100" s="48">
        <f t="shared" si="27"/>
        <v>1.5596752835511543</v>
      </c>
      <c r="AH100" s="48">
        <f t="shared" si="26"/>
        <v>7.1346991509782205</v>
      </c>
      <c r="AI100" s="48">
        <v>579837</v>
      </c>
    </row>
    <row r="101" spans="1:35" x14ac:dyDescent="0.2">
      <c r="A101" s="48">
        <v>26156</v>
      </c>
      <c r="B101" s="9" t="s">
        <v>204</v>
      </c>
      <c r="C101" s="48">
        <v>2016</v>
      </c>
      <c r="D101" t="s">
        <v>27</v>
      </c>
      <c r="E101" t="s">
        <v>28</v>
      </c>
      <c r="F101" t="s">
        <v>29</v>
      </c>
      <c r="G101" t="s">
        <v>30</v>
      </c>
      <c r="H101" s="9" t="s">
        <v>384</v>
      </c>
      <c r="I101" t="s">
        <v>385</v>
      </c>
      <c r="J101" s="9" t="s">
        <v>386</v>
      </c>
      <c r="K101" t="s">
        <v>34</v>
      </c>
      <c r="L101">
        <v>10</v>
      </c>
      <c r="M101" t="s">
        <v>205</v>
      </c>
      <c r="N101" s="48">
        <v>79679</v>
      </c>
      <c r="O101" s="48">
        <v>48161</v>
      </c>
      <c r="P101" s="48">
        <v>50123</v>
      </c>
      <c r="Q101" s="48">
        <v>31518</v>
      </c>
      <c r="R101" s="48">
        <v>11742</v>
      </c>
      <c r="S101" s="48">
        <v>1645590</v>
      </c>
      <c r="T101" s="48" t="s">
        <v>36</v>
      </c>
      <c r="U101" s="48">
        <v>3571</v>
      </c>
      <c r="V101" s="48">
        <v>37435.019999999997</v>
      </c>
      <c r="W101" t="s">
        <v>388</v>
      </c>
      <c r="X101">
        <v>452020</v>
      </c>
      <c r="Y101" s="48">
        <v>45</v>
      </c>
      <c r="AB101" s="48">
        <v>9.5000000000000001E-2</v>
      </c>
      <c r="AC101" s="48">
        <f t="shared" si="25"/>
        <v>9.5000000000000001E-2</v>
      </c>
      <c r="AD101" s="50">
        <f>(P101-P100)/P100*100</f>
        <v>-3.8075498493484559</v>
      </c>
      <c r="AE101" s="50">
        <f t="shared" si="18"/>
        <v>10.822235263563458</v>
      </c>
      <c r="AF101" s="48">
        <v>1.5309999999999999</v>
      </c>
      <c r="AG101" s="48">
        <f t="shared" si="27"/>
        <v>1.5896694132434213</v>
      </c>
      <c r="AH101" s="48">
        <f t="shared" si="26"/>
        <v>6.755832779025841</v>
      </c>
      <c r="AI101" s="48">
        <v>538298</v>
      </c>
    </row>
    <row r="102" spans="1:35" x14ac:dyDescent="0.2">
      <c r="A102" s="48">
        <v>26156</v>
      </c>
      <c r="B102" s="9" t="s">
        <v>206</v>
      </c>
      <c r="C102" s="48">
        <v>2017</v>
      </c>
      <c r="D102" t="s">
        <v>27</v>
      </c>
      <c r="E102" t="s">
        <v>28</v>
      </c>
      <c r="F102" t="s">
        <v>29</v>
      </c>
      <c r="G102" t="s">
        <v>30</v>
      </c>
      <c r="H102" s="9" t="s">
        <v>384</v>
      </c>
      <c r="I102" t="s">
        <v>385</v>
      </c>
      <c r="J102" s="9" t="s">
        <v>386</v>
      </c>
      <c r="K102" t="s">
        <v>34</v>
      </c>
      <c r="L102">
        <v>10</v>
      </c>
      <c r="M102" t="s">
        <v>390</v>
      </c>
      <c r="N102" s="48">
        <v>61406</v>
      </c>
      <c r="O102" s="48">
        <v>37901</v>
      </c>
      <c r="P102" s="48">
        <v>28871</v>
      </c>
      <c r="Q102" s="48">
        <v>23505</v>
      </c>
      <c r="R102" s="48">
        <v>7260</v>
      </c>
      <c r="S102" s="48">
        <v>1645590</v>
      </c>
      <c r="T102" s="48" t="s">
        <v>36</v>
      </c>
      <c r="U102" s="48">
        <v>3571</v>
      </c>
      <c r="V102" s="48">
        <v>22204.641100000001</v>
      </c>
      <c r="W102" t="s">
        <v>388</v>
      </c>
      <c r="X102">
        <v>452020</v>
      </c>
      <c r="Y102" s="48">
        <v>45</v>
      </c>
      <c r="AB102" s="48">
        <v>1.6E-2</v>
      </c>
      <c r="AC102" s="48">
        <f t="shared" si="25"/>
        <v>-7.9000000000000001E-2</v>
      </c>
      <c r="AD102" s="50">
        <f>(P102-P101)/P101*100</f>
        <v>-42.399696746004828</v>
      </c>
      <c r="AE102" s="50">
        <f t="shared" si="18"/>
        <v>10.270592910089658</v>
      </c>
      <c r="AF102" s="48">
        <v>1.615</v>
      </c>
      <c r="AG102" s="48">
        <f t="shared" si="27"/>
        <v>2.1269093554085416</v>
      </c>
      <c r="AH102" s="48">
        <f t="shared" si="26"/>
        <v>7.6283262221932713</v>
      </c>
      <c r="AI102" s="48">
        <v>468425</v>
      </c>
    </row>
    <row r="103" spans="1:35" x14ac:dyDescent="0.2">
      <c r="A103" s="48">
        <v>26156</v>
      </c>
      <c r="B103" s="9" t="s">
        <v>208</v>
      </c>
      <c r="C103" s="48">
        <v>2018</v>
      </c>
      <c r="D103" t="s">
        <v>27</v>
      </c>
      <c r="E103" t="s">
        <v>28</v>
      </c>
      <c r="F103" t="s">
        <v>29</v>
      </c>
      <c r="G103" t="s">
        <v>30</v>
      </c>
      <c r="H103" s="9" t="s">
        <v>384</v>
      </c>
      <c r="I103" t="s">
        <v>385</v>
      </c>
      <c r="J103" s="9" t="s">
        <v>386</v>
      </c>
      <c r="K103" t="s">
        <v>34</v>
      </c>
      <c r="L103">
        <v>10</v>
      </c>
      <c r="M103" t="s">
        <v>391</v>
      </c>
      <c r="N103" s="48">
        <v>55493</v>
      </c>
      <c r="O103" s="48">
        <v>34219</v>
      </c>
      <c r="P103" s="48">
        <v>30852</v>
      </c>
      <c r="Q103" s="48">
        <v>21274</v>
      </c>
      <c r="R103" s="48">
        <v>3773</v>
      </c>
      <c r="S103" s="48">
        <v>1645590</v>
      </c>
      <c r="T103" s="48" t="s">
        <v>36</v>
      </c>
      <c r="U103" s="48">
        <v>3571</v>
      </c>
      <c r="V103" s="48">
        <v>21700.75</v>
      </c>
      <c r="W103" t="s">
        <v>388</v>
      </c>
      <c r="X103">
        <v>452020</v>
      </c>
      <c r="Y103" s="48">
        <v>45</v>
      </c>
      <c r="AB103" s="48">
        <v>8.8999999999999996E-2</v>
      </c>
      <c r="AC103" s="48">
        <f t="shared" si="25"/>
        <v>7.2999999999999995E-2</v>
      </c>
      <c r="AD103" s="50">
        <f>(P103-P102)/P102*100</f>
        <v>6.8615565792663924</v>
      </c>
      <c r="AE103" s="50">
        <f t="shared" si="18"/>
        <v>10.33695685705389</v>
      </c>
      <c r="AF103" s="48">
        <v>1.611</v>
      </c>
      <c r="AG103" s="48">
        <f t="shared" si="27"/>
        <v>1.7986840399325814</v>
      </c>
      <c r="AH103" s="48">
        <f t="shared" si="26"/>
        <v>7.2625015767754491</v>
      </c>
      <c r="AI103" s="48">
        <v>403018</v>
      </c>
    </row>
    <row r="104" spans="1:35" ht="16" hidden="1" customHeight="1" x14ac:dyDescent="0.2">
      <c r="A104">
        <v>26156</v>
      </c>
      <c r="B104" t="s">
        <v>210</v>
      </c>
      <c r="C104">
        <v>2019</v>
      </c>
      <c r="D104" t="s">
        <v>27</v>
      </c>
      <c r="E104" t="s">
        <v>28</v>
      </c>
      <c r="F104" t="s">
        <v>29</v>
      </c>
      <c r="G104" t="s">
        <v>30</v>
      </c>
      <c r="H104" t="s">
        <v>384</v>
      </c>
      <c r="I104" t="s">
        <v>385</v>
      </c>
      <c r="J104" t="s">
        <v>386</v>
      </c>
      <c r="K104" t="s">
        <v>34</v>
      </c>
      <c r="L104">
        <v>10</v>
      </c>
      <c r="M104" t="s">
        <v>392</v>
      </c>
      <c r="N104">
        <v>51803</v>
      </c>
      <c r="O104">
        <v>34654</v>
      </c>
      <c r="P104">
        <v>29135</v>
      </c>
      <c r="Q104">
        <v>17149</v>
      </c>
      <c r="R104">
        <v>2295</v>
      </c>
      <c r="S104">
        <v>1645590</v>
      </c>
      <c r="T104" t="s">
        <v>36</v>
      </c>
      <c r="U104">
        <v>3571</v>
      </c>
      <c r="V104">
        <v>21234.54</v>
      </c>
      <c r="W104" t="s">
        <v>388</v>
      </c>
      <c r="X104">
        <v>452020</v>
      </c>
      <c r="Y104">
        <v>45</v>
      </c>
      <c r="AA104"/>
      <c r="AB104" s="4"/>
      <c r="AC104" s="4"/>
      <c r="AD104" s="4"/>
      <c r="AE104" s="4">
        <f t="shared" si="18"/>
        <v>10.279695479577175</v>
      </c>
      <c r="AF104" s="4"/>
      <c r="AG104">
        <f t="shared" si="27"/>
        <v>1.7780332932898575</v>
      </c>
      <c r="AH104"/>
      <c r="AI104"/>
    </row>
    <row r="105" spans="1:35" hidden="1" x14ac:dyDescent="0.2">
      <c r="A105">
        <v>141913</v>
      </c>
      <c r="B105" t="s">
        <v>422</v>
      </c>
      <c r="C105">
        <v>2007</v>
      </c>
      <c r="D105" t="s">
        <v>27</v>
      </c>
      <c r="E105" t="s">
        <v>28</v>
      </c>
      <c r="F105" t="s">
        <v>29</v>
      </c>
      <c r="G105" t="s">
        <v>30</v>
      </c>
      <c r="H105" t="s">
        <v>423</v>
      </c>
      <c r="I105" t="s">
        <v>424</v>
      </c>
      <c r="J105" t="s">
        <v>425</v>
      </c>
      <c r="K105" t="s">
        <v>34</v>
      </c>
      <c r="L105">
        <v>5</v>
      </c>
      <c r="M105" t="s">
        <v>426</v>
      </c>
      <c r="N105">
        <v>1445.9069999999999</v>
      </c>
      <c r="O105">
        <v>304.36500000000001</v>
      </c>
      <c r="P105">
        <v>1274.229</v>
      </c>
      <c r="Q105">
        <v>1126.818</v>
      </c>
      <c r="R105"/>
      <c r="S105">
        <v>1123360</v>
      </c>
      <c r="T105" t="s">
        <v>36</v>
      </c>
      <c r="U105">
        <v>7374</v>
      </c>
      <c r="V105">
        <v>3760.4591</v>
      </c>
      <c r="W105" t="s">
        <v>427</v>
      </c>
      <c r="X105">
        <v>451020</v>
      </c>
      <c r="Y105">
        <v>45</v>
      </c>
      <c r="Z105">
        <v>940</v>
      </c>
      <c r="AA105"/>
      <c r="AB105" s="4"/>
      <c r="AC105" s="4"/>
      <c r="AD105" s="4"/>
      <c r="AE105" s="4">
        <f t="shared" si="18"/>
        <v>7.150096568801831</v>
      </c>
      <c r="AF105" s="4"/>
      <c r="AG105"/>
      <c r="AH105"/>
      <c r="AI105"/>
    </row>
    <row r="106" spans="1:35" hidden="1" x14ac:dyDescent="0.2">
      <c r="A106" s="9">
        <v>141913</v>
      </c>
      <c r="B106" s="9" t="s">
        <v>428</v>
      </c>
      <c r="C106" s="9">
        <v>2008</v>
      </c>
      <c r="D106" t="s">
        <v>27</v>
      </c>
      <c r="E106" t="s">
        <v>28</v>
      </c>
      <c r="F106" t="s">
        <v>29</v>
      </c>
      <c r="G106" t="s">
        <v>30</v>
      </c>
      <c r="H106" s="9" t="s">
        <v>423</v>
      </c>
      <c r="I106" t="s">
        <v>424</v>
      </c>
      <c r="J106" t="s">
        <v>425</v>
      </c>
      <c r="K106" t="s">
        <v>34</v>
      </c>
      <c r="L106">
        <v>5</v>
      </c>
      <c r="M106" t="s">
        <v>429</v>
      </c>
      <c r="N106" s="9">
        <v>1676.8209999999999</v>
      </c>
      <c r="O106" s="9">
        <v>599.20100000000002</v>
      </c>
      <c r="P106" s="9">
        <v>1601.5239999999999</v>
      </c>
      <c r="Q106" s="9">
        <v>1047.0150000000001</v>
      </c>
      <c r="R106" s="9"/>
      <c r="S106">
        <v>1123360</v>
      </c>
      <c r="T106" t="s">
        <v>36</v>
      </c>
      <c r="U106">
        <v>7374</v>
      </c>
      <c r="V106" s="9">
        <v>2892.8022000000001</v>
      </c>
      <c r="W106" t="s">
        <v>427</v>
      </c>
      <c r="X106">
        <v>451020</v>
      </c>
      <c r="Y106">
        <v>45</v>
      </c>
      <c r="Z106">
        <v>940</v>
      </c>
      <c r="AA106" s="9"/>
      <c r="AB106" s="9">
        <v>0.157</v>
      </c>
      <c r="AC106" s="48">
        <f t="shared" ref="AC106:AC116" si="28">AB106-AB105</f>
        <v>0.157</v>
      </c>
      <c r="AD106" s="8"/>
      <c r="AE106" s="8">
        <f t="shared" si="18"/>
        <v>7.3787109548875955</v>
      </c>
      <c r="AF106" s="8"/>
      <c r="AG106" s="9">
        <f t="shared" ref="AG106:AG141" si="29">N106/P106</f>
        <v>1.0470158424101044</v>
      </c>
      <c r="AH106" s="9"/>
      <c r="AI106" s="9"/>
    </row>
    <row r="107" spans="1:35" x14ac:dyDescent="0.2">
      <c r="A107" s="48">
        <v>141913</v>
      </c>
      <c r="B107" s="9" t="s">
        <v>430</v>
      </c>
      <c r="C107" s="48">
        <v>2009</v>
      </c>
      <c r="D107" t="s">
        <v>27</v>
      </c>
      <c r="E107" t="s">
        <v>28</v>
      </c>
      <c r="F107" t="s">
        <v>29</v>
      </c>
      <c r="G107" t="s">
        <v>30</v>
      </c>
      <c r="H107" s="9" t="s">
        <v>423</v>
      </c>
      <c r="I107" t="s">
        <v>424</v>
      </c>
      <c r="J107" s="9" t="s">
        <v>425</v>
      </c>
      <c r="K107" t="s">
        <v>34</v>
      </c>
      <c r="L107">
        <v>5</v>
      </c>
      <c r="M107" t="s">
        <v>431</v>
      </c>
      <c r="N107" s="48">
        <v>2039.326</v>
      </c>
      <c r="O107" s="48">
        <v>1065.1369999999999</v>
      </c>
      <c r="P107" s="48">
        <v>1642.4680000000001</v>
      </c>
      <c r="Q107" s="48">
        <v>871.51700000000005</v>
      </c>
      <c r="S107" s="48">
        <v>1123360</v>
      </c>
      <c r="T107" s="48" t="s">
        <v>36</v>
      </c>
      <c r="U107" s="48">
        <v>7374</v>
      </c>
      <c r="V107" s="48">
        <v>3360.2647000000002</v>
      </c>
      <c r="W107" t="s">
        <v>427</v>
      </c>
      <c r="X107">
        <v>451020</v>
      </c>
      <c r="Y107" s="48">
        <v>45</v>
      </c>
      <c r="Z107">
        <v>940</v>
      </c>
      <c r="AB107" s="48">
        <v>0.155</v>
      </c>
      <c r="AC107" s="48">
        <f t="shared" si="28"/>
        <v>-2.0000000000000018E-3</v>
      </c>
      <c r="AD107" s="50">
        <f t="shared" ref="AD107:AD116" si="30">(P107-P106)/P106*100</f>
        <v>2.5565648719594707</v>
      </c>
      <c r="AE107" s="50">
        <f t="shared" si="18"/>
        <v>7.4039552676727842</v>
      </c>
      <c r="AF107" s="48">
        <v>0.80800000000000005</v>
      </c>
      <c r="AG107" s="48">
        <f t="shared" si="29"/>
        <v>1.2416229722588201</v>
      </c>
      <c r="AH107" s="48">
        <f t="shared" ref="AH107:AH116" si="31">AI107/N107</f>
        <v>0</v>
      </c>
    </row>
    <row r="108" spans="1:35" x14ac:dyDescent="0.2">
      <c r="A108" s="48">
        <v>141913</v>
      </c>
      <c r="B108" s="9" t="s">
        <v>432</v>
      </c>
      <c r="C108" s="48">
        <v>2010</v>
      </c>
      <c r="D108" t="s">
        <v>27</v>
      </c>
      <c r="E108" t="s">
        <v>28</v>
      </c>
      <c r="F108" t="s">
        <v>29</v>
      </c>
      <c r="G108" t="s">
        <v>30</v>
      </c>
      <c r="H108" s="9" t="s">
        <v>423</v>
      </c>
      <c r="I108" t="s">
        <v>424</v>
      </c>
      <c r="J108" s="9" t="s">
        <v>425</v>
      </c>
      <c r="K108" t="s">
        <v>34</v>
      </c>
      <c r="L108">
        <v>5</v>
      </c>
      <c r="M108" t="s">
        <v>433</v>
      </c>
      <c r="N108" s="48">
        <v>3350.5309999999999</v>
      </c>
      <c r="O108" s="48">
        <v>1878.856</v>
      </c>
      <c r="P108" s="48">
        <v>1859.8019999999999</v>
      </c>
      <c r="Q108" s="48">
        <v>1337.817</v>
      </c>
      <c r="S108" s="48">
        <v>1123360</v>
      </c>
      <c r="T108" s="48" t="s">
        <v>36</v>
      </c>
      <c r="U108" s="48">
        <v>7374</v>
      </c>
      <c r="V108" s="48">
        <v>4174.2066000000004</v>
      </c>
      <c r="W108" t="s">
        <v>427</v>
      </c>
      <c r="X108">
        <v>451020</v>
      </c>
      <c r="Y108" s="48">
        <v>45</v>
      </c>
      <c r="Z108">
        <v>940</v>
      </c>
      <c r="AB108" s="48">
        <v>0.21</v>
      </c>
      <c r="AC108" s="48">
        <f t="shared" si="28"/>
        <v>5.4999999999999993E-2</v>
      </c>
      <c r="AD108" s="50">
        <f t="shared" si="30"/>
        <v>13.232160383033326</v>
      </c>
      <c r="AE108" s="50">
        <f t="shared" si="18"/>
        <v>7.5282253094279685</v>
      </c>
      <c r="AF108" s="48">
        <v>1.196</v>
      </c>
      <c r="AG108" s="48">
        <f t="shared" si="29"/>
        <v>1.801552530860812</v>
      </c>
      <c r="AH108" s="48">
        <f t="shared" si="31"/>
        <v>0</v>
      </c>
    </row>
    <row r="109" spans="1:35" x14ac:dyDescent="0.2">
      <c r="A109" s="48">
        <v>141913</v>
      </c>
      <c r="B109" s="9" t="s">
        <v>98</v>
      </c>
      <c r="C109" s="48">
        <v>2011</v>
      </c>
      <c r="D109" t="s">
        <v>27</v>
      </c>
      <c r="E109" t="s">
        <v>28</v>
      </c>
      <c r="F109" t="s">
        <v>29</v>
      </c>
      <c r="G109" t="s">
        <v>30</v>
      </c>
      <c r="H109" s="9" t="s">
        <v>423</v>
      </c>
      <c r="I109" t="s">
        <v>424</v>
      </c>
      <c r="J109" s="9" t="s">
        <v>425</v>
      </c>
      <c r="K109" t="s">
        <v>34</v>
      </c>
      <c r="L109">
        <v>5</v>
      </c>
      <c r="M109" t="s">
        <v>434</v>
      </c>
      <c r="N109" s="48">
        <v>2688.143</v>
      </c>
      <c r="O109" s="48">
        <v>1242.8</v>
      </c>
      <c r="P109" s="48">
        <v>2203.8470000000002</v>
      </c>
      <c r="Q109" s="48">
        <v>1300.921</v>
      </c>
      <c r="R109" s="48">
        <v>0</v>
      </c>
      <c r="S109" s="48">
        <v>1123360</v>
      </c>
      <c r="T109" s="48" t="s">
        <v>36</v>
      </c>
      <c r="U109" s="48">
        <v>7374</v>
      </c>
      <c r="V109" s="48">
        <v>3336.8465000000001</v>
      </c>
      <c r="W109" t="s">
        <v>427</v>
      </c>
      <c r="X109">
        <v>451020</v>
      </c>
      <c r="Y109" s="48">
        <v>45</v>
      </c>
      <c r="Z109">
        <v>940</v>
      </c>
      <c r="AB109" s="48">
        <v>0.19600000000000001</v>
      </c>
      <c r="AC109" s="48">
        <f t="shared" si="28"/>
        <v>-1.3999999999999985E-2</v>
      </c>
      <c r="AD109" s="50">
        <f t="shared" si="30"/>
        <v>18.499012260444946</v>
      </c>
      <c r="AE109" s="50">
        <f t="shared" si="18"/>
        <v>7.6979597486254292</v>
      </c>
      <c r="AF109" s="48">
        <v>1.304</v>
      </c>
      <c r="AG109" s="48">
        <f t="shared" si="29"/>
        <v>1.2197502821203103</v>
      </c>
      <c r="AH109" s="48">
        <f t="shared" si="31"/>
        <v>0</v>
      </c>
    </row>
    <row r="110" spans="1:35" x14ac:dyDescent="0.2">
      <c r="A110" s="48">
        <v>141913</v>
      </c>
      <c r="B110" s="9" t="s">
        <v>435</v>
      </c>
      <c r="C110" s="48">
        <v>2012</v>
      </c>
      <c r="D110" t="s">
        <v>27</v>
      </c>
      <c r="E110" t="s">
        <v>28</v>
      </c>
      <c r="F110" t="s">
        <v>29</v>
      </c>
      <c r="G110" t="s">
        <v>30</v>
      </c>
      <c r="H110" s="9" t="s">
        <v>423</v>
      </c>
      <c r="I110" t="s">
        <v>424</v>
      </c>
      <c r="J110" s="9" t="s">
        <v>425</v>
      </c>
      <c r="K110" t="s">
        <v>34</v>
      </c>
      <c r="L110">
        <v>5</v>
      </c>
      <c r="M110" t="s">
        <v>436</v>
      </c>
      <c r="N110" s="48">
        <v>3125.056</v>
      </c>
      <c r="O110" s="48">
        <v>1838.4490000000001</v>
      </c>
      <c r="P110" s="48">
        <v>2375.9229999999998</v>
      </c>
      <c r="Q110" s="48">
        <v>1286.607</v>
      </c>
      <c r="S110" s="48">
        <v>1123360</v>
      </c>
      <c r="T110" s="48" t="s">
        <v>36</v>
      </c>
      <c r="U110" s="48">
        <v>7374</v>
      </c>
      <c r="V110" s="48">
        <v>3617.431</v>
      </c>
      <c r="W110" t="s">
        <v>427</v>
      </c>
      <c r="X110">
        <v>451020</v>
      </c>
      <c r="Y110" s="48">
        <v>45</v>
      </c>
      <c r="Z110">
        <v>940</v>
      </c>
      <c r="AB110" s="48">
        <v>0.13200000000000001</v>
      </c>
      <c r="AC110" s="48">
        <f t="shared" si="28"/>
        <v>-6.4000000000000001E-2</v>
      </c>
      <c r="AD110" s="50">
        <f t="shared" si="30"/>
        <v>7.807983040564956</v>
      </c>
      <c r="AE110" s="50">
        <f t="shared" si="18"/>
        <v>7.7731412725499966</v>
      </c>
      <c r="AF110" s="48">
        <v>1.0760000000000001</v>
      </c>
      <c r="AG110" s="48">
        <f t="shared" si="29"/>
        <v>1.3153018847833033</v>
      </c>
      <c r="AH110" s="48">
        <f t="shared" si="31"/>
        <v>0</v>
      </c>
    </row>
    <row r="111" spans="1:35" x14ac:dyDescent="0.2">
      <c r="A111" s="48">
        <v>141913</v>
      </c>
      <c r="B111" s="9" t="s">
        <v>437</v>
      </c>
      <c r="C111" s="48">
        <v>2013</v>
      </c>
      <c r="D111" t="s">
        <v>27</v>
      </c>
      <c r="E111" t="s">
        <v>28</v>
      </c>
      <c r="F111" t="s">
        <v>29</v>
      </c>
      <c r="G111" t="s">
        <v>30</v>
      </c>
      <c r="H111" s="9" t="s">
        <v>423</v>
      </c>
      <c r="I111" t="s">
        <v>424</v>
      </c>
      <c r="J111" s="9" t="s">
        <v>425</v>
      </c>
      <c r="K111" t="s">
        <v>34</v>
      </c>
      <c r="L111">
        <v>5</v>
      </c>
      <c r="M111" t="s">
        <v>438</v>
      </c>
      <c r="N111" s="48">
        <v>4018.65</v>
      </c>
      <c r="O111" s="48">
        <v>2885.8510000000001</v>
      </c>
      <c r="P111" s="48">
        <v>2554.2359999999999</v>
      </c>
      <c r="Q111" s="48">
        <v>1132.799</v>
      </c>
      <c r="S111" s="48">
        <v>1123360</v>
      </c>
      <c r="T111" s="48" t="s">
        <v>36</v>
      </c>
      <c r="U111" s="48">
        <v>7374</v>
      </c>
      <c r="V111" s="48">
        <v>4720.0817999999999</v>
      </c>
      <c r="W111" t="s">
        <v>427</v>
      </c>
      <c r="X111">
        <v>451020</v>
      </c>
      <c r="Y111" s="48">
        <v>45</v>
      </c>
      <c r="Z111">
        <v>940</v>
      </c>
      <c r="AB111" s="48">
        <v>0.17699999999999999</v>
      </c>
      <c r="AC111" s="48">
        <f t="shared" si="28"/>
        <v>4.4999999999999984E-2</v>
      </c>
      <c r="AD111" s="50">
        <f t="shared" si="30"/>
        <v>7.504999109819642</v>
      </c>
      <c r="AE111" s="50">
        <f t="shared" si="18"/>
        <v>7.8455084363955354</v>
      </c>
      <c r="AF111" s="48">
        <v>1.7370000000000001</v>
      </c>
      <c r="AG111" s="48">
        <f t="shared" si="29"/>
        <v>1.5733276016781537</v>
      </c>
      <c r="AH111" s="48">
        <f t="shared" si="31"/>
        <v>0</v>
      </c>
    </row>
    <row r="112" spans="1:35" x14ac:dyDescent="0.2">
      <c r="A112" s="48">
        <v>141913</v>
      </c>
      <c r="B112" s="9" t="s">
        <v>439</v>
      </c>
      <c r="C112" s="48">
        <v>2014</v>
      </c>
      <c r="D112" t="s">
        <v>27</v>
      </c>
      <c r="E112" t="s">
        <v>28</v>
      </c>
      <c r="F112" t="s">
        <v>29</v>
      </c>
      <c r="G112" t="s">
        <v>30</v>
      </c>
      <c r="H112" s="9" t="s">
        <v>423</v>
      </c>
      <c r="I112" t="s">
        <v>424</v>
      </c>
      <c r="J112" s="9" t="s">
        <v>425</v>
      </c>
      <c r="K112" t="s">
        <v>34</v>
      </c>
      <c r="L112">
        <v>5</v>
      </c>
      <c r="M112" t="s">
        <v>440</v>
      </c>
      <c r="N112" s="48">
        <v>5793.5479999999998</v>
      </c>
      <c r="O112" s="48">
        <v>4929.9949999999999</v>
      </c>
      <c r="P112" s="48">
        <v>2775.5940000000001</v>
      </c>
      <c r="Q112" s="48">
        <v>863.553</v>
      </c>
      <c r="S112" s="48">
        <v>1123360</v>
      </c>
      <c r="T112" s="48" t="s">
        <v>36</v>
      </c>
      <c r="U112" s="48">
        <v>7374</v>
      </c>
      <c r="V112" s="48">
        <v>6813.8220000000001</v>
      </c>
      <c r="W112" t="s">
        <v>427</v>
      </c>
      <c r="X112">
        <v>451020</v>
      </c>
      <c r="Y112" s="48">
        <v>45</v>
      </c>
      <c r="Z112">
        <v>940</v>
      </c>
      <c r="AB112" s="48">
        <v>0.20499999999999999</v>
      </c>
      <c r="AC112" s="48">
        <f t="shared" si="28"/>
        <v>2.7999999999999997E-2</v>
      </c>
      <c r="AD112" s="50">
        <f t="shared" si="30"/>
        <v>8.6663096127374377</v>
      </c>
      <c r="AE112" s="50">
        <f t="shared" si="18"/>
        <v>7.9286200573282883</v>
      </c>
      <c r="AF112" s="48">
        <v>2.67</v>
      </c>
      <c r="AG112" s="48">
        <f t="shared" si="29"/>
        <v>2.0873182461123636</v>
      </c>
      <c r="AH112" s="48">
        <f t="shared" si="31"/>
        <v>0</v>
      </c>
    </row>
    <row r="113" spans="1:35" x14ac:dyDescent="0.2">
      <c r="A113" s="48">
        <v>141913</v>
      </c>
      <c r="B113" s="9" t="s">
        <v>441</v>
      </c>
      <c r="C113" s="48">
        <v>2015</v>
      </c>
      <c r="D113" t="s">
        <v>27</v>
      </c>
      <c r="E113" t="s">
        <v>28</v>
      </c>
      <c r="F113" t="s">
        <v>29</v>
      </c>
      <c r="G113" t="s">
        <v>30</v>
      </c>
      <c r="H113" s="9" t="s">
        <v>423</v>
      </c>
      <c r="I113" t="s">
        <v>424</v>
      </c>
      <c r="J113" s="9" t="s">
        <v>425</v>
      </c>
      <c r="K113" t="s">
        <v>34</v>
      </c>
      <c r="L113">
        <v>5</v>
      </c>
      <c r="M113" t="s">
        <v>442</v>
      </c>
      <c r="N113" s="48">
        <v>10509.951999999999</v>
      </c>
      <c r="O113" s="48">
        <v>7632.5479999999998</v>
      </c>
      <c r="P113" s="48">
        <v>2898.15</v>
      </c>
      <c r="Q113" s="48">
        <v>2877.404</v>
      </c>
      <c r="S113" s="48">
        <v>1123360</v>
      </c>
      <c r="T113" s="48" t="s">
        <v>36</v>
      </c>
      <c r="U113" s="48">
        <v>7374</v>
      </c>
      <c r="V113" s="48">
        <v>11997.0452</v>
      </c>
      <c r="W113" t="s">
        <v>427</v>
      </c>
      <c r="X113">
        <v>451020</v>
      </c>
      <c r="Y113" s="48">
        <v>45</v>
      </c>
      <c r="Z113">
        <v>940</v>
      </c>
      <c r="AB113" s="48">
        <v>0.27200000000000002</v>
      </c>
      <c r="AC113" s="48">
        <f t="shared" si="28"/>
        <v>6.7000000000000032E-2</v>
      </c>
      <c r="AD113" s="50">
        <f t="shared" si="30"/>
        <v>4.4154872794796374</v>
      </c>
      <c r="AE113" s="50">
        <f t="shared" si="18"/>
        <v>7.9718278813755026</v>
      </c>
      <c r="AF113" s="48">
        <v>4.9260000000000002</v>
      </c>
      <c r="AG113" s="48">
        <f t="shared" si="29"/>
        <v>3.6264347946103546</v>
      </c>
      <c r="AH113" s="48">
        <f t="shared" si="31"/>
        <v>0</v>
      </c>
    </row>
    <row r="114" spans="1:35" x14ac:dyDescent="0.2">
      <c r="A114" s="48">
        <v>141913</v>
      </c>
      <c r="B114" s="9" t="s">
        <v>52</v>
      </c>
      <c r="C114" s="48">
        <v>2016</v>
      </c>
      <c r="D114" t="s">
        <v>27</v>
      </c>
      <c r="E114" t="s">
        <v>28</v>
      </c>
      <c r="F114" t="s">
        <v>29</v>
      </c>
      <c r="G114" t="s">
        <v>30</v>
      </c>
      <c r="H114" s="9" t="s">
        <v>423</v>
      </c>
      <c r="I114" t="s">
        <v>424</v>
      </c>
      <c r="J114" s="9" t="s">
        <v>425</v>
      </c>
      <c r="K114" t="s">
        <v>34</v>
      </c>
      <c r="L114">
        <v>12</v>
      </c>
      <c r="M114" t="s">
        <v>443</v>
      </c>
      <c r="N114" s="48">
        <v>10664.35</v>
      </c>
      <c r="O114" s="48">
        <v>7885.0079999999998</v>
      </c>
      <c r="P114" s="48">
        <v>2949.96</v>
      </c>
      <c r="Q114" s="48">
        <v>2779.3420000000001</v>
      </c>
      <c r="S114" s="48">
        <v>1123360</v>
      </c>
      <c r="T114" s="48" t="s">
        <v>36</v>
      </c>
      <c r="U114" s="48">
        <v>7374</v>
      </c>
      <c r="V114" s="48">
        <v>10563.230299999999</v>
      </c>
      <c r="W114" t="s">
        <v>427</v>
      </c>
      <c r="X114">
        <v>451020</v>
      </c>
      <c r="Y114" s="48">
        <v>45</v>
      </c>
      <c r="Z114">
        <v>940</v>
      </c>
      <c r="AB114" s="48">
        <v>0.16500000000000001</v>
      </c>
      <c r="AC114" s="48">
        <f t="shared" si="28"/>
        <v>-0.10700000000000001</v>
      </c>
      <c r="AD114" s="50">
        <f t="shared" si="30"/>
        <v>1.7876921484395198</v>
      </c>
      <c r="AE114" s="50">
        <f t="shared" si="18"/>
        <v>7.9895468899199029</v>
      </c>
      <c r="AF114" s="48">
        <v>3.238</v>
      </c>
      <c r="AG114" s="48">
        <f t="shared" si="29"/>
        <v>3.6150829163785274</v>
      </c>
      <c r="AH114" s="48">
        <f t="shared" si="31"/>
        <v>0</v>
      </c>
    </row>
    <row r="115" spans="1:35" x14ac:dyDescent="0.2">
      <c r="A115" s="48">
        <v>141913</v>
      </c>
      <c r="B115" s="9" t="s">
        <v>54</v>
      </c>
      <c r="C115" s="48">
        <v>2017</v>
      </c>
      <c r="D115" t="s">
        <v>27</v>
      </c>
      <c r="E115" t="s">
        <v>28</v>
      </c>
      <c r="F115" t="s">
        <v>29</v>
      </c>
      <c r="G115" t="s">
        <v>30</v>
      </c>
      <c r="H115" s="9" t="s">
        <v>423</v>
      </c>
      <c r="I115" t="s">
        <v>424</v>
      </c>
      <c r="J115" s="9" t="s">
        <v>425</v>
      </c>
      <c r="K115" t="s">
        <v>34</v>
      </c>
      <c r="L115">
        <v>12</v>
      </c>
      <c r="M115" t="s">
        <v>444</v>
      </c>
      <c r="N115" s="48">
        <v>12998.069</v>
      </c>
      <c r="O115" s="48">
        <v>9032.8379999999997</v>
      </c>
      <c r="P115" s="48">
        <v>3975.163</v>
      </c>
      <c r="Q115" s="48">
        <v>3965.2310000000002</v>
      </c>
      <c r="S115" s="48">
        <v>1123360</v>
      </c>
      <c r="T115" s="48" t="s">
        <v>36</v>
      </c>
      <c r="U115" s="48">
        <v>7374</v>
      </c>
      <c r="V115" s="48">
        <v>15956.2032</v>
      </c>
      <c r="W115" t="s">
        <v>427</v>
      </c>
      <c r="X115">
        <v>451020</v>
      </c>
      <c r="Y115" s="48">
        <v>45</v>
      </c>
      <c r="Z115">
        <v>940</v>
      </c>
      <c r="AC115" s="48">
        <f t="shared" si="28"/>
        <v>-0.16500000000000001</v>
      </c>
      <c r="AD115" s="50">
        <f t="shared" si="30"/>
        <v>34.75311529647859</v>
      </c>
      <c r="AE115" s="50">
        <f t="shared" si="18"/>
        <v>8.2878210325370052</v>
      </c>
      <c r="AF115" s="48">
        <v>2.9969999999999999</v>
      </c>
      <c r="AG115" s="48">
        <f t="shared" si="29"/>
        <v>3.2698203822082261</v>
      </c>
      <c r="AH115" s="48">
        <f t="shared" si="31"/>
        <v>0</v>
      </c>
    </row>
    <row r="116" spans="1:35" x14ac:dyDescent="0.2">
      <c r="A116" s="48">
        <v>141913</v>
      </c>
      <c r="B116" s="9" t="s">
        <v>56</v>
      </c>
      <c r="C116" s="48">
        <v>2018</v>
      </c>
      <c r="D116" t="s">
        <v>27</v>
      </c>
      <c r="E116" t="s">
        <v>28</v>
      </c>
      <c r="F116" t="s">
        <v>29</v>
      </c>
      <c r="G116" t="s">
        <v>30</v>
      </c>
      <c r="H116" s="9" t="s">
        <v>423</v>
      </c>
      <c r="I116" t="s">
        <v>424</v>
      </c>
      <c r="J116" s="9" t="s">
        <v>425</v>
      </c>
      <c r="K116" t="s">
        <v>34</v>
      </c>
      <c r="L116">
        <v>12</v>
      </c>
      <c r="M116" t="s">
        <v>445</v>
      </c>
      <c r="N116" s="48">
        <v>13230.773999999999</v>
      </c>
      <c r="O116" s="48">
        <v>9044.4310000000005</v>
      </c>
      <c r="P116" s="48">
        <v>3366.366</v>
      </c>
      <c r="Q116" s="48">
        <v>4186.3429999999998</v>
      </c>
      <c r="S116" s="48">
        <v>1123360</v>
      </c>
      <c r="T116" s="48" t="s">
        <v>36</v>
      </c>
      <c r="U116" s="48">
        <v>7374</v>
      </c>
      <c r="V116" s="48">
        <v>16290.6211</v>
      </c>
      <c r="W116" t="s">
        <v>427</v>
      </c>
      <c r="X116">
        <v>451020</v>
      </c>
      <c r="Y116" s="48">
        <v>45</v>
      </c>
      <c r="Z116">
        <v>940</v>
      </c>
      <c r="AB116" s="48">
        <v>0.14499999999999999</v>
      </c>
      <c r="AC116" s="48">
        <f t="shared" si="28"/>
        <v>0.14499999999999999</v>
      </c>
      <c r="AD116" s="50">
        <f t="shared" si="30"/>
        <v>-15.31501978661001</v>
      </c>
      <c r="AE116" s="50">
        <f t="shared" si="18"/>
        <v>8.1215891032424459</v>
      </c>
      <c r="AF116" s="48">
        <v>2.2989999999999999</v>
      </c>
      <c r="AG116" s="48">
        <f t="shared" si="29"/>
        <v>3.9302838728765677</v>
      </c>
      <c r="AH116" s="48">
        <f t="shared" si="31"/>
        <v>0</v>
      </c>
    </row>
    <row r="117" spans="1:35" hidden="1" x14ac:dyDescent="0.2">
      <c r="A117">
        <v>141913</v>
      </c>
      <c r="B117" t="s">
        <v>58</v>
      </c>
      <c r="C117">
        <v>2019</v>
      </c>
      <c r="D117" t="s">
        <v>27</v>
      </c>
      <c r="E117" t="s">
        <v>28</v>
      </c>
      <c r="F117" t="s">
        <v>29</v>
      </c>
      <c r="G117" t="s">
        <v>30</v>
      </c>
      <c r="H117" t="s">
        <v>423</v>
      </c>
      <c r="I117" t="s">
        <v>424</v>
      </c>
      <c r="J117" t="s">
        <v>425</v>
      </c>
      <c r="K117" t="s">
        <v>34</v>
      </c>
      <c r="L117">
        <v>12</v>
      </c>
      <c r="M117" t="s">
        <v>226</v>
      </c>
      <c r="N117">
        <v>44480.161999999997</v>
      </c>
      <c r="O117">
        <v>16425.172999999999</v>
      </c>
      <c r="P117">
        <v>4911.8919999999998</v>
      </c>
      <c r="Q117">
        <v>28054.989000000001</v>
      </c>
      <c r="R117">
        <v>0.47199999999999998</v>
      </c>
      <c r="S117">
        <v>1123360</v>
      </c>
      <c r="T117" t="s">
        <v>36</v>
      </c>
      <c r="U117">
        <v>7374</v>
      </c>
      <c r="V117">
        <v>54809.258600000001</v>
      </c>
      <c r="W117" t="s">
        <v>427</v>
      </c>
      <c r="X117">
        <v>451020</v>
      </c>
      <c r="Y117">
        <v>45</v>
      </c>
      <c r="Z117">
        <v>940</v>
      </c>
      <c r="AA117"/>
      <c r="AB117" s="4"/>
      <c r="AC117" s="4"/>
      <c r="AD117" s="4"/>
      <c r="AE117" s="4">
        <f t="shared" si="18"/>
        <v>8.4994144826145774</v>
      </c>
      <c r="AF117" s="4"/>
      <c r="AG117">
        <f t="shared" si="29"/>
        <v>9.0556066786484717</v>
      </c>
      <c r="AH117"/>
      <c r="AI117"/>
    </row>
    <row r="118" spans="1:35" hidden="1" x14ac:dyDescent="0.2">
      <c r="A118" s="9">
        <v>143357</v>
      </c>
      <c r="B118" s="9" t="s">
        <v>446</v>
      </c>
      <c r="C118" s="9">
        <v>2008</v>
      </c>
      <c r="D118" t="s">
        <v>27</v>
      </c>
      <c r="E118" t="s">
        <v>28</v>
      </c>
      <c r="F118" t="s">
        <v>29</v>
      </c>
      <c r="G118" t="s">
        <v>30</v>
      </c>
      <c r="H118" s="9" t="s">
        <v>447</v>
      </c>
      <c r="I118" t="s">
        <v>448</v>
      </c>
      <c r="J118" t="s">
        <v>449</v>
      </c>
      <c r="K118" t="s">
        <v>34</v>
      </c>
      <c r="L118">
        <v>8</v>
      </c>
      <c r="M118" t="s">
        <v>450</v>
      </c>
      <c r="N118" s="9">
        <v>12398.525</v>
      </c>
      <c r="O118" s="9">
        <v>9205.85</v>
      </c>
      <c r="P118" s="9">
        <v>25313.826000000001</v>
      </c>
      <c r="Q118" s="9">
        <v>2540.5059999999999</v>
      </c>
      <c r="R118" s="9"/>
      <c r="S118">
        <v>1467373</v>
      </c>
      <c r="T118" t="s">
        <v>36</v>
      </c>
      <c r="U118">
        <v>8742</v>
      </c>
      <c r="V118" s="9">
        <v>25348.799500000001</v>
      </c>
      <c r="W118" t="s">
        <v>451</v>
      </c>
      <c r="X118">
        <v>451020</v>
      </c>
      <c r="Y118">
        <v>45</v>
      </c>
      <c r="Z118">
        <v>976</v>
      </c>
      <c r="AA118" s="9"/>
      <c r="AB118" s="9">
        <v>5.8000000000000003E-2</v>
      </c>
      <c r="AC118" s="48">
        <f t="shared" ref="AC118:AC128" si="32">AB118-AB117</f>
        <v>5.8000000000000003E-2</v>
      </c>
      <c r="AD118" s="8"/>
      <c r="AE118" s="8">
        <f t="shared" si="18"/>
        <v>10.139106007662024</v>
      </c>
      <c r="AF118" s="8"/>
      <c r="AG118" s="9">
        <f t="shared" si="29"/>
        <v>0.48979261372816574</v>
      </c>
      <c r="AH118" s="9"/>
      <c r="AI118" s="9"/>
    </row>
    <row r="119" spans="1:35" x14ac:dyDescent="0.2">
      <c r="A119" s="48">
        <v>143357</v>
      </c>
      <c r="B119" s="9" t="s">
        <v>452</v>
      </c>
      <c r="C119" s="48">
        <v>2009</v>
      </c>
      <c r="D119" t="s">
        <v>27</v>
      </c>
      <c r="E119" t="s">
        <v>28</v>
      </c>
      <c r="F119" t="s">
        <v>29</v>
      </c>
      <c r="G119" t="s">
        <v>30</v>
      </c>
      <c r="H119" s="9" t="s">
        <v>447</v>
      </c>
      <c r="I119" t="s">
        <v>448</v>
      </c>
      <c r="J119" s="9" t="s">
        <v>449</v>
      </c>
      <c r="K119" t="s">
        <v>34</v>
      </c>
      <c r="L119">
        <v>8</v>
      </c>
      <c r="M119" t="s">
        <v>453</v>
      </c>
      <c r="N119" s="48">
        <v>12255.734</v>
      </c>
      <c r="O119" s="48">
        <v>8781.9500000000007</v>
      </c>
      <c r="P119" s="48">
        <v>23170.968000000001</v>
      </c>
      <c r="Q119" s="48">
        <v>2886.5929999999998</v>
      </c>
      <c r="R119" s="48">
        <v>29.811</v>
      </c>
      <c r="S119" s="48">
        <v>1467373</v>
      </c>
      <c r="T119" s="48" t="s">
        <v>36</v>
      </c>
      <c r="U119" s="48">
        <v>8742</v>
      </c>
      <c r="V119" s="48">
        <v>20557.547999999999</v>
      </c>
      <c r="W119" t="s">
        <v>451</v>
      </c>
      <c r="X119">
        <v>451020</v>
      </c>
      <c r="Y119" s="48">
        <v>45</v>
      </c>
      <c r="Z119">
        <v>976</v>
      </c>
      <c r="AB119" s="48">
        <v>-2.3E-2</v>
      </c>
      <c r="AC119" s="48">
        <f t="shared" si="32"/>
        <v>-8.1000000000000003E-2</v>
      </c>
      <c r="AD119" s="50">
        <f t="shared" ref="AD119:AD128" si="33">(P119-P118)/P118*100</f>
        <v>-8.4651684024374667</v>
      </c>
      <c r="AE119" s="50">
        <f t="shared" si="18"/>
        <v>10.050655394715154</v>
      </c>
      <c r="AF119" s="48">
        <v>25.061</v>
      </c>
      <c r="AG119" s="48">
        <f t="shared" si="29"/>
        <v>0.5289262839601695</v>
      </c>
      <c r="AH119" s="48">
        <f t="shared" ref="AH119:AH128" si="34">AI119/N119</f>
        <v>16.772883615130681</v>
      </c>
      <c r="AI119" s="48">
        <v>205564</v>
      </c>
    </row>
    <row r="120" spans="1:35" x14ac:dyDescent="0.2">
      <c r="A120" s="48">
        <v>143357</v>
      </c>
      <c r="B120" s="9" t="s">
        <v>454</v>
      </c>
      <c r="C120" s="48">
        <v>2010</v>
      </c>
      <c r="D120" t="s">
        <v>27</v>
      </c>
      <c r="E120" t="s">
        <v>28</v>
      </c>
      <c r="F120" t="s">
        <v>29</v>
      </c>
      <c r="G120" t="s">
        <v>30</v>
      </c>
      <c r="H120" s="9" t="s">
        <v>447</v>
      </c>
      <c r="I120" t="s">
        <v>448</v>
      </c>
      <c r="J120" s="9" t="s">
        <v>449</v>
      </c>
      <c r="K120" t="s">
        <v>34</v>
      </c>
      <c r="L120">
        <v>8</v>
      </c>
      <c r="M120" t="s">
        <v>455</v>
      </c>
      <c r="N120" s="48">
        <v>12835.253000000001</v>
      </c>
      <c r="O120" s="48">
        <v>9560.5300000000007</v>
      </c>
      <c r="P120" s="48">
        <v>23094.078000000001</v>
      </c>
      <c r="Q120" s="48">
        <v>3274.723</v>
      </c>
      <c r="R120" s="48">
        <v>6.7469999999999999</v>
      </c>
      <c r="S120" s="48">
        <v>1467373</v>
      </c>
      <c r="T120" s="48" t="s">
        <v>36</v>
      </c>
      <c r="U120" s="48">
        <v>8742</v>
      </c>
      <c r="V120" s="48">
        <v>22876.390800000001</v>
      </c>
      <c r="W120" t="s">
        <v>451</v>
      </c>
      <c r="X120">
        <v>451020</v>
      </c>
      <c r="Y120" s="48">
        <v>45</v>
      </c>
      <c r="Z120">
        <v>976</v>
      </c>
      <c r="AB120" s="48">
        <v>0.186</v>
      </c>
      <c r="AC120" s="48">
        <f t="shared" si="32"/>
        <v>0.20899999999999999</v>
      </c>
      <c r="AD120" s="50">
        <f t="shared" si="33"/>
        <v>-0.33183766858596248</v>
      </c>
      <c r="AE120" s="50">
        <f t="shared" si="18"/>
        <v>10.047331500006747</v>
      </c>
      <c r="AF120" s="48">
        <v>16.260000000000002</v>
      </c>
      <c r="AG120" s="48">
        <f t="shared" si="29"/>
        <v>0.55578114008275192</v>
      </c>
      <c r="AH120" s="48">
        <f t="shared" si="34"/>
        <v>15.317033485822211</v>
      </c>
      <c r="AI120" s="48">
        <v>196598</v>
      </c>
    </row>
    <row r="121" spans="1:35" x14ac:dyDescent="0.2">
      <c r="A121" s="48">
        <v>143357</v>
      </c>
      <c r="B121" s="9" t="s">
        <v>456</v>
      </c>
      <c r="C121" s="48">
        <v>2011</v>
      </c>
      <c r="D121" t="s">
        <v>27</v>
      </c>
      <c r="E121" t="s">
        <v>28</v>
      </c>
      <c r="F121" t="s">
        <v>29</v>
      </c>
      <c r="G121" t="s">
        <v>30</v>
      </c>
      <c r="H121" s="9" t="s">
        <v>447</v>
      </c>
      <c r="I121" t="s">
        <v>448</v>
      </c>
      <c r="J121" s="9" t="s">
        <v>449</v>
      </c>
      <c r="K121" t="s">
        <v>34</v>
      </c>
      <c r="L121">
        <v>8</v>
      </c>
      <c r="M121" t="s">
        <v>457</v>
      </c>
      <c r="N121" s="48">
        <v>15731.51</v>
      </c>
      <c r="O121" s="48">
        <v>11380.638000000001</v>
      </c>
      <c r="P121" s="48">
        <v>27352.914000000001</v>
      </c>
      <c r="Q121" s="48">
        <v>4350.8720000000003</v>
      </c>
      <c r="S121" s="48">
        <v>1467373</v>
      </c>
      <c r="T121" s="48" t="s">
        <v>36</v>
      </c>
      <c r="U121" s="48">
        <v>8742</v>
      </c>
      <c r="V121" s="48">
        <v>34374.448100000001</v>
      </c>
      <c r="W121" t="s">
        <v>451</v>
      </c>
      <c r="X121">
        <v>451020</v>
      </c>
      <c r="Y121" s="48">
        <v>45</v>
      </c>
      <c r="Z121">
        <v>976</v>
      </c>
      <c r="AB121" s="48">
        <v>9.1999999999999998E-2</v>
      </c>
      <c r="AC121" s="48">
        <f t="shared" si="32"/>
        <v>-9.4E-2</v>
      </c>
      <c r="AD121" s="50">
        <f t="shared" si="33"/>
        <v>18.441247145696828</v>
      </c>
      <c r="AE121" s="50">
        <f t="shared" si="18"/>
        <v>10.216578346964397</v>
      </c>
      <c r="AF121" s="48">
        <v>16.198</v>
      </c>
      <c r="AG121" s="48">
        <f t="shared" si="29"/>
        <v>0.57513104453880126</v>
      </c>
      <c r="AH121" s="48">
        <f t="shared" si="34"/>
        <v>0</v>
      </c>
    </row>
    <row r="122" spans="1:35" x14ac:dyDescent="0.2">
      <c r="A122" s="48">
        <v>143357</v>
      </c>
      <c r="B122" s="9" t="s">
        <v>458</v>
      </c>
      <c r="C122" s="48">
        <v>2012</v>
      </c>
      <c r="D122" t="s">
        <v>27</v>
      </c>
      <c r="E122" t="s">
        <v>28</v>
      </c>
      <c r="F122" t="s">
        <v>29</v>
      </c>
      <c r="G122" t="s">
        <v>30</v>
      </c>
      <c r="H122" s="9" t="s">
        <v>447</v>
      </c>
      <c r="I122" t="s">
        <v>448</v>
      </c>
      <c r="J122" s="9" t="s">
        <v>449</v>
      </c>
      <c r="K122" t="s">
        <v>34</v>
      </c>
      <c r="L122">
        <v>8</v>
      </c>
      <c r="M122" t="s">
        <v>459</v>
      </c>
      <c r="N122" s="48">
        <v>16665.415000000001</v>
      </c>
      <c r="O122" s="48">
        <v>12040.986999999999</v>
      </c>
      <c r="P122" s="48">
        <v>29777.985000000001</v>
      </c>
      <c r="Q122" s="48">
        <v>4624.4279999999999</v>
      </c>
      <c r="S122" s="48">
        <v>1467373</v>
      </c>
      <c r="T122" s="48" t="s">
        <v>36</v>
      </c>
      <c r="U122" s="48">
        <v>8742</v>
      </c>
      <c r="V122" s="48">
        <v>39016.146399999998</v>
      </c>
      <c r="W122" t="s">
        <v>451</v>
      </c>
      <c r="X122">
        <v>451020</v>
      </c>
      <c r="Y122" s="48">
        <v>45</v>
      </c>
      <c r="Z122">
        <v>976</v>
      </c>
      <c r="AB122" s="48">
        <v>3.5999999999999997E-2</v>
      </c>
      <c r="AC122" s="48">
        <f t="shared" si="32"/>
        <v>-5.6000000000000001E-2</v>
      </c>
      <c r="AD122" s="50">
        <f t="shared" si="33"/>
        <v>8.8658597764026155</v>
      </c>
      <c r="AE122" s="50">
        <f t="shared" si="18"/>
        <v>10.301524641087784</v>
      </c>
      <c r="AF122" s="48">
        <v>16.324000000000002</v>
      </c>
      <c r="AG122" s="48">
        <f t="shared" si="29"/>
        <v>0.55965556433721086</v>
      </c>
      <c r="AH122" s="48">
        <f t="shared" si="34"/>
        <v>14.040934474179011</v>
      </c>
      <c r="AI122" s="48">
        <v>233998</v>
      </c>
    </row>
    <row r="123" spans="1:35" x14ac:dyDescent="0.2">
      <c r="A123" s="48">
        <v>143357</v>
      </c>
      <c r="B123" s="9" t="s">
        <v>460</v>
      </c>
      <c r="C123" s="48">
        <v>2013</v>
      </c>
      <c r="D123" t="s">
        <v>27</v>
      </c>
      <c r="E123" t="s">
        <v>28</v>
      </c>
      <c r="F123" t="s">
        <v>29</v>
      </c>
      <c r="G123" t="s">
        <v>30</v>
      </c>
      <c r="H123" s="9" t="s">
        <v>447</v>
      </c>
      <c r="I123" t="s">
        <v>448</v>
      </c>
      <c r="J123" s="9" t="s">
        <v>449</v>
      </c>
      <c r="K123" t="s">
        <v>34</v>
      </c>
      <c r="L123">
        <v>8</v>
      </c>
      <c r="M123" t="s">
        <v>198</v>
      </c>
      <c r="N123" s="48">
        <v>16867.048999999999</v>
      </c>
      <c r="O123" s="48">
        <v>11439.22</v>
      </c>
      <c r="P123" s="48">
        <v>30394.285</v>
      </c>
      <c r="Q123" s="48">
        <v>5427.8289999999997</v>
      </c>
      <c r="S123" s="48">
        <v>1467373</v>
      </c>
      <c r="T123" s="48" t="s">
        <v>36</v>
      </c>
      <c r="U123" s="48">
        <v>8742</v>
      </c>
      <c r="V123" s="48">
        <v>45954.106800000001</v>
      </c>
      <c r="W123" t="s">
        <v>451</v>
      </c>
      <c r="X123">
        <v>451020</v>
      </c>
      <c r="Y123" s="48">
        <v>45</v>
      </c>
      <c r="Z123">
        <v>976</v>
      </c>
      <c r="AB123" s="48">
        <v>-1.0999999999999999E-2</v>
      </c>
      <c r="AC123" s="48">
        <f t="shared" si="32"/>
        <v>-4.7E-2</v>
      </c>
      <c r="AD123" s="50">
        <f t="shared" si="33"/>
        <v>2.0696497765043511</v>
      </c>
      <c r="AE123" s="50">
        <f t="shared" si="18"/>
        <v>10.322009876300282</v>
      </c>
      <c r="AF123" s="48">
        <v>18.312999999999999</v>
      </c>
      <c r="AG123" s="48">
        <f t="shared" si="29"/>
        <v>0.55494146350210238</v>
      </c>
      <c r="AH123" s="48">
        <f t="shared" si="34"/>
        <v>0</v>
      </c>
    </row>
    <row r="124" spans="1:35" x14ac:dyDescent="0.2">
      <c r="A124" s="48">
        <v>143357</v>
      </c>
      <c r="B124" s="9" t="s">
        <v>461</v>
      </c>
      <c r="C124" s="48">
        <v>2014</v>
      </c>
      <c r="D124" t="s">
        <v>27</v>
      </c>
      <c r="E124" t="s">
        <v>28</v>
      </c>
      <c r="F124" t="s">
        <v>29</v>
      </c>
      <c r="G124" t="s">
        <v>30</v>
      </c>
      <c r="H124" s="9" t="s">
        <v>447</v>
      </c>
      <c r="I124" t="s">
        <v>448</v>
      </c>
      <c r="J124" s="9" t="s">
        <v>449</v>
      </c>
      <c r="K124" t="s">
        <v>34</v>
      </c>
      <c r="L124">
        <v>8</v>
      </c>
      <c r="M124" t="s">
        <v>462</v>
      </c>
      <c r="N124" s="48">
        <v>17930.452000000001</v>
      </c>
      <c r="O124" s="48">
        <v>11645.115</v>
      </c>
      <c r="P124" s="48">
        <v>31874.678</v>
      </c>
      <c r="Q124" s="48">
        <v>6285.3370000000004</v>
      </c>
      <c r="S124" s="48">
        <v>1467373</v>
      </c>
      <c r="T124" s="48" t="s">
        <v>36</v>
      </c>
      <c r="U124" s="48">
        <v>8742</v>
      </c>
      <c r="V124" s="48">
        <v>50946.128900000003</v>
      </c>
      <c r="W124" t="s">
        <v>451</v>
      </c>
      <c r="X124">
        <v>451020</v>
      </c>
      <c r="Y124" s="48">
        <v>45</v>
      </c>
      <c r="Z124">
        <v>976</v>
      </c>
      <c r="AB124" s="48">
        <v>6.4000000000000001E-2</v>
      </c>
      <c r="AC124" s="48">
        <f t="shared" si="32"/>
        <v>7.4999999999999997E-2</v>
      </c>
      <c r="AD124" s="50">
        <f t="shared" si="33"/>
        <v>4.8706294620847306</v>
      </c>
      <c r="AE124" s="50">
        <f t="shared" si="18"/>
        <v>10.369567180448918</v>
      </c>
      <c r="AF124" s="48">
        <v>18.21</v>
      </c>
      <c r="AG124" s="48">
        <f t="shared" si="29"/>
        <v>0.5625296669663612</v>
      </c>
      <c r="AH124" s="48">
        <f t="shared" si="34"/>
        <v>14.377607435663082</v>
      </c>
      <c r="AI124" s="48">
        <v>257797</v>
      </c>
    </row>
    <row r="125" spans="1:35" x14ac:dyDescent="0.2">
      <c r="A125" s="48">
        <v>143357</v>
      </c>
      <c r="B125" s="9" t="s">
        <v>463</v>
      </c>
      <c r="C125" s="48">
        <v>2015</v>
      </c>
      <c r="D125" t="s">
        <v>27</v>
      </c>
      <c r="E125" t="s">
        <v>28</v>
      </c>
      <c r="F125" t="s">
        <v>29</v>
      </c>
      <c r="G125" t="s">
        <v>30</v>
      </c>
      <c r="H125" s="9" t="s">
        <v>447</v>
      </c>
      <c r="I125" t="s">
        <v>448</v>
      </c>
      <c r="J125" s="9" t="s">
        <v>449</v>
      </c>
      <c r="K125" t="s">
        <v>34</v>
      </c>
      <c r="L125">
        <v>8</v>
      </c>
      <c r="M125" t="s">
        <v>464</v>
      </c>
      <c r="N125" s="48">
        <v>18266.058000000001</v>
      </c>
      <c r="O125" s="48">
        <v>11618.486999999999</v>
      </c>
      <c r="P125" s="48">
        <v>32914.423999999999</v>
      </c>
      <c r="Q125" s="48">
        <v>6647.5709999999999</v>
      </c>
      <c r="S125" s="48">
        <v>1467373</v>
      </c>
      <c r="T125" s="48" t="s">
        <v>36</v>
      </c>
      <c r="U125" s="48">
        <v>8742</v>
      </c>
      <c r="V125" s="48">
        <v>59079.103300000002</v>
      </c>
      <c r="W125" t="s">
        <v>451</v>
      </c>
      <c r="X125">
        <v>451020</v>
      </c>
      <c r="Y125" s="48">
        <v>45</v>
      </c>
      <c r="Z125">
        <v>976</v>
      </c>
      <c r="AB125" s="48">
        <v>8.1000000000000003E-2</v>
      </c>
      <c r="AC125" s="48">
        <f t="shared" si="32"/>
        <v>1.7000000000000001E-2</v>
      </c>
      <c r="AD125" s="50">
        <f t="shared" si="33"/>
        <v>3.2619811877001528</v>
      </c>
      <c r="AE125" s="50">
        <f t="shared" si="18"/>
        <v>10.401666260128623</v>
      </c>
      <c r="AF125" s="48">
        <v>16.873000000000001</v>
      </c>
      <c r="AG125" s="48">
        <f t="shared" si="29"/>
        <v>0.55495602778891107</v>
      </c>
      <c r="AH125" s="48">
        <f t="shared" si="34"/>
        <v>14.427250805838895</v>
      </c>
      <c r="AI125" s="48">
        <v>263529</v>
      </c>
    </row>
    <row r="126" spans="1:35" x14ac:dyDescent="0.2">
      <c r="A126" s="48">
        <v>143357</v>
      </c>
      <c r="B126" s="9" t="s">
        <v>465</v>
      </c>
      <c r="C126" s="48">
        <v>2016</v>
      </c>
      <c r="D126" t="s">
        <v>27</v>
      </c>
      <c r="E126" t="s">
        <v>28</v>
      </c>
      <c r="F126" t="s">
        <v>29</v>
      </c>
      <c r="G126" t="s">
        <v>30</v>
      </c>
      <c r="H126" s="9" t="s">
        <v>447</v>
      </c>
      <c r="I126" t="s">
        <v>448</v>
      </c>
      <c r="J126" s="9" t="s">
        <v>449</v>
      </c>
      <c r="K126" t="s">
        <v>34</v>
      </c>
      <c r="L126">
        <v>8</v>
      </c>
      <c r="M126" t="s">
        <v>204</v>
      </c>
      <c r="N126" s="48">
        <v>20609.004000000001</v>
      </c>
      <c r="O126" s="48">
        <v>12419.628000000001</v>
      </c>
      <c r="P126" s="48">
        <v>34797.661</v>
      </c>
      <c r="Q126" s="48">
        <v>8189.3760000000002</v>
      </c>
      <c r="S126" s="48">
        <v>1467373</v>
      </c>
      <c r="T126" s="48" t="s">
        <v>36</v>
      </c>
      <c r="U126" s="48">
        <v>8742</v>
      </c>
      <c r="V126" s="48">
        <v>71377.395000000004</v>
      </c>
      <c r="W126" t="s">
        <v>451</v>
      </c>
      <c r="X126">
        <v>451020</v>
      </c>
      <c r="Y126" s="48">
        <v>45</v>
      </c>
      <c r="Z126">
        <v>976</v>
      </c>
      <c r="AB126" s="48">
        <v>0.10199999999999999</v>
      </c>
      <c r="AC126" s="48">
        <f t="shared" si="32"/>
        <v>2.0999999999999991E-2</v>
      </c>
      <c r="AD126" s="50">
        <f t="shared" si="33"/>
        <v>5.7216161522376972</v>
      </c>
      <c r="AE126" s="50">
        <f t="shared" si="18"/>
        <v>10.457305450860016</v>
      </c>
      <c r="AF126" s="48">
        <v>14.52</v>
      </c>
      <c r="AG126" s="48">
        <f t="shared" si="29"/>
        <v>0.59225256548134086</v>
      </c>
      <c r="AH126" s="48">
        <f t="shared" si="34"/>
        <v>0</v>
      </c>
    </row>
    <row r="127" spans="1:35" x14ac:dyDescent="0.2">
      <c r="A127" s="48">
        <v>143357</v>
      </c>
      <c r="B127" s="9" t="s">
        <v>466</v>
      </c>
      <c r="C127" s="48">
        <v>2017</v>
      </c>
      <c r="D127" t="s">
        <v>27</v>
      </c>
      <c r="E127" t="s">
        <v>28</v>
      </c>
      <c r="F127" t="s">
        <v>29</v>
      </c>
      <c r="G127" t="s">
        <v>30</v>
      </c>
      <c r="H127" s="9" t="s">
        <v>447</v>
      </c>
      <c r="I127" t="s">
        <v>448</v>
      </c>
      <c r="J127" s="9" t="s">
        <v>449</v>
      </c>
      <c r="K127" t="s">
        <v>34</v>
      </c>
      <c r="L127">
        <v>8</v>
      </c>
      <c r="M127" t="s">
        <v>467</v>
      </c>
      <c r="N127" s="48">
        <v>22689.89</v>
      </c>
      <c r="O127" s="48">
        <v>12979.69</v>
      </c>
      <c r="P127" s="48">
        <v>36765.478000000003</v>
      </c>
      <c r="Q127" s="48">
        <v>9710.2000000000007</v>
      </c>
      <c r="S127" s="48">
        <v>1467373</v>
      </c>
      <c r="T127" s="48" t="s">
        <v>36</v>
      </c>
      <c r="U127" s="48">
        <v>8742</v>
      </c>
      <c r="V127" s="48">
        <v>80490.233300000007</v>
      </c>
      <c r="W127" t="s">
        <v>451</v>
      </c>
      <c r="X127">
        <v>451020</v>
      </c>
      <c r="Y127" s="48">
        <v>45</v>
      </c>
      <c r="Z127">
        <v>976</v>
      </c>
      <c r="AB127" s="48">
        <v>8.8999999999999996E-2</v>
      </c>
      <c r="AC127" s="48">
        <f t="shared" si="32"/>
        <v>-1.2999999999999998E-2</v>
      </c>
      <c r="AD127" s="50">
        <f t="shared" si="33"/>
        <v>5.6550266410147589</v>
      </c>
      <c r="AE127" s="50">
        <f t="shared" si="18"/>
        <v>10.512314586041793</v>
      </c>
      <c r="AF127" s="48">
        <v>15.788</v>
      </c>
      <c r="AG127" s="48">
        <f t="shared" si="29"/>
        <v>0.61715204681957347</v>
      </c>
      <c r="AH127" s="48">
        <f t="shared" si="34"/>
        <v>11.80561034011183</v>
      </c>
      <c r="AI127" s="48">
        <v>267868</v>
      </c>
    </row>
    <row r="128" spans="1:35" x14ac:dyDescent="0.2">
      <c r="A128" s="48">
        <v>143357</v>
      </c>
      <c r="B128" s="9" t="s">
        <v>468</v>
      </c>
      <c r="C128" s="48">
        <v>2018</v>
      </c>
      <c r="D128" t="s">
        <v>27</v>
      </c>
      <c r="E128" t="s">
        <v>28</v>
      </c>
      <c r="F128" t="s">
        <v>29</v>
      </c>
      <c r="G128" t="s">
        <v>30</v>
      </c>
      <c r="H128" s="9" t="s">
        <v>447</v>
      </c>
      <c r="I128" t="s">
        <v>448</v>
      </c>
      <c r="J128" s="9" t="s">
        <v>449</v>
      </c>
      <c r="K128" t="s">
        <v>34</v>
      </c>
      <c r="L128">
        <v>8</v>
      </c>
      <c r="M128" t="s">
        <v>469</v>
      </c>
      <c r="N128" s="48">
        <v>24449.082999999999</v>
      </c>
      <c r="O128" s="48">
        <v>13724.495000000001</v>
      </c>
      <c r="P128" s="48">
        <v>41603.428</v>
      </c>
      <c r="Q128" s="48">
        <v>10724.588</v>
      </c>
      <c r="S128" s="48">
        <v>1467373</v>
      </c>
      <c r="T128" s="48" t="s">
        <v>36</v>
      </c>
      <c r="U128" s="48">
        <v>8742</v>
      </c>
      <c r="V128" s="48">
        <v>108041.64750000001</v>
      </c>
      <c r="W128" t="s">
        <v>451</v>
      </c>
      <c r="X128">
        <v>451020</v>
      </c>
      <c r="Y128" s="48">
        <v>45</v>
      </c>
      <c r="Z128">
        <v>976</v>
      </c>
      <c r="AB128" s="48">
        <v>0.13700000000000001</v>
      </c>
      <c r="AC128" s="48">
        <f t="shared" si="32"/>
        <v>4.8000000000000015E-2</v>
      </c>
      <c r="AD128" s="50">
        <f t="shared" si="33"/>
        <v>13.158947641045213</v>
      </c>
      <c r="AE128" s="50">
        <f t="shared" si="18"/>
        <v>10.635937846700498</v>
      </c>
      <c r="AF128" s="48">
        <v>15.444000000000001</v>
      </c>
      <c r="AG128" s="48">
        <f t="shared" si="29"/>
        <v>0.58766991508488187</v>
      </c>
      <c r="AH128" s="48">
        <f t="shared" si="34"/>
        <v>9.8587746624280346</v>
      </c>
      <c r="AI128" s="48">
        <v>241038</v>
      </c>
    </row>
    <row r="129" spans="1:35" hidden="1" x14ac:dyDescent="0.2">
      <c r="A129">
        <v>143357</v>
      </c>
      <c r="B129" t="s">
        <v>470</v>
      </c>
      <c r="C129">
        <v>2019</v>
      </c>
      <c r="D129" t="s">
        <v>27</v>
      </c>
      <c r="E129" t="s">
        <v>28</v>
      </c>
      <c r="F129" t="s">
        <v>29</v>
      </c>
      <c r="G129" t="s">
        <v>30</v>
      </c>
      <c r="H129" t="s">
        <v>447</v>
      </c>
      <c r="I129" t="s">
        <v>448</v>
      </c>
      <c r="J129" t="s">
        <v>449</v>
      </c>
      <c r="K129" t="s">
        <v>34</v>
      </c>
      <c r="L129">
        <v>8</v>
      </c>
      <c r="M129" t="s">
        <v>471</v>
      </c>
      <c r="N129">
        <v>29789.88</v>
      </c>
      <c r="O129">
        <v>14962.189</v>
      </c>
      <c r="P129">
        <v>43215.012999999999</v>
      </c>
      <c r="Q129">
        <v>14827.691000000001</v>
      </c>
      <c r="R129"/>
      <c r="S129">
        <v>1467373</v>
      </c>
      <c r="T129" t="s">
        <v>36</v>
      </c>
      <c r="U129">
        <v>8742</v>
      </c>
      <c r="V129">
        <v>125991.3336</v>
      </c>
      <c r="W129" t="s">
        <v>451</v>
      </c>
      <c r="X129">
        <v>451020</v>
      </c>
      <c r="Y129">
        <v>45</v>
      </c>
      <c r="Z129">
        <v>976</v>
      </c>
      <c r="AA129"/>
      <c r="AB129" s="4"/>
      <c r="AC129" s="4"/>
      <c r="AD129" s="4"/>
      <c r="AE129" s="4">
        <f t="shared" si="18"/>
        <v>10.673943237008167</v>
      </c>
      <c r="AF129" s="4"/>
      <c r="AG129">
        <f t="shared" si="29"/>
        <v>0.68934099360331103</v>
      </c>
      <c r="AH129"/>
      <c r="AI129"/>
    </row>
    <row r="130" spans="1:35" hidden="1" x14ac:dyDescent="0.2">
      <c r="A130" s="9">
        <v>143974</v>
      </c>
      <c r="B130" s="9" t="s">
        <v>26</v>
      </c>
      <c r="C130" s="9">
        <v>2008</v>
      </c>
      <c r="D130" t="s">
        <v>27</v>
      </c>
      <c r="E130" t="s">
        <v>28</v>
      </c>
      <c r="F130" t="s">
        <v>29</v>
      </c>
      <c r="G130" t="s">
        <v>30</v>
      </c>
      <c r="H130" s="9" t="s">
        <v>472</v>
      </c>
      <c r="I130">
        <v>18581108</v>
      </c>
      <c r="J130" t="s">
        <v>473</v>
      </c>
      <c r="K130" t="s">
        <v>34</v>
      </c>
      <c r="L130">
        <v>12</v>
      </c>
      <c r="M130" t="s">
        <v>474</v>
      </c>
      <c r="N130" s="9">
        <v>4357.0389999999998</v>
      </c>
      <c r="O130" s="9">
        <v>3962.9189999999999</v>
      </c>
      <c r="P130" s="9">
        <v>2025.2670000000001</v>
      </c>
      <c r="Q130" s="9">
        <v>394.12</v>
      </c>
      <c r="R130" s="9">
        <v>1342.454</v>
      </c>
      <c r="S130">
        <v>1101215</v>
      </c>
      <c r="T130" t="s">
        <v>36</v>
      </c>
      <c r="U130">
        <v>7389</v>
      </c>
      <c r="V130" s="9">
        <v>2922.4097000000002</v>
      </c>
      <c r="W130" t="s">
        <v>475</v>
      </c>
      <c r="X130">
        <v>451020</v>
      </c>
      <c r="Y130">
        <v>45</v>
      </c>
      <c r="Z130">
        <v>940</v>
      </c>
      <c r="AA130" s="9"/>
      <c r="AB130" s="9">
        <v>0.19700000000000001</v>
      </c>
      <c r="AC130" s="48">
        <f t="shared" ref="AC130:AC140" si="35">AB130-AB129</f>
        <v>0.19700000000000001</v>
      </c>
      <c r="AD130" s="8"/>
      <c r="AE130" s="8">
        <f t="shared" ref="AE130:AE193" si="36">LN(P130)</f>
        <v>7.6134568227008002</v>
      </c>
      <c r="AF130" s="8"/>
      <c r="AG130" s="9">
        <f t="shared" si="29"/>
        <v>2.1513405392967937</v>
      </c>
      <c r="AH130" s="9"/>
      <c r="AI130" s="9"/>
    </row>
    <row r="131" spans="1:35" x14ac:dyDescent="0.2">
      <c r="A131" s="48">
        <v>143974</v>
      </c>
      <c r="B131" s="9" t="s">
        <v>38</v>
      </c>
      <c r="C131" s="48">
        <v>2009</v>
      </c>
      <c r="D131" t="s">
        <v>27</v>
      </c>
      <c r="E131" t="s">
        <v>28</v>
      </c>
      <c r="F131" t="s">
        <v>29</v>
      </c>
      <c r="G131" t="s">
        <v>30</v>
      </c>
      <c r="H131" s="9" t="s">
        <v>472</v>
      </c>
      <c r="I131">
        <v>18581108</v>
      </c>
      <c r="J131" s="9" t="s">
        <v>473</v>
      </c>
      <c r="K131" t="s">
        <v>34</v>
      </c>
      <c r="L131">
        <v>12</v>
      </c>
      <c r="M131" t="s">
        <v>476</v>
      </c>
      <c r="N131" s="48">
        <v>5225.6670000000004</v>
      </c>
      <c r="O131" s="48">
        <v>4952.8909999999996</v>
      </c>
      <c r="P131" s="48">
        <v>1964.3409999999999</v>
      </c>
      <c r="Q131" s="48">
        <v>272.77600000000001</v>
      </c>
      <c r="R131" s="48">
        <v>1897.058</v>
      </c>
      <c r="S131" s="48">
        <v>1101215</v>
      </c>
      <c r="T131" s="48" t="s">
        <v>36</v>
      </c>
      <c r="U131" s="48">
        <v>7389</v>
      </c>
      <c r="V131" s="48">
        <v>3371.5333999999998</v>
      </c>
      <c r="W131" t="s">
        <v>475</v>
      </c>
      <c r="X131">
        <v>451020</v>
      </c>
      <c r="Y131" s="48">
        <v>45</v>
      </c>
      <c r="Z131">
        <v>940</v>
      </c>
      <c r="AB131" s="48">
        <v>0.34100000000000003</v>
      </c>
      <c r="AC131" s="48">
        <f t="shared" si="35"/>
        <v>0.14400000000000002</v>
      </c>
      <c r="AD131" s="50">
        <f t="shared" ref="AD131:AD140" si="37">(P131-P130)/P130*100</f>
        <v>-3.008294708796428</v>
      </c>
      <c r="AE131" s="50">
        <f t="shared" si="36"/>
        <v>7.5829120990978733</v>
      </c>
      <c r="AF131" s="48">
        <v>12.951000000000001</v>
      </c>
      <c r="AG131" s="48">
        <f t="shared" si="29"/>
        <v>2.6602646892774731</v>
      </c>
      <c r="AH131" s="48">
        <f t="shared" ref="AH131:AH140" si="38">AI131/N131</f>
        <v>0</v>
      </c>
    </row>
    <row r="132" spans="1:35" x14ac:dyDescent="0.2">
      <c r="A132" s="48">
        <v>143974</v>
      </c>
      <c r="B132" s="9" t="s">
        <v>40</v>
      </c>
      <c r="C132" s="48">
        <v>2010</v>
      </c>
      <c r="D132" t="s">
        <v>27</v>
      </c>
      <c r="E132" t="s">
        <v>28</v>
      </c>
      <c r="F132" t="s">
        <v>29</v>
      </c>
      <c r="G132" t="s">
        <v>30</v>
      </c>
      <c r="H132" s="9" t="s">
        <v>472</v>
      </c>
      <c r="I132">
        <v>18581108</v>
      </c>
      <c r="J132" s="9" t="s">
        <v>473</v>
      </c>
      <c r="K132" t="s">
        <v>34</v>
      </c>
      <c r="L132">
        <v>12</v>
      </c>
      <c r="M132" t="s">
        <v>477</v>
      </c>
      <c r="N132" s="48">
        <v>8272.152</v>
      </c>
      <c r="O132" s="48">
        <v>8249.0580000000009</v>
      </c>
      <c r="P132" s="48">
        <v>2791.4209999999998</v>
      </c>
      <c r="Q132" s="48">
        <v>23.094000000000001</v>
      </c>
      <c r="R132" s="48">
        <v>688.48599999999999</v>
      </c>
      <c r="S132" s="48">
        <v>1101215</v>
      </c>
      <c r="T132" s="48" t="s">
        <v>36</v>
      </c>
      <c r="U132" s="48">
        <v>7389</v>
      </c>
      <c r="V132" s="48">
        <v>3648.8820999999998</v>
      </c>
      <c r="W132" t="s">
        <v>475</v>
      </c>
      <c r="X132">
        <v>451020</v>
      </c>
      <c r="Y132" s="48">
        <v>45</v>
      </c>
      <c r="Z132">
        <v>940</v>
      </c>
      <c r="AB132" s="48">
        <v>0.65100000000000002</v>
      </c>
      <c r="AC132" s="48">
        <f t="shared" si="35"/>
        <v>0.31</v>
      </c>
      <c r="AD132" s="50">
        <f t="shared" si="37"/>
        <v>42.104705853006173</v>
      </c>
      <c r="AE132" s="50">
        <f t="shared" si="36"/>
        <v>7.9343060641529304</v>
      </c>
      <c r="AF132" s="48">
        <v>96.814999999999998</v>
      </c>
      <c r="AG132" s="48">
        <f t="shared" si="29"/>
        <v>2.9634197063072896</v>
      </c>
      <c r="AH132" s="48">
        <f t="shared" si="38"/>
        <v>0</v>
      </c>
    </row>
    <row r="133" spans="1:35" x14ac:dyDescent="0.2">
      <c r="A133" s="48">
        <v>143974</v>
      </c>
      <c r="B133" s="9" t="s">
        <v>42</v>
      </c>
      <c r="C133" s="48">
        <v>2011</v>
      </c>
      <c r="D133" t="s">
        <v>27</v>
      </c>
      <c r="E133" t="s">
        <v>28</v>
      </c>
      <c r="F133" t="s">
        <v>29</v>
      </c>
      <c r="G133" t="s">
        <v>30</v>
      </c>
      <c r="H133" s="9" t="s">
        <v>472</v>
      </c>
      <c r="I133">
        <v>18581108</v>
      </c>
      <c r="J133" s="9" t="s">
        <v>473</v>
      </c>
      <c r="K133" t="s">
        <v>34</v>
      </c>
      <c r="L133">
        <v>12</v>
      </c>
      <c r="M133" t="s">
        <v>478</v>
      </c>
      <c r="N133" s="48">
        <v>8980.2489999999998</v>
      </c>
      <c r="O133" s="48">
        <v>8804.2829999999994</v>
      </c>
      <c r="P133" s="48">
        <v>3173.2869999999998</v>
      </c>
      <c r="Q133" s="48">
        <v>175.96600000000001</v>
      </c>
      <c r="R133" s="48">
        <v>665.87199999999996</v>
      </c>
      <c r="S133" s="48">
        <v>1101215</v>
      </c>
      <c r="T133" s="48" t="s">
        <v>36</v>
      </c>
      <c r="U133" s="48">
        <v>7331</v>
      </c>
      <c r="V133" s="48">
        <v>5174.3472000000002</v>
      </c>
      <c r="W133" t="s">
        <v>475</v>
      </c>
      <c r="X133">
        <v>451020</v>
      </c>
      <c r="Y133" s="48">
        <v>45</v>
      </c>
      <c r="Z133">
        <v>940</v>
      </c>
      <c r="AB133" s="48">
        <v>2.0049999999999999</v>
      </c>
      <c r="AC133" s="48">
        <f t="shared" si="35"/>
        <v>1.3539999999999999</v>
      </c>
      <c r="AD133" s="50">
        <f t="shared" si="37"/>
        <v>13.679985928313931</v>
      </c>
      <c r="AE133" s="50">
        <f t="shared" si="36"/>
        <v>8.0625232381703711</v>
      </c>
      <c r="AF133" s="48">
        <v>108.428</v>
      </c>
      <c r="AG133" s="48">
        <f t="shared" si="29"/>
        <v>2.8299517188328696</v>
      </c>
      <c r="AH133" s="48">
        <f t="shared" si="38"/>
        <v>0</v>
      </c>
    </row>
    <row r="134" spans="1:35" x14ac:dyDescent="0.2">
      <c r="A134" s="48">
        <v>143974</v>
      </c>
      <c r="B134" s="9" t="s">
        <v>44</v>
      </c>
      <c r="C134" s="48">
        <v>2012</v>
      </c>
      <c r="D134" t="s">
        <v>27</v>
      </c>
      <c r="E134" t="s">
        <v>28</v>
      </c>
      <c r="F134" t="s">
        <v>29</v>
      </c>
      <c r="G134" t="s">
        <v>30</v>
      </c>
      <c r="H134" s="9" t="s">
        <v>472</v>
      </c>
      <c r="I134">
        <v>18581108</v>
      </c>
      <c r="J134" s="9" t="s">
        <v>473</v>
      </c>
      <c r="K134" t="s">
        <v>34</v>
      </c>
      <c r="L134">
        <v>12</v>
      </c>
      <c r="M134" t="s">
        <v>479</v>
      </c>
      <c r="N134" s="48">
        <v>12000.138999999999</v>
      </c>
      <c r="O134" s="48">
        <v>11471.652</v>
      </c>
      <c r="P134" s="48">
        <v>3641.39</v>
      </c>
      <c r="Q134" s="48">
        <v>528.48699999999997</v>
      </c>
      <c r="R134" s="48">
        <v>609.55999999999995</v>
      </c>
      <c r="S134" s="48">
        <v>1101215</v>
      </c>
      <c r="T134" s="48" t="s">
        <v>36</v>
      </c>
      <c r="U134" s="48">
        <v>7374</v>
      </c>
      <c r="V134" s="48">
        <v>7180.5303000000004</v>
      </c>
      <c r="W134" t="s">
        <v>475</v>
      </c>
      <c r="X134">
        <v>451020</v>
      </c>
      <c r="Y134" s="48">
        <v>45</v>
      </c>
      <c r="Z134">
        <v>940</v>
      </c>
      <c r="AB134" s="48">
        <v>1.022</v>
      </c>
      <c r="AC134" s="48">
        <f t="shared" si="35"/>
        <v>-0.98299999999999987</v>
      </c>
      <c r="AD134" s="50">
        <f t="shared" si="37"/>
        <v>14.751360340240266</v>
      </c>
      <c r="AE134" s="50">
        <f t="shared" si="36"/>
        <v>8.200120755869575</v>
      </c>
      <c r="AF134" s="48">
        <v>27.814</v>
      </c>
      <c r="AG134" s="48">
        <f t="shared" si="29"/>
        <v>3.2954830435630349</v>
      </c>
      <c r="AH134" s="48">
        <f t="shared" si="38"/>
        <v>5.7479334197712211</v>
      </c>
      <c r="AI134" s="48">
        <v>68976</v>
      </c>
    </row>
    <row r="135" spans="1:35" x14ac:dyDescent="0.2">
      <c r="A135" s="48">
        <v>143974</v>
      </c>
      <c r="B135" s="9" t="s">
        <v>46</v>
      </c>
      <c r="C135" s="48">
        <v>2013</v>
      </c>
      <c r="D135" t="s">
        <v>27</v>
      </c>
      <c r="E135" t="s">
        <v>28</v>
      </c>
      <c r="F135" t="s">
        <v>29</v>
      </c>
      <c r="G135" t="s">
        <v>30</v>
      </c>
      <c r="H135" s="9" t="s">
        <v>472</v>
      </c>
      <c r="I135">
        <v>18581108</v>
      </c>
      <c r="J135" s="9" t="s">
        <v>473</v>
      </c>
      <c r="K135" t="s">
        <v>34</v>
      </c>
      <c r="L135">
        <v>12</v>
      </c>
      <c r="M135" t="s">
        <v>67</v>
      </c>
      <c r="N135" s="48">
        <v>13244.257</v>
      </c>
      <c r="O135" s="48">
        <v>12388.495999999999</v>
      </c>
      <c r="P135" s="48">
        <v>4319.0630000000001</v>
      </c>
      <c r="Q135" s="48">
        <v>855.76099999999997</v>
      </c>
      <c r="R135" s="48">
        <v>569.71</v>
      </c>
      <c r="S135" s="48">
        <v>1101215</v>
      </c>
      <c r="T135" s="48" t="s">
        <v>36</v>
      </c>
      <c r="U135" s="48">
        <v>7374</v>
      </c>
      <c r="V135" s="48">
        <v>13554.041499999999</v>
      </c>
      <c r="W135" t="s">
        <v>475</v>
      </c>
      <c r="X135">
        <v>451020</v>
      </c>
      <c r="Y135" s="48">
        <v>45</v>
      </c>
      <c r="Z135">
        <v>940</v>
      </c>
      <c r="AB135" s="48">
        <v>0.57299999999999995</v>
      </c>
      <c r="AC135" s="48">
        <f t="shared" si="35"/>
        <v>-0.44900000000000007</v>
      </c>
      <c r="AD135" s="50">
        <f t="shared" si="37"/>
        <v>18.61028343572098</v>
      </c>
      <c r="AE135" s="50">
        <f t="shared" si="36"/>
        <v>8.3707937595642026</v>
      </c>
      <c r="AF135" s="48">
        <v>18.692</v>
      </c>
      <c r="AG135" s="48">
        <f t="shared" si="29"/>
        <v>3.066465342135551</v>
      </c>
      <c r="AH135" s="48">
        <f t="shared" si="38"/>
        <v>5.5020073983765192</v>
      </c>
      <c r="AI135" s="48">
        <v>72870</v>
      </c>
    </row>
    <row r="136" spans="1:35" x14ac:dyDescent="0.2">
      <c r="A136" s="48">
        <v>143974</v>
      </c>
      <c r="B136" s="9" t="s">
        <v>48</v>
      </c>
      <c r="C136" s="48">
        <v>2014</v>
      </c>
      <c r="D136" t="s">
        <v>27</v>
      </c>
      <c r="E136" t="s">
        <v>28</v>
      </c>
      <c r="F136" t="s">
        <v>29</v>
      </c>
      <c r="G136" t="s">
        <v>30</v>
      </c>
      <c r="H136" s="9" t="s">
        <v>472</v>
      </c>
      <c r="I136">
        <v>18581108</v>
      </c>
      <c r="J136" s="9" t="s">
        <v>473</v>
      </c>
      <c r="K136" t="s">
        <v>34</v>
      </c>
      <c r="L136">
        <v>12</v>
      </c>
      <c r="M136" t="s">
        <v>382</v>
      </c>
      <c r="N136" s="48">
        <v>20263.976999999999</v>
      </c>
      <c r="O136" s="48">
        <v>17632.030999999999</v>
      </c>
      <c r="P136" s="48">
        <v>5302.94</v>
      </c>
      <c r="Q136" s="48">
        <v>2396.38</v>
      </c>
      <c r="R136" s="48">
        <v>527.178</v>
      </c>
      <c r="S136" s="48">
        <v>1101215</v>
      </c>
      <c r="T136" s="48" t="s">
        <v>36</v>
      </c>
      <c r="U136" s="48">
        <v>7374</v>
      </c>
      <c r="V136" s="48">
        <v>18253.422600000002</v>
      </c>
      <c r="W136" t="s">
        <v>475</v>
      </c>
      <c r="X136">
        <v>451020</v>
      </c>
      <c r="Y136" s="48">
        <v>45</v>
      </c>
      <c r="Z136">
        <v>940</v>
      </c>
      <c r="AB136" s="48">
        <v>0.46700000000000003</v>
      </c>
      <c r="AC136" s="48">
        <f t="shared" si="35"/>
        <v>-0.10599999999999993</v>
      </c>
      <c r="AD136" s="50">
        <f t="shared" si="37"/>
        <v>22.779871467491894</v>
      </c>
      <c r="AE136" s="50">
        <f t="shared" si="36"/>
        <v>8.5760166627227541</v>
      </c>
      <c r="AF136" s="48">
        <v>13.452999999999999</v>
      </c>
      <c r="AG136" s="48">
        <f t="shared" si="29"/>
        <v>3.8212721622345343</v>
      </c>
      <c r="AH136" s="48">
        <f t="shared" si="38"/>
        <v>3.5870549991248017</v>
      </c>
      <c r="AI136" s="48">
        <v>72688</v>
      </c>
    </row>
    <row r="137" spans="1:35" x14ac:dyDescent="0.2">
      <c r="A137" s="48">
        <v>143974</v>
      </c>
      <c r="B137" s="9" t="s">
        <v>50</v>
      </c>
      <c r="C137" s="48">
        <v>2015</v>
      </c>
      <c r="D137" t="s">
        <v>27</v>
      </c>
      <c r="E137" t="s">
        <v>28</v>
      </c>
      <c r="F137" t="s">
        <v>29</v>
      </c>
      <c r="G137" t="s">
        <v>30</v>
      </c>
      <c r="H137" s="9" t="s">
        <v>472</v>
      </c>
      <c r="I137">
        <v>18581108</v>
      </c>
      <c r="J137" s="9" t="s">
        <v>473</v>
      </c>
      <c r="K137" t="s">
        <v>34</v>
      </c>
      <c r="L137">
        <v>12</v>
      </c>
      <c r="M137" t="s">
        <v>282</v>
      </c>
      <c r="N137" s="48">
        <v>22421.83</v>
      </c>
      <c r="O137" s="48">
        <v>20244.422999999999</v>
      </c>
      <c r="P137" s="48">
        <v>6439.7460000000001</v>
      </c>
      <c r="Q137" s="48">
        <v>2010.03</v>
      </c>
      <c r="R137" s="48">
        <v>416.52</v>
      </c>
      <c r="S137" s="48">
        <v>1101215</v>
      </c>
      <c r="T137" s="48" t="s">
        <v>36</v>
      </c>
      <c r="U137" s="48">
        <v>7374</v>
      </c>
      <c r="V137" s="48">
        <v>16836.751899999999</v>
      </c>
      <c r="W137" t="s">
        <v>475</v>
      </c>
      <c r="X137">
        <v>451020</v>
      </c>
      <c r="Y137" s="48">
        <v>45</v>
      </c>
      <c r="Z137">
        <v>940</v>
      </c>
      <c r="AB137" s="48">
        <v>0.189</v>
      </c>
      <c r="AC137" s="48">
        <f t="shared" si="35"/>
        <v>-0.27800000000000002</v>
      </c>
      <c r="AD137" s="50">
        <f t="shared" si="37"/>
        <v>21.437278189080029</v>
      </c>
      <c r="AE137" s="50">
        <f t="shared" si="36"/>
        <v>8.7702443773267937</v>
      </c>
      <c r="AF137" s="48">
        <v>8.5229999999999997</v>
      </c>
      <c r="AG137" s="48">
        <f t="shared" si="29"/>
        <v>3.4817879462947765</v>
      </c>
      <c r="AH137" s="48">
        <f t="shared" si="38"/>
        <v>1.5309633513410814</v>
      </c>
      <c r="AI137" s="48">
        <v>34327</v>
      </c>
    </row>
    <row r="138" spans="1:35" x14ac:dyDescent="0.2">
      <c r="A138" s="48">
        <v>143974</v>
      </c>
      <c r="B138" s="9" t="s">
        <v>52</v>
      </c>
      <c r="C138" s="48">
        <v>2016</v>
      </c>
      <c r="D138" t="s">
        <v>27</v>
      </c>
      <c r="E138" t="s">
        <v>28</v>
      </c>
      <c r="F138" t="s">
        <v>29</v>
      </c>
      <c r="G138" t="s">
        <v>30</v>
      </c>
      <c r="H138" s="9" t="s">
        <v>472</v>
      </c>
      <c r="I138">
        <v>18581108</v>
      </c>
      <c r="J138" s="9" t="s">
        <v>473</v>
      </c>
      <c r="K138" t="s">
        <v>34</v>
      </c>
      <c r="L138">
        <v>12</v>
      </c>
      <c r="M138" t="s">
        <v>292</v>
      </c>
      <c r="N138" s="48">
        <v>25514.1</v>
      </c>
      <c r="O138" s="48">
        <v>23855.9</v>
      </c>
      <c r="P138" s="48">
        <v>7379.8</v>
      </c>
      <c r="Q138" s="48">
        <v>1658.2</v>
      </c>
      <c r="R138" s="48">
        <v>465.1</v>
      </c>
      <c r="S138" s="48">
        <v>1101215</v>
      </c>
      <c r="T138" s="48" t="s">
        <v>36</v>
      </c>
      <c r="U138" s="48">
        <v>7374</v>
      </c>
      <c r="V138" s="48">
        <v>13115.9</v>
      </c>
      <c r="W138" t="s">
        <v>475</v>
      </c>
      <c r="X138">
        <v>451020</v>
      </c>
      <c r="Y138" s="48">
        <v>45</v>
      </c>
      <c r="Z138">
        <v>940</v>
      </c>
      <c r="AB138" s="48">
        <v>0.24099999999999999</v>
      </c>
      <c r="AC138" s="48">
        <f t="shared" si="35"/>
        <v>5.1999999999999991E-2</v>
      </c>
      <c r="AD138" s="50">
        <f t="shared" si="37"/>
        <v>14.597687548546171</v>
      </c>
      <c r="AE138" s="50">
        <f t="shared" si="36"/>
        <v>8.9065018169562968</v>
      </c>
      <c r="AF138" s="48">
        <v>11.509</v>
      </c>
      <c r="AG138" s="48">
        <f t="shared" si="29"/>
        <v>3.4572888154150516</v>
      </c>
      <c r="AH138" s="48">
        <f t="shared" si="38"/>
        <v>0</v>
      </c>
    </row>
    <row r="139" spans="1:35" x14ac:dyDescent="0.2">
      <c r="A139" s="48">
        <v>143974</v>
      </c>
      <c r="B139" s="9" t="s">
        <v>54</v>
      </c>
      <c r="C139" s="48">
        <v>2017</v>
      </c>
      <c r="D139" t="s">
        <v>27</v>
      </c>
      <c r="E139" t="s">
        <v>28</v>
      </c>
      <c r="F139" t="s">
        <v>29</v>
      </c>
      <c r="G139" t="s">
        <v>30</v>
      </c>
      <c r="H139" s="9" t="s">
        <v>472</v>
      </c>
      <c r="I139">
        <v>18581108</v>
      </c>
      <c r="J139" s="9" t="s">
        <v>473</v>
      </c>
      <c r="K139" t="s">
        <v>34</v>
      </c>
      <c r="L139">
        <v>12</v>
      </c>
      <c r="M139" t="s">
        <v>284</v>
      </c>
      <c r="N139" s="48">
        <v>30684.799999999999</v>
      </c>
      <c r="O139" s="48">
        <v>28829.5</v>
      </c>
      <c r="P139" s="48">
        <v>7719.4</v>
      </c>
      <c r="Q139" s="48">
        <v>1855.3</v>
      </c>
      <c r="R139" s="48">
        <v>786.1</v>
      </c>
      <c r="S139" s="48">
        <v>1101215</v>
      </c>
      <c r="T139" s="48" t="s">
        <v>36</v>
      </c>
      <c r="U139" s="48">
        <v>7374</v>
      </c>
      <c r="V139" s="48">
        <v>14042.791999999999</v>
      </c>
      <c r="W139" t="s">
        <v>475</v>
      </c>
      <c r="X139">
        <v>451020</v>
      </c>
      <c r="Y139" s="48">
        <v>45</v>
      </c>
      <c r="Z139">
        <v>940</v>
      </c>
      <c r="AB139" s="48">
        <v>0.28399999999999997</v>
      </c>
      <c r="AC139" s="48">
        <f t="shared" si="35"/>
        <v>4.2999999999999983E-2</v>
      </c>
      <c r="AD139" s="50">
        <f t="shared" si="37"/>
        <v>4.6017507249518887</v>
      </c>
      <c r="AE139" s="50">
        <f t="shared" si="36"/>
        <v>8.9514919197911968</v>
      </c>
      <c r="AF139" s="48">
        <v>16.181999999999999</v>
      </c>
      <c r="AG139" s="48">
        <f t="shared" si="29"/>
        <v>3.9750239655931807</v>
      </c>
      <c r="AH139" s="48">
        <f t="shared" si="38"/>
        <v>1.3526566899572428</v>
      </c>
      <c r="AI139" s="48">
        <v>41506</v>
      </c>
    </row>
    <row r="140" spans="1:35" x14ac:dyDescent="0.2">
      <c r="A140" s="48">
        <v>143974</v>
      </c>
      <c r="B140" s="9" t="s">
        <v>56</v>
      </c>
      <c r="C140" s="48">
        <v>2018</v>
      </c>
      <c r="D140" t="s">
        <v>27</v>
      </c>
      <c r="E140" t="s">
        <v>28</v>
      </c>
      <c r="F140" t="s">
        <v>29</v>
      </c>
      <c r="G140" t="s">
        <v>30</v>
      </c>
      <c r="H140" s="9" t="s">
        <v>472</v>
      </c>
      <c r="I140">
        <v>18581108</v>
      </c>
      <c r="J140" s="9" t="s">
        <v>473</v>
      </c>
      <c r="K140" t="s">
        <v>34</v>
      </c>
      <c r="L140">
        <v>12</v>
      </c>
      <c r="M140" t="s">
        <v>264</v>
      </c>
      <c r="N140" s="48">
        <v>30387.7</v>
      </c>
      <c r="O140" s="48">
        <v>28055.599999999999</v>
      </c>
      <c r="P140" s="48">
        <v>7791.2</v>
      </c>
      <c r="Q140" s="48">
        <v>2332.1</v>
      </c>
      <c r="R140" s="48">
        <v>809.8</v>
      </c>
      <c r="S140" s="48">
        <v>1101215</v>
      </c>
      <c r="T140" s="48" t="s">
        <v>36</v>
      </c>
      <c r="U140" s="48">
        <v>7374</v>
      </c>
      <c r="V140" s="48">
        <v>8014.2719999999999</v>
      </c>
      <c r="W140" t="s">
        <v>475</v>
      </c>
      <c r="X140">
        <v>451020</v>
      </c>
      <c r="Y140" s="48">
        <v>45</v>
      </c>
      <c r="Z140">
        <v>940</v>
      </c>
      <c r="AB140" s="48">
        <v>0.45800000000000002</v>
      </c>
      <c r="AC140" s="48">
        <f t="shared" si="35"/>
        <v>0.17400000000000004</v>
      </c>
      <c r="AD140" s="50">
        <f t="shared" si="37"/>
        <v>0.93012410290955494</v>
      </c>
      <c r="AE140" s="50">
        <f t="shared" si="36"/>
        <v>8.960750170646989</v>
      </c>
      <c r="AF140" s="48">
        <v>13.369</v>
      </c>
      <c r="AG140" s="48">
        <f t="shared" si="29"/>
        <v>3.9002592668651812</v>
      </c>
      <c r="AH140" s="48">
        <f t="shared" si="38"/>
        <v>1.3960253655261832</v>
      </c>
      <c r="AI140" s="48">
        <v>42422</v>
      </c>
    </row>
    <row r="141" spans="1:35" hidden="1" x14ac:dyDescent="0.2">
      <c r="A141">
        <v>143974</v>
      </c>
      <c r="B141" t="s">
        <v>58</v>
      </c>
      <c r="C141">
        <v>2019</v>
      </c>
      <c r="D141" t="s">
        <v>27</v>
      </c>
      <c r="E141" t="s">
        <v>28</v>
      </c>
      <c r="F141" t="s">
        <v>29</v>
      </c>
      <c r="G141" t="s">
        <v>30</v>
      </c>
      <c r="H141" t="s">
        <v>472</v>
      </c>
      <c r="I141">
        <v>18581108</v>
      </c>
      <c r="J141" t="s">
        <v>473</v>
      </c>
      <c r="K141" t="s">
        <v>34</v>
      </c>
      <c r="L141">
        <v>12</v>
      </c>
      <c r="M141" t="s">
        <v>286</v>
      </c>
      <c r="N141">
        <v>26494.799999999999</v>
      </c>
      <c r="O141">
        <v>24906.5</v>
      </c>
      <c r="P141">
        <v>5581.3</v>
      </c>
      <c r="Q141">
        <v>1588.3</v>
      </c>
      <c r="R141">
        <v>821.5</v>
      </c>
      <c r="S141">
        <v>1101215</v>
      </c>
      <c r="T141" t="s">
        <v>36</v>
      </c>
      <c r="U141">
        <v>7374</v>
      </c>
      <c r="V141">
        <v>5340.72</v>
      </c>
      <c r="W141" t="s">
        <v>475</v>
      </c>
      <c r="X141">
        <v>451020</v>
      </c>
      <c r="Y141">
        <v>45</v>
      </c>
      <c r="Z141">
        <v>940</v>
      </c>
      <c r="AA141"/>
      <c r="AB141" s="4"/>
      <c r="AC141" s="4"/>
      <c r="AD141" s="4"/>
      <c r="AE141" s="4">
        <f t="shared" si="36"/>
        <v>8.62717700315131</v>
      </c>
      <c r="AF141" s="4"/>
      <c r="AG141">
        <f t="shared" si="29"/>
        <v>4.7470660957124684</v>
      </c>
      <c r="AH141"/>
      <c r="AI141"/>
    </row>
    <row r="142" spans="1:35" hidden="1" x14ac:dyDescent="0.2">
      <c r="A142">
        <v>157855</v>
      </c>
      <c r="B142" t="s">
        <v>487</v>
      </c>
      <c r="C142">
        <v>2007</v>
      </c>
      <c r="D142" t="s">
        <v>27</v>
      </c>
      <c r="E142" t="s">
        <v>28</v>
      </c>
      <c r="F142" t="s">
        <v>29</v>
      </c>
      <c r="G142" t="s">
        <v>30</v>
      </c>
      <c r="H142" t="s">
        <v>488</v>
      </c>
      <c r="I142" t="s">
        <v>489</v>
      </c>
      <c r="J142" t="s">
        <v>490</v>
      </c>
      <c r="K142" t="s">
        <v>34</v>
      </c>
      <c r="L142">
        <v>1</v>
      </c>
      <c r="M142" t="s">
        <v>491</v>
      </c>
      <c r="N142">
        <v>1089.5930000000001</v>
      </c>
      <c r="O142">
        <v>628.59100000000001</v>
      </c>
      <c r="P142">
        <v>748.7</v>
      </c>
      <c r="Q142">
        <v>452.05900000000003</v>
      </c>
      <c r="R142"/>
      <c r="S142">
        <v>1108524</v>
      </c>
      <c r="T142" t="s">
        <v>36</v>
      </c>
      <c r="U142">
        <v>7372</v>
      </c>
      <c r="V142">
        <v>6193.1225999999997</v>
      </c>
      <c r="W142" t="s">
        <v>492</v>
      </c>
      <c r="X142">
        <v>451030</v>
      </c>
      <c r="Y142">
        <v>45</v>
      </c>
      <c r="AA142"/>
      <c r="AB142" s="4"/>
      <c r="AC142" s="4"/>
      <c r="AD142" s="4"/>
      <c r="AE142" s="4">
        <f t="shared" si="36"/>
        <v>6.61833836923664</v>
      </c>
      <c r="AF142" s="4"/>
      <c r="AG142"/>
      <c r="AH142"/>
      <c r="AI142"/>
    </row>
    <row r="143" spans="1:35" hidden="1" x14ac:dyDescent="0.2">
      <c r="A143" s="9">
        <v>157855</v>
      </c>
      <c r="B143" s="9" t="s">
        <v>493</v>
      </c>
      <c r="C143" s="9">
        <v>2008</v>
      </c>
      <c r="D143" t="s">
        <v>27</v>
      </c>
      <c r="E143" t="s">
        <v>28</v>
      </c>
      <c r="F143" t="s">
        <v>29</v>
      </c>
      <c r="G143" t="s">
        <v>30</v>
      </c>
      <c r="H143" s="9" t="s">
        <v>488</v>
      </c>
      <c r="I143" t="s">
        <v>489</v>
      </c>
      <c r="J143" t="s">
        <v>490</v>
      </c>
      <c r="K143" t="s">
        <v>34</v>
      </c>
      <c r="L143">
        <v>1</v>
      </c>
      <c r="M143" t="s">
        <v>342</v>
      </c>
      <c r="N143" s="9">
        <v>1479.8219999999999</v>
      </c>
      <c r="O143" s="9">
        <v>797.33500000000004</v>
      </c>
      <c r="P143" s="9">
        <v>1076.769</v>
      </c>
      <c r="Q143" s="9">
        <v>671.78399999999999</v>
      </c>
      <c r="R143" s="9">
        <v>777.67499999999995</v>
      </c>
      <c r="S143">
        <v>1108524</v>
      </c>
      <c r="T143" t="s">
        <v>36</v>
      </c>
      <c r="U143">
        <v>7372</v>
      </c>
      <c r="V143" s="9">
        <v>3269.0385000000001</v>
      </c>
      <c r="W143" t="s">
        <v>492</v>
      </c>
      <c r="X143">
        <v>451030</v>
      </c>
      <c r="Y143">
        <v>45</v>
      </c>
      <c r="AA143" s="9"/>
      <c r="AB143" s="9">
        <v>7.6999999999999999E-2</v>
      </c>
      <c r="AC143" s="48">
        <f t="shared" ref="AC143:AC164" si="39">AB143-AB142</f>
        <v>7.6999999999999999E-2</v>
      </c>
      <c r="AD143" s="8"/>
      <c r="AE143" s="8">
        <f t="shared" si="36"/>
        <v>6.9817201694715942</v>
      </c>
      <c r="AF143" s="8"/>
      <c r="AG143" s="9">
        <f t="shared" ref="AG143:AG206" si="40">N143/P143</f>
        <v>1.3743170540756651</v>
      </c>
      <c r="AH143" s="9"/>
      <c r="AI143" s="9"/>
    </row>
    <row r="144" spans="1:35" x14ac:dyDescent="0.2">
      <c r="A144" s="48">
        <v>157855</v>
      </c>
      <c r="B144" s="9" t="s">
        <v>494</v>
      </c>
      <c r="C144" s="48">
        <v>2009</v>
      </c>
      <c r="D144" t="s">
        <v>27</v>
      </c>
      <c r="E144" t="s">
        <v>28</v>
      </c>
      <c r="F144" t="s">
        <v>29</v>
      </c>
      <c r="G144" t="s">
        <v>30</v>
      </c>
      <c r="H144" s="9" t="s">
        <v>488</v>
      </c>
      <c r="I144" t="s">
        <v>489</v>
      </c>
      <c r="J144" s="9" t="s">
        <v>490</v>
      </c>
      <c r="K144" t="s">
        <v>34</v>
      </c>
      <c r="L144">
        <v>1</v>
      </c>
      <c r="M144" t="s">
        <v>495</v>
      </c>
      <c r="N144" s="48">
        <v>2460.201</v>
      </c>
      <c r="O144" s="48">
        <v>1403.5350000000001</v>
      </c>
      <c r="P144" s="48">
        <v>1305.5830000000001</v>
      </c>
      <c r="Q144" s="48">
        <v>1056.6659999999999</v>
      </c>
      <c r="R144" s="48">
        <v>1615.95</v>
      </c>
      <c r="S144" s="48">
        <v>1108524</v>
      </c>
      <c r="T144" s="48" t="s">
        <v>36</v>
      </c>
      <c r="U144" s="48">
        <v>7372</v>
      </c>
      <c r="V144" s="48">
        <v>8080.5096000000003</v>
      </c>
      <c r="W144" t="s">
        <v>492</v>
      </c>
      <c r="X144">
        <v>451030</v>
      </c>
      <c r="Y144" s="48">
        <v>45</v>
      </c>
      <c r="AB144" s="48">
        <v>0.105</v>
      </c>
      <c r="AC144" s="48">
        <f t="shared" si="39"/>
        <v>2.7999999999999997E-2</v>
      </c>
      <c r="AD144" s="50">
        <f t="shared" ref="AD144:AD152" si="41">(P144-P143)/P143*100</f>
        <v>21.25005456137761</v>
      </c>
      <c r="AE144" s="50">
        <f t="shared" si="36"/>
        <v>7.1744049632917379</v>
      </c>
      <c r="AF144" s="48">
        <v>1.0009999999999999</v>
      </c>
      <c r="AG144" s="48">
        <f t="shared" si="40"/>
        <v>1.8843696647398134</v>
      </c>
      <c r="AH144" s="48">
        <f t="shared" ref="AH144:AH153" si="42">AI144/N144</f>
        <v>0</v>
      </c>
    </row>
    <row r="145" spans="1:35" x14ac:dyDescent="0.2">
      <c r="A145" s="48">
        <v>157855</v>
      </c>
      <c r="B145" s="9" t="s">
        <v>496</v>
      </c>
      <c r="C145" s="48">
        <v>2010</v>
      </c>
      <c r="D145" t="s">
        <v>27</v>
      </c>
      <c r="E145" t="s">
        <v>28</v>
      </c>
      <c r="F145" t="s">
        <v>29</v>
      </c>
      <c r="G145" t="s">
        <v>30</v>
      </c>
      <c r="H145" s="9" t="s">
        <v>488</v>
      </c>
      <c r="I145" t="s">
        <v>489</v>
      </c>
      <c r="J145" s="9" t="s">
        <v>490</v>
      </c>
      <c r="K145" t="s">
        <v>34</v>
      </c>
      <c r="L145">
        <v>1</v>
      </c>
      <c r="M145" t="s">
        <v>497</v>
      </c>
      <c r="N145" s="48">
        <v>3091.165</v>
      </c>
      <c r="O145" s="48">
        <v>1814.674</v>
      </c>
      <c r="P145" s="48">
        <v>1657.1389999999999</v>
      </c>
      <c r="Q145" s="48">
        <v>1276.491</v>
      </c>
      <c r="R145" s="48">
        <v>1133.885</v>
      </c>
      <c r="S145" s="48">
        <v>1108524</v>
      </c>
      <c r="T145" s="48" t="s">
        <v>36</v>
      </c>
      <c r="U145" s="48">
        <v>7372</v>
      </c>
      <c r="V145" s="48">
        <v>17165.4179</v>
      </c>
      <c r="W145" t="s">
        <v>492</v>
      </c>
      <c r="X145">
        <v>451030</v>
      </c>
      <c r="Y145" s="48">
        <v>45</v>
      </c>
      <c r="AB145" s="48">
        <v>6.9000000000000006E-2</v>
      </c>
      <c r="AC145" s="48">
        <f t="shared" si="39"/>
        <v>-3.599999999999999E-2</v>
      </c>
      <c r="AD145" s="50">
        <f t="shared" si="41"/>
        <v>26.927127574424592</v>
      </c>
      <c r="AE145" s="50">
        <f t="shared" si="36"/>
        <v>7.4128479004502266</v>
      </c>
      <c r="AF145" s="48">
        <v>1.234</v>
      </c>
      <c r="AG145" s="48">
        <f t="shared" si="40"/>
        <v>1.8653625314472715</v>
      </c>
      <c r="AH145" s="48">
        <f t="shared" si="42"/>
        <v>3.5032099548228581</v>
      </c>
      <c r="AI145" s="48">
        <v>10829</v>
      </c>
    </row>
    <row r="146" spans="1:35" x14ac:dyDescent="0.2">
      <c r="A146" s="48">
        <v>157855</v>
      </c>
      <c r="B146" s="9" t="s">
        <v>498</v>
      </c>
      <c r="C146" s="48">
        <v>2011</v>
      </c>
      <c r="D146" t="s">
        <v>27</v>
      </c>
      <c r="E146" t="s">
        <v>28</v>
      </c>
      <c r="F146" t="s">
        <v>29</v>
      </c>
      <c r="G146" t="s">
        <v>30</v>
      </c>
      <c r="H146" s="9" t="s">
        <v>488</v>
      </c>
      <c r="I146" t="s">
        <v>489</v>
      </c>
      <c r="J146" s="9" t="s">
        <v>490</v>
      </c>
      <c r="K146" t="s">
        <v>34</v>
      </c>
      <c r="L146">
        <v>1</v>
      </c>
      <c r="M146" t="s">
        <v>478</v>
      </c>
      <c r="N146" s="48">
        <v>4164.1540000000005</v>
      </c>
      <c r="O146" s="48">
        <v>2498.0529999999999</v>
      </c>
      <c r="P146" s="48">
        <v>2266.5390000000002</v>
      </c>
      <c r="Q146" s="48">
        <v>1666.1010000000001</v>
      </c>
      <c r="R146" s="48">
        <v>1225.393</v>
      </c>
      <c r="S146" s="48">
        <v>1108524</v>
      </c>
      <c r="T146" s="48" t="s">
        <v>36</v>
      </c>
      <c r="U146" s="48">
        <v>7372</v>
      </c>
      <c r="V146" s="48">
        <v>16005.9216</v>
      </c>
      <c r="W146" t="s">
        <v>492</v>
      </c>
      <c r="X146">
        <v>451030</v>
      </c>
      <c r="Y146" s="48">
        <v>45</v>
      </c>
      <c r="AB146" s="48">
        <v>3.0000000000000001E-3</v>
      </c>
      <c r="AC146" s="48">
        <f t="shared" si="39"/>
        <v>-6.6000000000000003E-2</v>
      </c>
      <c r="AD146" s="50">
        <f t="shared" si="41"/>
        <v>36.774223526209951</v>
      </c>
      <c r="AE146" s="50">
        <f t="shared" si="36"/>
        <v>7.726009277380447</v>
      </c>
      <c r="AF146" s="48">
        <v>1.2989999999999999</v>
      </c>
      <c r="AG146" s="48">
        <f t="shared" si="40"/>
        <v>1.8372302439975663</v>
      </c>
      <c r="AH146" s="48">
        <f t="shared" si="42"/>
        <v>0</v>
      </c>
    </row>
    <row r="147" spans="1:35" x14ac:dyDescent="0.2">
      <c r="A147" s="48">
        <v>157855</v>
      </c>
      <c r="B147" s="9" t="s">
        <v>499</v>
      </c>
      <c r="C147" s="48">
        <v>2012</v>
      </c>
      <c r="D147" t="s">
        <v>27</v>
      </c>
      <c r="E147" t="s">
        <v>28</v>
      </c>
      <c r="F147" t="s">
        <v>29</v>
      </c>
      <c r="G147" t="s">
        <v>30</v>
      </c>
      <c r="H147" s="9" t="s">
        <v>488</v>
      </c>
      <c r="I147" t="s">
        <v>489</v>
      </c>
      <c r="J147" s="9" t="s">
        <v>490</v>
      </c>
      <c r="K147" t="s">
        <v>34</v>
      </c>
      <c r="L147">
        <v>1</v>
      </c>
      <c r="M147" t="s">
        <v>500</v>
      </c>
      <c r="N147" s="48">
        <v>5528.9560000000001</v>
      </c>
      <c r="P147" s="48">
        <v>3050.1950000000002</v>
      </c>
      <c r="Q147" s="48">
        <v>2371.2449999999999</v>
      </c>
      <c r="R147" s="48">
        <v>1424.7550000000001</v>
      </c>
      <c r="S147" s="48">
        <v>1108524</v>
      </c>
      <c r="T147" s="48" t="s">
        <v>36</v>
      </c>
      <c r="U147" s="48">
        <v>7372</v>
      </c>
      <c r="V147" s="48">
        <v>25201.036899999999</v>
      </c>
      <c r="W147" t="s">
        <v>492</v>
      </c>
      <c r="X147">
        <v>451030</v>
      </c>
      <c r="Y147" s="48">
        <v>45</v>
      </c>
      <c r="AB147" s="48">
        <v>-0.14899999999999999</v>
      </c>
      <c r="AC147" s="48">
        <f t="shared" si="39"/>
        <v>-0.152</v>
      </c>
      <c r="AD147" s="50">
        <f t="shared" si="41"/>
        <v>34.57500620990858</v>
      </c>
      <c r="AE147" s="50">
        <f t="shared" si="36"/>
        <v>8.0229608019839684</v>
      </c>
      <c r="AF147" s="48">
        <v>1.298</v>
      </c>
      <c r="AG147" s="48">
        <f t="shared" si="40"/>
        <v>1.8126565678587763</v>
      </c>
      <c r="AH147" s="48">
        <f t="shared" si="42"/>
        <v>3.9093727640444236</v>
      </c>
      <c r="AI147" s="48">
        <v>21614.75</v>
      </c>
    </row>
    <row r="148" spans="1:35" x14ac:dyDescent="0.2">
      <c r="A148" s="48">
        <v>157855</v>
      </c>
      <c r="B148" s="9" t="s">
        <v>501</v>
      </c>
      <c r="C148" s="48">
        <v>2013</v>
      </c>
      <c r="D148" t="s">
        <v>27</v>
      </c>
      <c r="E148" t="s">
        <v>28</v>
      </c>
      <c r="F148" t="s">
        <v>29</v>
      </c>
      <c r="G148" t="s">
        <v>30</v>
      </c>
      <c r="H148" s="9" t="s">
        <v>488</v>
      </c>
      <c r="I148" t="s">
        <v>489</v>
      </c>
      <c r="J148" s="9" t="s">
        <v>490</v>
      </c>
      <c r="K148" t="s">
        <v>34</v>
      </c>
      <c r="L148">
        <v>1</v>
      </c>
      <c r="M148" t="s">
        <v>502</v>
      </c>
      <c r="N148" s="48">
        <v>9152.93</v>
      </c>
      <c r="O148" s="48">
        <v>6087.7150000000001</v>
      </c>
      <c r="P148" s="48">
        <v>4071.0030000000002</v>
      </c>
      <c r="Q148" s="48">
        <v>3065.2150000000001</v>
      </c>
      <c r="R148" s="48">
        <v>841.57799999999997</v>
      </c>
      <c r="S148" s="48">
        <v>1108524</v>
      </c>
      <c r="T148" s="48" t="s">
        <v>36</v>
      </c>
      <c r="U148" s="48">
        <v>7372</v>
      </c>
      <c r="V148" s="48">
        <v>36931.955800000003</v>
      </c>
      <c r="W148" t="s">
        <v>492</v>
      </c>
      <c r="X148">
        <v>451030</v>
      </c>
      <c r="Y148" s="48">
        <v>45</v>
      </c>
      <c r="AB148" s="48">
        <v>-5.6000000000000001E-2</v>
      </c>
      <c r="AC148" s="48">
        <f t="shared" si="39"/>
        <v>9.2999999999999999E-2</v>
      </c>
      <c r="AD148" s="50">
        <f t="shared" si="41"/>
        <v>33.466975062250114</v>
      </c>
      <c r="AE148" s="50">
        <f t="shared" si="36"/>
        <v>8.3116446854223831</v>
      </c>
      <c r="AF148" s="48">
        <v>1.63</v>
      </c>
      <c r="AG148" s="48">
        <f t="shared" si="40"/>
        <v>2.2483230791036015</v>
      </c>
      <c r="AH148" s="48">
        <f t="shared" si="42"/>
        <v>4.0638352964569817</v>
      </c>
      <c r="AI148" s="48">
        <v>37196</v>
      </c>
    </row>
    <row r="149" spans="1:35" x14ac:dyDescent="0.2">
      <c r="A149" s="48">
        <v>157855</v>
      </c>
      <c r="B149" s="9" t="s">
        <v>503</v>
      </c>
      <c r="C149" s="48">
        <v>2014</v>
      </c>
      <c r="D149" t="s">
        <v>27</v>
      </c>
      <c r="E149" t="s">
        <v>28</v>
      </c>
      <c r="F149" t="s">
        <v>29</v>
      </c>
      <c r="G149" t="s">
        <v>30</v>
      </c>
      <c r="H149" s="9" t="s">
        <v>488</v>
      </c>
      <c r="I149" t="s">
        <v>489</v>
      </c>
      <c r="J149" s="9" t="s">
        <v>490</v>
      </c>
      <c r="K149" t="s">
        <v>34</v>
      </c>
      <c r="L149">
        <v>1</v>
      </c>
      <c r="M149" t="s">
        <v>221</v>
      </c>
      <c r="N149" s="48">
        <v>10692.982</v>
      </c>
      <c r="O149" s="48">
        <v>6717.799</v>
      </c>
      <c r="P149" s="48">
        <v>5373.5860000000002</v>
      </c>
      <c r="Q149" s="48">
        <v>3975.183</v>
      </c>
      <c r="R149" s="48">
        <v>1299.248</v>
      </c>
      <c r="S149" s="48">
        <v>1108524</v>
      </c>
      <c r="T149" s="48" t="s">
        <v>36</v>
      </c>
      <c r="U149" s="48">
        <v>7372</v>
      </c>
      <c r="V149" s="48">
        <v>36726.144200000002</v>
      </c>
      <c r="W149" t="s">
        <v>492</v>
      </c>
      <c r="X149">
        <v>451030</v>
      </c>
      <c r="Y149" s="48">
        <v>45</v>
      </c>
      <c r="AB149" s="48">
        <v>-0.10100000000000001</v>
      </c>
      <c r="AC149" s="48">
        <f t="shared" si="39"/>
        <v>-4.5000000000000005E-2</v>
      </c>
      <c r="AD149" s="50">
        <f t="shared" si="41"/>
        <v>31.9966111545484</v>
      </c>
      <c r="AE149" s="50">
        <f t="shared" si="36"/>
        <v>8.5892507486195004</v>
      </c>
      <c r="AF149" s="48">
        <v>1.722</v>
      </c>
      <c r="AG149" s="48">
        <f t="shared" si="40"/>
        <v>1.9899154866042899</v>
      </c>
      <c r="AH149" s="48">
        <f t="shared" si="42"/>
        <v>5.1023185113376233</v>
      </c>
      <c r="AI149" s="48">
        <v>54559</v>
      </c>
    </row>
    <row r="150" spans="1:35" x14ac:dyDescent="0.2">
      <c r="A150" s="48">
        <v>157855</v>
      </c>
      <c r="B150" s="9" t="s">
        <v>504</v>
      </c>
      <c r="C150" s="48">
        <v>2015</v>
      </c>
      <c r="D150" t="s">
        <v>27</v>
      </c>
      <c r="E150" t="s">
        <v>28</v>
      </c>
      <c r="F150" t="s">
        <v>29</v>
      </c>
      <c r="G150" t="s">
        <v>30</v>
      </c>
      <c r="H150" s="9" t="s">
        <v>488</v>
      </c>
      <c r="I150" t="s">
        <v>489</v>
      </c>
      <c r="J150" s="9" t="s">
        <v>490</v>
      </c>
      <c r="K150" t="s">
        <v>34</v>
      </c>
      <c r="L150">
        <v>1</v>
      </c>
      <c r="M150" t="s">
        <v>505</v>
      </c>
      <c r="N150" s="48">
        <v>12770.772000000001</v>
      </c>
      <c r="O150" s="48">
        <v>7767.9030000000002</v>
      </c>
      <c r="P150" s="48">
        <v>6667.2160000000003</v>
      </c>
      <c r="Q150" s="48">
        <v>5002.8689999999997</v>
      </c>
      <c r="R150" s="48">
        <v>2197.4789999999998</v>
      </c>
      <c r="S150" s="48">
        <v>1108524</v>
      </c>
      <c r="T150" s="48" t="s">
        <v>36</v>
      </c>
      <c r="U150" s="48">
        <v>7372</v>
      </c>
      <c r="V150" s="48">
        <v>45663.4277</v>
      </c>
      <c r="W150" t="s">
        <v>492</v>
      </c>
      <c r="X150">
        <v>451030</v>
      </c>
      <c r="Y150" s="48">
        <v>45</v>
      </c>
      <c r="AB150" s="48">
        <v>-2.1000000000000001E-2</v>
      </c>
      <c r="AC150" s="48">
        <f t="shared" si="39"/>
        <v>0.08</v>
      </c>
      <c r="AD150" s="50">
        <f t="shared" si="41"/>
        <v>24.073867990574637</v>
      </c>
      <c r="AE150" s="50">
        <f t="shared" si="36"/>
        <v>8.8049576604733257</v>
      </c>
      <c r="AF150" s="48">
        <v>1.444</v>
      </c>
      <c r="AG150" s="48">
        <f t="shared" si="40"/>
        <v>1.91545796626358</v>
      </c>
      <c r="AH150" s="48">
        <f t="shared" si="42"/>
        <v>6.0176471712125155</v>
      </c>
      <c r="AI150" s="48">
        <v>76850</v>
      </c>
    </row>
    <row r="151" spans="1:35" x14ac:dyDescent="0.2">
      <c r="A151" s="48">
        <v>157855</v>
      </c>
      <c r="B151" s="9" t="s">
        <v>506</v>
      </c>
      <c r="C151" s="48">
        <v>2016</v>
      </c>
      <c r="D151" t="s">
        <v>27</v>
      </c>
      <c r="E151" t="s">
        <v>28</v>
      </c>
      <c r="F151" t="s">
        <v>29</v>
      </c>
      <c r="G151" t="s">
        <v>30</v>
      </c>
      <c r="H151" s="9" t="s">
        <v>488</v>
      </c>
      <c r="I151" t="s">
        <v>489</v>
      </c>
      <c r="J151" s="9" t="s">
        <v>490</v>
      </c>
      <c r="K151" t="s">
        <v>34</v>
      </c>
      <c r="L151">
        <v>1</v>
      </c>
      <c r="M151" t="s">
        <v>347</v>
      </c>
      <c r="N151" s="48">
        <v>17584.922999999999</v>
      </c>
      <c r="O151" s="48">
        <v>10084.796</v>
      </c>
      <c r="P151" s="48">
        <v>8391.9840000000004</v>
      </c>
      <c r="Q151" s="48">
        <v>7500.1270000000004</v>
      </c>
      <c r="R151" s="48">
        <v>1597.155</v>
      </c>
      <c r="S151" s="48">
        <v>1108524</v>
      </c>
      <c r="T151" s="48" t="s">
        <v>36</v>
      </c>
      <c r="U151" s="48">
        <v>7372</v>
      </c>
      <c r="V151" s="48">
        <v>55960.086000000003</v>
      </c>
      <c r="W151" t="s">
        <v>492</v>
      </c>
      <c r="X151">
        <v>451030</v>
      </c>
      <c r="Y151" s="48">
        <v>45</v>
      </c>
      <c r="AB151" s="48">
        <v>3.7999999999999999E-2</v>
      </c>
      <c r="AC151" s="48">
        <f t="shared" si="39"/>
        <v>5.8999999999999997E-2</v>
      </c>
      <c r="AD151" s="50">
        <f t="shared" si="41"/>
        <v>25.869388362398936</v>
      </c>
      <c r="AE151" s="50">
        <f t="shared" si="36"/>
        <v>9.035032243496623</v>
      </c>
      <c r="AF151" s="48">
        <v>1.3109999999999999</v>
      </c>
      <c r="AG151" s="48">
        <f t="shared" si="40"/>
        <v>2.0954428654773412</v>
      </c>
      <c r="AH151" s="48">
        <f t="shared" si="42"/>
        <v>0</v>
      </c>
    </row>
    <row r="152" spans="1:35" x14ac:dyDescent="0.2">
      <c r="A152" s="48">
        <v>157855</v>
      </c>
      <c r="B152" s="9" t="s">
        <v>507</v>
      </c>
      <c r="C152" s="48">
        <v>2017</v>
      </c>
      <c r="D152" t="s">
        <v>27</v>
      </c>
      <c r="E152" t="s">
        <v>28</v>
      </c>
      <c r="F152" t="s">
        <v>29</v>
      </c>
      <c r="G152" t="s">
        <v>30</v>
      </c>
      <c r="H152" s="9" t="s">
        <v>488</v>
      </c>
      <c r="I152" t="s">
        <v>489</v>
      </c>
      <c r="J152" s="9" t="s">
        <v>490</v>
      </c>
      <c r="K152" t="s">
        <v>34</v>
      </c>
      <c r="L152">
        <v>1</v>
      </c>
      <c r="M152" t="s">
        <v>508</v>
      </c>
      <c r="N152" s="48">
        <v>21009.802</v>
      </c>
      <c r="O152" s="48">
        <v>11621.306</v>
      </c>
      <c r="P152" s="48">
        <v>10480.012000000001</v>
      </c>
      <c r="Q152" s="48">
        <v>9388.4959999999992</v>
      </c>
      <c r="R152" s="48">
        <v>3928.0909999999999</v>
      </c>
      <c r="S152" s="48">
        <v>1108524</v>
      </c>
      <c r="T152" s="48" t="s">
        <v>36</v>
      </c>
      <c r="U152" s="48">
        <v>7372</v>
      </c>
      <c r="V152" s="48">
        <v>83137.555200000003</v>
      </c>
      <c r="W152" t="s">
        <v>492</v>
      </c>
      <c r="X152">
        <v>451030</v>
      </c>
      <c r="Y152" s="48">
        <v>45</v>
      </c>
      <c r="AB152" s="48">
        <v>1.2999999999999999E-2</v>
      </c>
      <c r="AC152" s="48">
        <f t="shared" si="39"/>
        <v>-2.5000000000000001E-2</v>
      </c>
      <c r="AD152" s="50">
        <f t="shared" si="41"/>
        <v>24.881219983260216</v>
      </c>
      <c r="AE152" s="50">
        <f t="shared" si="36"/>
        <v>9.2572251029125461</v>
      </c>
      <c r="AF152" s="48">
        <v>1.1259999999999999</v>
      </c>
      <c r="AG152" s="48">
        <f t="shared" si="40"/>
        <v>2.0047498037215985</v>
      </c>
      <c r="AH152" s="48">
        <f t="shared" si="42"/>
        <v>8.4722359591965688</v>
      </c>
      <c r="AI152" s="48">
        <v>178000</v>
      </c>
    </row>
    <row r="153" spans="1:35" x14ac:dyDescent="0.2">
      <c r="A153" s="48">
        <v>157855</v>
      </c>
      <c r="B153" s="9" t="s">
        <v>509</v>
      </c>
      <c r="C153" s="48">
        <v>2018</v>
      </c>
      <c r="D153" t="s">
        <v>27</v>
      </c>
      <c r="E153" t="s">
        <v>28</v>
      </c>
      <c r="F153" t="s">
        <v>29</v>
      </c>
      <c r="G153" t="s">
        <v>30</v>
      </c>
      <c r="H153" s="9" t="s">
        <v>488</v>
      </c>
      <c r="I153" t="s">
        <v>489</v>
      </c>
      <c r="J153" s="9" t="s">
        <v>490</v>
      </c>
      <c r="K153" t="s">
        <v>34</v>
      </c>
      <c r="L153">
        <v>1</v>
      </c>
      <c r="M153" t="s">
        <v>406</v>
      </c>
      <c r="N153" s="48">
        <v>30737</v>
      </c>
      <c r="O153" s="48">
        <v>15132</v>
      </c>
      <c r="P153" s="48">
        <v>13282</v>
      </c>
      <c r="Q153" s="48">
        <v>15605</v>
      </c>
      <c r="R153" s="48">
        <v>3699</v>
      </c>
      <c r="S153" s="48">
        <v>1108524</v>
      </c>
      <c r="T153" s="48" t="s">
        <v>36</v>
      </c>
      <c r="U153" s="48">
        <v>7372</v>
      </c>
      <c r="V153" s="48">
        <v>117016.9</v>
      </c>
      <c r="W153" t="s">
        <v>492</v>
      </c>
      <c r="X153">
        <v>451030</v>
      </c>
      <c r="Y153" s="48">
        <v>45</v>
      </c>
      <c r="AB153" s="48">
        <v>8.8999999999999996E-2</v>
      </c>
      <c r="AC153" s="48">
        <f t="shared" si="39"/>
        <v>7.5999999999999998E-2</v>
      </c>
      <c r="AD153" s="50"/>
      <c r="AE153" s="50">
        <f t="shared" si="36"/>
        <v>9.4941650141006591</v>
      </c>
      <c r="AF153" s="48">
        <v>0.98</v>
      </c>
      <c r="AG153" s="48">
        <f t="shared" si="40"/>
        <v>2.314184610751393</v>
      </c>
      <c r="AH153" s="48">
        <f t="shared" si="42"/>
        <v>7.8081790675732829</v>
      </c>
      <c r="AI153" s="48">
        <v>240000</v>
      </c>
    </row>
    <row r="154" spans="1:35" hidden="1" x14ac:dyDescent="0.2">
      <c r="A154" s="9">
        <v>160225</v>
      </c>
      <c r="B154" s="9" t="s">
        <v>26</v>
      </c>
      <c r="C154" s="9">
        <v>2008</v>
      </c>
      <c r="D154" t="s">
        <v>27</v>
      </c>
      <c r="E154" t="s">
        <v>28</v>
      </c>
      <c r="F154" t="s">
        <v>29</v>
      </c>
      <c r="G154" t="s">
        <v>30</v>
      </c>
      <c r="H154" s="9" t="s">
        <v>511</v>
      </c>
      <c r="I154" t="s">
        <v>512</v>
      </c>
      <c r="J154" t="s">
        <v>513</v>
      </c>
      <c r="K154" t="s">
        <v>34</v>
      </c>
      <c r="L154">
        <v>12</v>
      </c>
      <c r="M154" t="s">
        <v>351</v>
      </c>
      <c r="N154" s="9">
        <v>6475.8490000000002</v>
      </c>
      <c r="O154" s="9">
        <v>4543.8739999999998</v>
      </c>
      <c r="P154" s="9">
        <v>4991.6000000000004</v>
      </c>
      <c r="Q154" s="9">
        <v>1927.355</v>
      </c>
      <c r="R154" s="9">
        <v>813.58600000000001</v>
      </c>
      <c r="S154">
        <v>1141391</v>
      </c>
      <c r="T154" t="s">
        <v>36</v>
      </c>
      <c r="U154">
        <v>6099</v>
      </c>
      <c r="V154" s="9"/>
      <c r="W154" t="s">
        <v>514</v>
      </c>
      <c r="X154">
        <v>451020</v>
      </c>
      <c r="Y154">
        <v>45</v>
      </c>
      <c r="AA154" s="9"/>
      <c r="AB154" s="9">
        <v>-6.5000000000000002E-2</v>
      </c>
      <c r="AC154" s="48">
        <f t="shared" si="39"/>
        <v>-0.154</v>
      </c>
      <c r="AD154" s="8"/>
      <c r="AE154" s="8">
        <f t="shared" si="36"/>
        <v>8.5155117786336998</v>
      </c>
      <c r="AF154" s="8"/>
      <c r="AG154" s="9">
        <f t="shared" si="40"/>
        <v>1.2973493469027966</v>
      </c>
      <c r="AH154" s="9"/>
      <c r="AI154" s="9"/>
    </row>
    <row r="155" spans="1:35" x14ac:dyDescent="0.2">
      <c r="A155" s="48">
        <v>160225</v>
      </c>
      <c r="B155" s="9" t="s">
        <v>38</v>
      </c>
      <c r="C155" s="48">
        <v>2009</v>
      </c>
      <c r="D155" t="s">
        <v>27</v>
      </c>
      <c r="E155" t="s">
        <v>28</v>
      </c>
      <c r="F155" t="s">
        <v>29</v>
      </c>
      <c r="G155" t="s">
        <v>30</v>
      </c>
      <c r="H155" s="9" t="s">
        <v>511</v>
      </c>
      <c r="I155" t="s">
        <v>512</v>
      </c>
      <c r="J155" s="9" t="s">
        <v>513</v>
      </c>
      <c r="K155" t="s">
        <v>34</v>
      </c>
      <c r="L155">
        <v>12</v>
      </c>
      <c r="M155" t="s">
        <v>147</v>
      </c>
      <c r="N155" s="48">
        <v>7470.2790000000005</v>
      </c>
      <c r="O155" s="48">
        <v>3958.4119999999998</v>
      </c>
      <c r="P155" s="48">
        <v>5098.6840000000002</v>
      </c>
      <c r="Q155" s="48">
        <v>3511.8670000000002</v>
      </c>
      <c r="R155" s="48">
        <v>1004.332</v>
      </c>
      <c r="S155" s="48">
        <v>1141391</v>
      </c>
      <c r="T155" s="48" t="s">
        <v>36</v>
      </c>
      <c r="U155" s="48">
        <v>6099</v>
      </c>
      <c r="W155" t="s">
        <v>514</v>
      </c>
      <c r="X155">
        <v>451020</v>
      </c>
      <c r="Y155" s="48">
        <v>45</v>
      </c>
      <c r="AB155" s="48">
        <v>0.63500000000000001</v>
      </c>
      <c r="AC155" s="48">
        <f t="shared" si="39"/>
        <v>0.7</v>
      </c>
      <c r="AD155" s="50">
        <f t="shared" ref="AD155:AD164" si="43">(P155-P154)/P154*100</f>
        <v>2.1452840772497761</v>
      </c>
      <c r="AE155" s="50">
        <f t="shared" si="36"/>
        <v>8.5367377461988845</v>
      </c>
      <c r="AF155" s="48">
        <v>1.67</v>
      </c>
      <c r="AG155" s="48">
        <f t="shared" si="40"/>
        <v>1.4651386514637894</v>
      </c>
      <c r="AH155" s="48">
        <f t="shared" ref="AH155:AH164" si="44">AI155/N155</f>
        <v>0</v>
      </c>
    </row>
    <row r="156" spans="1:35" x14ac:dyDescent="0.2">
      <c r="A156" s="48">
        <v>160225</v>
      </c>
      <c r="B156" s="9" t="s">
        <v>40</v>
      </c>
      <c r="C156" s="48">
        <v>2010</v>
      </c>
      <c r="D156" t="s">
        <v>27</v>
      </c>
      <c r="E156" t="s">
        <v>28</v>
      </c>
      <c r="F156" t="s">
        <v>29</v>
      </c>
      <c r="G156" t="s">
        <v>30</v>
      </c>
      <c r="H156" s="9" t="s">
        <v>511</v>
      </c>
      <c r="I156" t="s">
        <v>512</v>
      </c>
      <c r="J156" s="9" t="s">
        <v>513</v>
      </c>
      <c r="K156" t="s">
        <v>34</v>
      </c>
      <c r="L156">
        <v>12</v>
      </c>
      <c r="M156" t="s">
        <v>354</v>
      </c>
      <c r="N156" s="48">
        <v>8837</v>
      </c>
      <c r="O156" s="48">
        <v>3621</v>
      </c>
      <c r="P156" s="48">
        <v>5539</v>
      </c>
      <c r="Q156" s="48">
        <v>5216</v>
      </c>
      <c r="R156" s="48">
        <v>937</v>
      </c>
      <c r="S156" s="48">
        <v>1141391</v>
      </c>
      <c r="T156" s="48" t="s">
        <v>36</v>
      </c>
      <c r="U156" s="48">
        <v>6099</v>
      </c>
      <c r="W156" t="s">
        <v>514</v>
      </c>
      <c r="X156">
        <v>451020</v>
      </c>
      <c r="Y156" s="48">
        <v>45</v>
      </c>
      <c r="AB156" s="48">
        <v>0.46100000000000002</v>
      </c>
      <c r="AC156" s="48">
        <f t="shared" si="39"/>
        <v>-0.17399999999999999</v>
      </c>
      <c r="AD156" s="50">
        <f t="shared" si="43"/>
        <v>8.6358754533522717</v>
      </c>
      <c r="AE156" s="50">
        <f t="shared" si="36"/>
        <v>8.6195692580331045</v>
      </c>
      <c r="AF156" s="48">
        <v>0.86199999999999999</v>
      </c>
      <c r="AG156" s="48">
        <f t="shared" si="40"/>
        <v>1.5954143347174581</v>
      </c>
      <c r="AH156" s="48">
        <f t="shared" si="44"/>
        <v>0</v>
      </c>
    </row>
    <row r="157" spans="1:35" x14ac:dyDescent="0.2">
      <c r="A157" s="48">
        <v>160225</v>
      </c>
      <c r="B157" s="9" t="s">
        <v>42</v>
      </c>
      <c r="C157" s="48">
        <v>2011</v>
      </c>
      <c r="D157" t="s">
        <v>510</v>
      </c>
      <c r="E157" t="s">
        <v>28</v>
      </c>
      <c r="F157" t="s">
        <v>29</v>
      </c>
      <c r="G157" t="s">
        <v>30</v>
      </c>
      <c r="H157" s="9" t="s">
        <v>511</v>
      </c>
      <c r="I157" t="s">
        <v>512</v>
      </c>
      <c r="J157" s="9" t="s">
        <v>513</v>
      </c>
      <c r="K157" t="s">
        <v>34</v>
      </c>
      <c r="L157">
        <v>12</v>
      </c>
      <c r="M157" t="s">
        <v>290</v>
      </c>
      <c r="N157" s="48">
        <v>10693</v>
      </c>
      <c r="O157" s="48">
        <v>4816</v>
      </c>
      <c r="P157" s="48">
        <v>6714</v>
      </c>
      <c r="Q157" s="48">
        <v>5877</v>
      </c>
      <c r="R157" s="48">
        <v>1287</v>
      </c>
      <c r="S157" s="48">
        <v>1141391</v>
      </c>
      <c r="T157" s="48" t="s">
        <v>36</v>
      </c>
      <c r="U157" s="48">
        <v>6099</v>
      </c>
      <c r="W157" t="s">
        <v>514</v>
      </c>
      <c r="X157">
        <v>451020</v>
      </c>
      <c r="Y157" s="48">
        <v>45</v>
      </c>
      <c r="AB157" s="48">
        <v>0.436</v>
      </c>
      <c r="AC157" s="48">
        <f t="shared" si="39"/>
        <v>-2.5000000000000022E-2</v>
      </c>
      <c r="AD157" s="50">
        <f t="shared" si="43"/>
        <v>21.213215381837877</v>
      </c>
      <c r="AE157" s="50">
        <f t="shared" si="36"/>
        <v>8.8119501775399804</v>
      </c>
      <c r="AF157" s="48">
        <v>0.64800000000000002</v>
      </c>
      <c r="AG157" s="48">
        <f t="shared" si="40"/>
        <v>1.5926422400953233</v>
      </c>
      <c r="AH157" s="48">
        <f t="shared" si="44"/>
        <v>0</v>
      </c>
    </row>
    <row r="158" spans="1:35" x14ac:dyDescent="0.2">
      <c r="A158" s="48">
        <v>160225</v>
      </c>
      <c r="B158" s="9" t="s">
        <v>44</v>
      </c>
      <c r="C158" s="48">
        <v>2012</v>
      </c>
      <c r="D158" t="s">
        <v>510</v>
      </c>
      <c r="E158" t="s">
        <v>28</v>
      </c>
      <c r="F158" t="s">
        <v>29</v>
      </c>
      <c r="G158" t="s">
        <v>30</v>
      </c>
      <c r="H158" s="9" t="s">
        <v>511</v>
      </c>
      <c r="I158" t="s">
        <v>512</v>
      </c>
      <c r="J158" s="9" t="s">
        <v>513</v>
      </c>
      <c r="K158" t="s">
        <v>34</v>
      </c>
      <c r="L158">
        <v>12</v>
      </c>
      <c r="M158" t="s">
        <v>515</v>
      </c>
      <c r="N158" s="48">
        <v>12462</v>
      </c>
      <c r="O158" s="48">
        <v>5533</v>
      </c>
      <c r="P158" s="48">
        <v>7391</v>
      </c>
      <c r="Q158" s="48">
        <v>6929</v>
      </c>
      <c r="R158" s="48">
        <v>2980</v>
      </c>
      <c r="S158" s="48">
        <v>1141391</v>
      </c>
      <c r="T158" s="48" t="s">
        <v>36</v>
      </c>
      <c r="U158" s="48">
        <v>6099</v>
      </c>
      <c r="W158" t="s">
        <v>514</v>
      </c>
      <c r="X158">
        <v>451020</v>
      </c>
      <c r="Y158" s="48">
        <v>45</v>
      </c>
      <c r="AB158" s="48">
        <v>0.34899999999999998</v>
      </c>
      <c r="AC158" s="48">
        <f t="shared" si="39"/>
        <v>-8.7000000000000022E-2</v>
      </c>
      <c r="AD158" s="50">
        <f t="shared" si="43"/>
        <v>10.083407804587431</v>
      </c>
      <c r="AE158" s="50">
        <f t="shared" si="36"/>
        <v>8.908018322784887</v>
      </c>
      <c r="AF158" s="48">
        <v>0.77600000000000002</v>
      </c>
      <c r="AG158" s="48">
        <f t="shared" si="40"/>
        <v>1.6861047219591394</v>
      </c>
      <c r="AH158" s="48">
        <f t="shared" si="44"/>
        <v>0</v>
      </c>
    </row>
    <row r="159" spans="1:35" x14ac:dyDescent="0.2">
      <c r="A159" s="48">
        <v>160225</v>
      </c>
      <c r="B159" s="9" t="s">
        <v>46</v>
      </c>
      <c r="C159" s="48">
        <v>2013</v>
      </c>
      <c r="D159" t="s">
        <v>510</v>
      </c>
      <c r="E159" t="s">
        <v>28</v>
      </c>
      <c r="F159" t="s">
        <v>29</v>
      </c>
      <c r="G159" t="s">
        <v>30</v>
      </c>
      <c r="H159" s="9" t="s">
        <v>511</v>
      </c>
      <c r="I159" t="s">
        <v>512</v>
      </c>
      <c r="J159" s="9" t="s">
        <v>513</v>
      </c>
      <c r="K159" t="s">
        <v>34</v>
      </c>
      <c r="L159">
        <v>12</v>
      </c>
      <c r="M159" t="s">
        <v>516</v>
      </c>
      <c r="N159" s="48">
        <v>14242</v>
      </c>
      <c r="O159" s="48">
        <v>6747</v>
      </c>
      <c r="P159" s="48">
        <v>8346</v>
      </c>
      <c r="Q159" s="48">
        <v>7495</v>
      </c>
      <c r="R159" s="48">
        <v>2707</v>
      </c>
      <c r="S159" s="48">
        <v>1141391</v>
      </c>
      <c r="T159" s="48" t="s">
        <v>36</v>
      </c>
      <c r="U159" s="48">
        <v>6099</v>
      </c>
      <c r="W159" t="s">
        <v>514</v>
      </c>
      <c r="X159">
        <v>451020</v>
      </c>
      <c r="Y159" s="48">
        <v>45</v>
      </c>
      <c r="AB159" s="48">
        <v>0.443</v>
      </c>
      <c r="AC159" s="48">
        <f t="shared" si="39"/>
        <v>9.4000000000000028E-2</v>
      </c>
      <c r="AD159" s="50">
        <f t="shared" si="43"/>
        <v>12.921120281423354</v>
      </c>
      <c r="AE159" s="50">
        <f t="shared" si="36"/>
        <v>9.0295376611514975</v>
      </c>
      <c r="AF159" s="48">
        <v>0.76400000000000001</v>
      </c>
      <c r="AG159" s="48">
        <f t="shared" si="40"/>
        <v>1.7064462017733046</v>
      </c>
      <c r="AH159" s="48">
        <f t="shared" si="44"/>
        <v>0</v>
      </c>
    </row>
    <row r="160" spans="1:35" x14ac:dyDescent="0.2">
      <c r="A160" s="48">
        <v>160225</v>
      </c>
      <c r="B160" s="9" t="s">
        <v>48</v>
      </c>
      <c r="C160" s="48">
        <v>2014</v>
      </c>
      <c r="D160" t="s">
        <v>510</v>
      </c>
      <c r="E160" t="s">
        <v>28</v>
      </c>
      <c r="F160" t="s">
        <v>29</v>
      </c>
      <c r="G160" t="s">
        <v>30</v>
      </c>
      <c r="H160" s="9" t="s">
        <v>511</v>
      </c>
      <c r="I160" t="s">
        <v>512</v>
      </c>
      <c r="J160" s="9" t="s">
        <v>513</v>
      </c>
      <c r="K160" t="s">
        <v>34</v>
      </c>
      <c r="L160">
        <v>12</v>
      </c>
      <c r="M160" t="s">
        <v>378</v>
      </c>
      <c r="N160" s="48">
        <v>15329</v>
      </c>
      <c r="O160" s="48">
        <v>8505</v>
      </c>
      <c r="P160" s="48">
        <v>9473</v>
      </c>
      <c r="Q160" s="48">
        <v>6824</v>
      </c>
      <c r="R160" s="48">
        <v>1199</v>
      </c>
      <c r="S160" s="48">
        <v>1141391</v>
      </c>
      <c r="T160" s="48" t="s">
        <v>36</v>
      </c>
      <c r="U160" s="48">
        <v>6099</v>
      </c>
      <c r="W160" t="s">
        <v>514</v>
      </c>
      <c r="X160">
        <v>451020</v>
      </c>
      <c r="Y160" s="48">
        <v>45</v>
      </c>
      <c r="AB160" s="48">
        <v>0.48399999999999999</v>
      </c>
      <c r="AC160" s="48">
        <f t="shared" si="39"/>
        <v>4.0999999999999981E-2</v>
      </c>
      <c r="AD160" s="50">
        <f t="shared" si="43"/>
        <v>13.503474718427992</v>
      </c>
      <c r="AE160" s="50">
        <f t="shared" si="36"/>
        <v>9.1562009258755346</v>
      </c>
      <c r="AF160" s="48">
        <v>1.161</v>
      </c>
      <c r="AG160" s="48">
        <f t="shared" si="40"/>
        <v>1.6181779795207432</v>
      </c>
      <c r="AH160" s="48">
        <f t="shared" si="44"/>
        <v>0</v>
      </c>
    </row>
    <row r="161" spans="1:35" x14ac:dyDescent="0.2">
      <c r="A161" s="48">
        <v>160225</v>
      </c>
      <c r="B161" s="9" t="s">
        <v>50</v>
      </c>
      <c r="C161" s="48">
        <v>2015</v>
      </c>
      <c r="D161" t="s">
        <v>510</v>
      </c>
      <c r="E161" t="s">
        <v>28</v>
      </c>
      <c r="F161" t="s">
        <v>29</v>
      </c>
      <c r="G161" t="s">
        <v>30</v>
      </c>
      <c r="H161" s="9" t="s">
        <v>511</v>
      </c>
      <c r="I161" t="s">
        <v>512</v>
      </c>
      <c r="J161" s="9" t="s">
        <v>513</v>
      </c>
      <c r="K161" t="s">
        <v>34</v>
      </c>
      <c r="L161">
        <v>12</v>
      </c>
      <c r="M161" t="s">
        <v>335</v>
      </c>
      <c r="N161" s="48">
        <v>16269</v>
      </c>
      <c r="O161" s="48">
        <v>10207</v>
      </c>
      <c r="P161" s="48">
        <v>9667</v>
      </c>
      <c r="Q161" s="48">
        <v>6062</v>
      </c>
      <c r="R161" s="48">
        <v>875</v>
      </c>
      <c r="S161" s="48">
        <v>1141391</v>
      </c>
      <c r="T161" s="48" t="s">
        <v>36</v>
      </c>
      <c r="U161" s="48">
        <v>6099</v>
      </c>
      <c r="V161" s="48">
        <v>108653.75999999999</v>
      </c>
      <c r="W161" t="s">
        <v>514</v>
      </c>
      <c r="X161">
        <v>451020</v>
      </c>
      <c r="Y161" s="48">
        <v>45</v>
      </c>
      <c r="AB161" s="48">
        <v>0.56299999999999994</v>
      </c>
      <c r="AC161" s="48">
        <f t="shared" si="39"/>
        <v>7.8999999999999959E-2</v>
      </c>
      <c r="AD161" s="50">
        <f t="shared" si="43"/>
        <v>2.0479256835215875</v>
      </c>
      <c r="AE161" s="50">
        <f t="shared" si="36"/>
        <v>9.1764733024646059</v>
      </c>
      <c r="AF161" s="48">
        <v>1.319</v>
      </c>
      <c r="AG161" s="48">
        <f t="shared" si="40"/>
        <v>1.6829419675183614</v>
      </c>
      <c r="AH161" s="48">
        <f t="shared" si="44"/>
        <v>0</v>
      </c>
    </row>
    <row r="162" spans="1:35" x14ac:dyDescent="0.2">
      <c r="A162" s="48">
        <v>160225</v>
      </c>
      <c r="B162" s="9" t="s">
        <v>52</v>
      </c>
      <c r="C162" s="48">
        <v>2016</v>
      </c>
      <c r="D162" t="s">
        <v>510</v>
      </c>
      <c r="E162" t="s">
        <v>28</v>
      </c>
      <c r="F162" t="s">
        <v>29</v>
      </c>
      <c r="G162" t="s">
        <v>30</v>
      </c>
      <c r="H162" s="9" t="s">
        <v>511</v>
      </c>
      <c r="I162" t="s">
        <v>512</v>
      </c>
      <c r="J162" s="9" t="s">
        <v>513</v>
      </c>
      <c r="K162" t="s">
        <v>34</v>
      </c>
      <c r="L162">
        <v>12</v>
      </c>
      <c r="M162" t="s">
        <v>517</v>
      </c>
      <c r="N162" s="48">
        <v>18675</v>
      </c>
      <c r="O162" s="48">
        <v>12991</v>
      </c>
      <c r="P162" s="48">
        <v>10776</v>
      </c>
      <c r="Q162" s="48">
        <v>5684</v>
      </c>
      <c r="R162" s="48">
        <v>1178</v>
      </c>
      <c r="S162" s="48">
        <v>1141391</v>
      </c>
      <c r="T162" s="48" t="s">
        <v>36</v>
      </c>
      <c r="U162" s="48">
        <v>6099</v>
      </c>
      <c r="V162" s="48">
        <v>111613.25</v>
      </c>
      <c r="W162" t="s">
        <v>514</v>
      </c>
      <c r="X162">
        <v>451020</v>
      </c>
      <c r="Y162" s="48">
        <v>45</v>
      </c>
      <c r="AB162" s="48">
        <v>0.67100000000000004</v>
      </c>
      <c r="AC162" s="48">
        <f t="shared" si="39"/>
        <v>0.1080000000000001</v>
      </c>
      <c r="AD162" s="50">
        <f t="shared" si="43"/>
        <v>11.47201820626875</v>
      </c>
      <c r="AE162" s="50">
        <f t="shared" si="36"/>
        <v>9.2850767180902007</v>
      </c>
      <c r="AF162" s="48">
        <v>1.786</v>
      </c>
      <c r="AG162" s="48">
        <f t="shared" si="40"/>
        <v>1.7330178173719377</v>
      </c>
      <c r="AH162" s="48">
        <f t="shared" si="44"/>
        <v>5.3126639892904954</v>
      </c>
      <c r="AI162" s="48">
        <v>99214</v>
      </c>
    </row>
    <row r="163" spans="1:35" x14ac:dyDescent="0.2">
      <c r="A163" s="48">
        <v>160225</v>
      </c>
      <c r="B163" s="9" t="s">
        <v>54</v>
      </c>
      <c r="C163" s="48">
        <v>2017</v>
      </c>
      <c r="D163" t="s">
        <v>510</v>
      </c>
      <c r="E163" t="s">
        <v>28</v>
      </c>
      <c r="F163" t="s">
        <v>29</v>
      </c>
      <c r="G163" t="s">
        <v>30</v>
      </c>
      <c r="H163" s="9" t="s">
        <v>511</v>
      </c>
      <c r="I163" t="s">
        <v>512</v>
      </c>
      <c r="J163" s="9" t="s">
        <v>513</v>
      </c>
      <c r="K163" t="s">
        <v>34</v>
      </c>
      <c r="L163">
        <v>12</v>
      </c>
      <c r="M163" t="s">
        <v>518</v>
      </c>
      <c r="N163" s="48">
        <v>21329</v>
      </c>
      <c r="O163" s="48">
        <v>15761</v>
      </c>
      <c r="P163" s="48">
        <v>12497</v>
      </c>
      <c r="Q163" s="48">
        <v>5497</v>
      </c>
      <c r="R163" s="48">
        <v>1210</v>
      </c>
      <c r="S163" s="48">
        <v>1141391</v>
      </c>
      <c r="T163" s="48" t="s">
        <v>36</v>
      </c>
      <c r="U163" s="48">
        <v>6099</v>
      </c>
      <c r="V163" s="48">
        <v>159533.44</v>
      </c>
      <c r="W163" t="s">
        <v>514</v>
      </c>
      <c r="X163">
        <v>451020</v>
      </c>
      <c r="Y163" s="48">
        <v>45</v>
      </c>
      <c r="AB163" s="48">
        <v>0.77900000000000003</v>
      </c>
      <c r="AC163" s="48">
        <f t="shared" si="39"/>
        <v>0.10799999999999998</v>
      </c>
      <c r="AD163" s="50">
        <f t="shared" si="43"/>
        <v>15.970675575352637</v>
      </c>
      <c r="AE163" s="50">
        <f t="shared" si="36"/>
        <v>9.4332438944857842</v>
      </c>
      <c r="AF163" s="48">
        <v>2.2999999999999998</v>
      </c>
      <c r="AG163" s="48">
        <f t="shared" si="40"/>
        <v>1.7067296151076259</v>
      </c>
      <c r="AH163" s="48">
        <f t="shared" si="44"/>
        <v>3.3524309625392656</v>
      </c>
      <c r="AI163" s="48">
        <v>71504</v>
      </c>
    </row>
    <row r="164" spans="1:35" x14ac:dyDescent="0.2">
      <c r="A164" s="48">
        <v>160225</v>
      </c>
      <c r="B164" s="9" t="s">
        <v>56</v>
      </c>
      <c r="C164" s="48">
        <v>2018</v>
      </c>
      <c r="D164" t="s">
        <v>510</v>
      </c>
      <c r="E164" t="s">
        <v>28</v>
      </c>
      <c r="F164" t="s">
        <v>29</v>
      </c>
      <c r="G164" t="s">
        <v>30</v>
      </c>
      <c r="H164" s="9" t="s">
        <v>511</v>
      </c>
      <c r="I164" t="s">
        <v>512</v>
      </c>
      <c r="J164" s="9" t="s">
        <v>513</v>
      </c>
      <c r="K164" t="s">
        <v>34</v>
      </c>
      <c r="L164">
        <v>12</v>
      </c>
      <c r="M164" t="s">
        <v>156</v>
      </c>
      <c r="N164" s="48">
        <v>24860</v>
      </c>
      <c r="O164" s="48">
        <v>19371</v>
      </c>
      <c r="P164" s="48">
        <v>14950</v>
      </c>
      <c r="Q164" s="48">
        <v>5418</v>
      </c>
      <c r="R164" s="48">
        <v>1521</v>
      </c>
      <c r="S164" s="48">
        <v>1141391</v>
      </c>
      <c r="T164" s="48" t="s">
        <v>36</v>
      </c>
      <c r="U164" s="48">
        <v>6099</v>
      </c>
      <c r="V164" s="48">
        <v>194498.15</v>
      </c>
      <c r="W164" t="s">
        <v>514</v>
      </c>
      <c r="X164">
        <v>451020</v>
      </c>
      <c r="Y164" s="48">
        <v>45</v>
      </c>
      <c r="AB164" s="48">
        <v>0.89300000000000002</v>
      </c>
      <c r="AC164" s="48">
        <f t="shared" si="39"/>
        <v>0.11399999999999999</v>
      </c>
      <c r="AD164" s="50">
        <f t="shared" si="43"/>
        <v>19.62871089061375</v>
      </c>
      <c r="AE164" s="50">
        <f t="shared" si="36"/>
        <v>9.6124665788188324</v>
      </c>
      <c r="AF164" s="48">
        <v>3.04</v>
      </c>
      <c r="AG164" s="48">
        <f t="shared" si="40"/>
        <v>1.6628762541806019</v>
      </c>
      <c r="AH164" s="48">
        <f t="shared" si="44"/>
        <v>0</v>
      </c>
    </row>
    <row r="165" spans="1:35" hidden="1" x14ac:dyDescent="0.2">
      <c r="A165">
        <v>160225</v>
      </c>
      <c r="B165" t="s">
        <v>58</v>
      </c>
      <c r="C165">
        <v>2019</v>
      </c>
      <c r="D165" t="s">
        <v>510</v>
      </c>
      <c r="E165" t="s">
        <v>28</v>
      </c>
      <c r="F165" t="s">
        <v>29</v>
      </c>
      <c r="G165" t="s">
        <v>30</v>
      </c>
      <c r="H165" t="s">
        <v>511</v>
      </c>
      <c r="I165" t="s">
        <v>512</v>
      </c>
      <c r="J165" t="s">
        <v>513</v>
      </c>
      <c r="K165" t="s">
        <v>34</v>
      </c>
      <c r="L165">
        <v>12</v>
      </c>
      <c r="M165" t="s">
        <v>519</v>
      </c>
      <c r="N165">
        <v>29236</v>
      </c>
      <c r="O165">
        <v>23245</v>
      </c>
      <c r="P165">
        <v>16883</v>
      </c>
      <c r="Q165">
        <v>5917</v>
      </c>
      <c r="R165">
        <v>1163</v>
      </c>
      <c r="S165">
        <v>1141391</v>
      </c>
      <c r="T165" t="s">
        <v>36</v>
      </c>
      <c r="U165">
        <v>6099</v>
      </c>
      <c r="V165">
        <v>300680.13</v>
      </c>
      <c r="W165" t="s">
        <v>514</v>
      </c>
      <c r="X165">
        <v>451020</v>
      </c>
      <c r="Y165">
        <v>45</v>
      </c>
      <c r="AA165"/>
      <c r="AB165" s="4"/>
      <c r="AC165" s="4"/>
      <c r="AD165" s="4"/>
      <c r="AE165" s="4">
        <f t="shared" si="36"/>
        <v>9.7340624774771936</v>
      </c>
      <c r="AF165" s="4"/>
      <c r="AG165">
        <f t="shared" si="40"/>
        <v>1.731682757803708</v>
      </c>
      <c r="AH165"/>
      <c r="AI165"/>
    </row>
    <row r="166" spans="1:35" hidden="1" x14ac:dyDescent="0.2">
      <c r="A166" s="9">
        <v>165993</v>
      </c>
      <c r="B166" s="9" t="s">
        <v>26</v>
      </c>
      <c r="C166" s="9">
        <v>2008</v>
      </c>
      <c r="D166" t="s">
        <v>27</v>
      </c>
      <c r="E166" t="s">
        <v>28</v>
      </c>
      <c r="F166" t="s">
        <v>29</v>
      </c>
      <c r="G166" t="s">
        <v>30</v>
      </c>
      <c r="H166" s="9" t="s">
        <v>520</v>
      </c>
      <c r="I166" t="s">
        <v>521</v>
      </c>
      <c r="J166" t="s">
        <v>522</v>
      </c>
      <c r="K166" t="s">
        <v>34</v>
      </c>
      <c r="L166">
        <v>12</v>
      </c>
      <c r="M166" t="s">
        <v>62</v>
      </c>
      <c r="N166" s="9">
        <v>7514</v>
      </c>
      <c r="O166" s="9">
        <v>3817</v>
      </c>
      <c r="P166" s="9">
        <v>3446</v>
      </c>
      <c r="Q166" s="9">
        <v>3532.8</v>
      </c>
      <c r="R166" s="9">
        <v>0</v>
      </c>
      <c r="S166">
        <v>1136893</v>
      </c>
      <c r="T166" t="s">
        <v>36</v>
      </c>
      <c r="U166">
        <v>7374</v>
      </c>
      <c r="V166" s="9">
        <v>3105.9430000000002</v>
      </c>
      <c r="W166" t="s">
        <v>523</v>
      </c>
      <c r="X166">
        <v>451020</v>
      </c>
      <c r="Y166">
        <v>45</v>
      </c>
      <c r="AA166" s="9"/>
      <c r="AB166" s="9">
        <v>2.7E-2</v>
      </c>
      <c r="AC166" s="48">
        <f t="shared" ref="AC166:AC176" si="45">AB166-AB165</f>
        <v>2.7E-2</v>
      </c>
      <c r="AD166" s="8"/>
      <c r="AE166" s="8">
        <f t="shared" si="36"/>
        <v>8.144969417087875</v>
      </c>
      <c r="AF166" s="8"/>
      <c r="AG166" s="9">
        <f t="shared" si="40"/>
        <v>2.1804991294254208</v>
      </c>
      <c r="AH166" s="9"/>
      <c r="AI166" s="9"/>
    </row>
    <row r="167" spans="1:35" x14ac:dyDescent="0.2">
      <c r="A167" s="48">
        <v>165993</v>
      </c>
      <c r="B167" s="9" t="s">
        <v>38</v>
      </c>
      <c r="C167" s="48">
        <v>2009</v>
      </c>
      <c r="D167" t="s">
        <v>27</v>
      </c>
      <c r="E167" t="s">
        <v>28</v>
      </c>
      <c r="F167" t="s">
        <v>29</v>
      </c>
      <c r="G167" t="s">
        <v>30</v>
      </c>
      <c r="H167" s="9" t="s">
        <v>520</v>
      </c>
      <c r="I167" t="s">
        <v>521</v>
      </c>
      <c r="J167" s="9" t="s">
        <v>522</v>
      </c>
      <c r="K167" t="s">
        <v>34</v>
      </c>
      <c r="L167">
        <v>12</v>
      </c>
      <c r="M167" t="s">
        <v>524</v>
      </c>
      <c r="N167" s="48">
        <v>13997.6</v>
      </c>
      <c r="O167" s="48">
        <v>5479</v>
      </c>
      <c r="P167" s="48">
        <v>3769.5</v>
      </c>
      <c r="Q167" s="48">
        <v>8518.6</v>
      </c>
      <c r="R167" s="48">
        <v>0</v>
      </c>
      <c r="S167" s="48">
        <v>1136893</v>
      </c>
      <c r="T167" s="48" t="s">
        <v>36</v>
      </c>
      <c r="U167" s="48">
        <v>7374</v>
      </c>
      <c r="V167" s="48">
        <v>8778.2800000000007</v>
      </c>
      <c r="W167" t="s">
        <v>523</v>
      </c>
      <c r="X167">
        <v>451020</v>
      </c>
      <c r="Y167" s="48">
        <v>45</v>
      </c>
      <c r="AB167" s="48">
        <v>5.2999999999999999E-2</v>
      </c>
      <c r="AC167" s="48">
        <f t="shared" si="45"/>
        <v>2.5999999999999999E-2</v>
      </c>
      <c r="AD167" s="50">
        <f t="shared" ref="AD167:AD176" si="46">(P167-P166)/P166*100</f>
        <v>9.3876958792803258</v>
      </c>
      <c r="AE167" s="50">
        <f t="shared" si="36"/>
        <v>8.2346976456517567</v>
      </c>
      <c r="AF167" s="48">
        <v>0.98599999999999999</v>
      </c>
      <c r="AG167" s="48">
        <f t="shared" si="40"/>
        <v>3.7133837378962729</v>
      </c>
      <c r="AH167" s="48">
        <f t="shared" ref="AH167:AH176" si="47">AI167/N167</f>
        <v>0</v>
      </c>
    </row>
    <row r="168" spans="1:35" x14ac:dyDescent="0.2">
      <c r="A168" s="48">
        <v>165993</v>
      </c>
      <c r="B168" s="9" t="s">
        <v>40</v>
      </c>
      <c r="C168" s="48">
        <v>2010</v>
      </c>
      <c r="D168" t="s">
        <v>27</v>
      </c>
      <c r="E168" t="s">
        <v>28</v>
      </c>
      <c r="F168" t="s">
        <v>29</v>
      </c>
      <c r="G168" t="s">
        <v>30</v>
      </c>
      <c r="H168" s="9" t="s">
        <v>520</v>
      </c>
      <c r="I168" t="s">
        <v>521</v>
      </c>
      <c r="J168" s="9" t="s">
        <v>522</v>
      </c>
      <c r="K168" t="s">
        <v>34</v>
      </c>
      <c r="L168">
        <v>12</v>
      </c>
      <c r="M168" t="s">
        <v>41</v>
      </c>
      <c r="N168" s="48">
        <v>14161.8</v>
      </c>
      <c r="O168" s="48">
        <v>7600.2</v>
      </c>
      <c r="P168" s="48">
        <v>5186.2</v>
      </c>
      <c r="Q168" s="48">
        <v>6561.6</v>
      </c>
      <c r="R168" s="48">
        <v>0</v>
      </c>
      <c r="S168" s="48">
        <v>1136893</v>
      </c>
      <c r="T168" s="48" t="s">
        <v>36</v>
      </c>
      <c r="U168" s="48">
        <v>7374</v>
      </c>
      <c r="V168" s="48">
        <v>8269.0409999999993</v>
      </c>
      <c r="W168" t="s">
        <v>523</v>
      </c>
      <c r="X168">
        <v>451020</v>
      </c>
      <c r="Y168" s="48">
        <v>45</v>
      </c>
      <c r="AB168" s="48">
        <v>3.4000000000000002E-2</v>
      </c>
      <c r="AC168" s="48">
        <f t="shared" si="45"/>
        <v>-1.8999999999999996E-2</v>
      </c>
      <c r="AD168" s="50">
        <f t="shared" si="46"/>
        <v>37.583233850643317</v>
      </c>
      <c r="AE168" s="50">
        <f t="shared" si="36"/>
        <v>8.5537565307232839</v>
      </c>
      <c r="AF168" s="48">
        <v>0.73199999999999998</v>
      </c>
      <c r="AG168" s="48">
        <f t="shared" si="40"/>
        <v>2.7306698546141681</v>
      </c>
      <c r="AH168" s="48">
        <f t="shared" si="47"/>
        <v>0</v>
      </c>
    </row>
    <row r="169" spans="1:35" x14ac:dyDescent="0.2">
      <c r="A169" s="48">
        <v>165993</v>
      </c>
      <c r="B169" s="9" t="s">
        <v>42</v>
      </c>
      <c r="C169" s="48">
        <v>2011</v>
      </c>
      <c r="D169" t="s">
        <v>27</v>
      </c>
      <c r="E169" t="s">
        <v>28</v>
      </c>
      <c r="F169" t="s">
        <v>29</v>
      </c>
      <c r="G169" t="s">
        <v>30</v>
      </c>
      <c r="H169" s="9" t="s">
        <v>520</v>
      </c>
      <c r="I169" t="s">
        <v>521</v>
      </c>
      <c r="J169" s="9" t="s">
        <v>522</v>
      </c>
      <c r="K169" t="s">
        <v>34</v>
      </c>
      <c r="L169">
        <v>12</v>
      </c>
      <c r="M169" t="s">
        <v>134</v>
      </c>
      <c r="N169" s="48">
        <v>13848.3</v>
      </c>
      <c r="O169" s="48">
        <v>7197.1</v>
      </c>
      <c r="P169" s="48">
        <v>5745.7</v>
      </c>
      <c r="Q169" s="48">
        <v>6651.2</v>
      </c>
      <c r="R169" s="48">
        <v>0</v>
      </c>
      <c r="S169" s="48">
        <v>1136893</v>
      </c>
      <c r="T169" s="48" t="s">
        <v>36</v>
      </c>
      <c r="U169" s="48">
        <v>7374</v>
      </c>
      <c r="V169" s="48">
        <v>7788.2110000000002</v>
      </c>
      <c r="W169" t="s">
        <v>523</v>
      </c>
      <c r="X169">
        <v>451020</v>
      </c>
      <c r="Y169" s="48">
        <v>45</v>
      </c>
      <c r="AB169" s="48">
        <v>6.6000000000000003E-2</v>
      </c>
      <c r="AC169" s="48">
        <f t="shared" si="45"/>
        <v>3.2000000000000001E-2</v>
      </c>
      <c r="AD169" s="50">
        <f t="shared" si="46"/>
        <v>10.788245729050171</v>
      </c>
      <c r="AE169" s="50">
        <f t="shared" si="36"/>
        <v>8.6562070279430277</v>
      </c>
      <c r="AF169" s="48">
        <v>1.117</v>
      </c>
      <c r="AG169" s="48">
        <f t="shared" si="40"/>
        <v>2.4102024122387178</v>
      </c>
      <c r="AH169" s="48">
        <f t="shared" si="47"/>
        <v>0</v>
      </c>
    </row>
    <row r="170" spans="1:35" x14ac:dyDescent="0.2">
      <c r="A170" s="48">
        <v>165993</v>
      </c>
      <c r="B170" s="9" t="s">
        <v>44</v>
      </c>
      <c r="C170" s="48">
        <v>2012</v>
      </c>
      <c r="D170" t="s">
        <v>27</v>
      </c>
      <c r="E170" t="s">
        <v>28</v>
      </c>
      <c r="F170" t="s">
        <v>29</v>
      </c>
      <c r="G170" t="s">
        <v>30</v>
      </c>
      <c r="H170" s="9" t="s">
        <v>520</v>
      </c>
      <c r="I170" t="s">
        <v>521</v>
      </c>
      <c r="J170" s="9" t="s">
        <v>522</v>
      </c>
      <c r="K170" t="s">
        <v>34</v>
      </c>
      <c r="L170">
        <v>12</v>
      </c>
      <c r="M170" t="s">
        <v>135</v>
      </c>
      <c r="N170" s="48">
        <v>13549.7</v>
      </c>
      <c r="O170" s="48">
        <v>6756.1</v>
      </c>
      <c r="P170" s="48">
        <v>5807.6</v>
      </c>
      <c r="Q170" s="48">
        <v>6793.6</v>
      </c>
      <c r="R170" s="48">
        <v>0</v>
      </c>
      <c r="S170" s="48">
        <v>1136893</v>
      </c>
      <c r="T170" s="48" t="s">
        <v>36</v>
      </c>
      <c r="U170" s="48">
        <v>7374</v>
      </c>
      <c r="V170" s="48">
        <v>10237.620999999999</v>
      </c>
      <c r="W170" t="s">
        <v>523</v>
      </c>
      <c r="X170">
        <v>451020</v>
      </c>
      <c r="Y170" s="48">
        <v>45</v>
      </c>
      <c r="AB170" s="48">
        <v>6.9000000000000006E-2</v>
      </c>
      <c r="AC170" s="48">
        <f t="shared" si="45"/>
        <v>3.0000000000000027E-3</v>
      </c>
      <c r="AD170" s="50">
        <f t="shared" si="46"/>
        <v>1.0773273926588676</v>
      </c>
      <c r="AE170" s="50">
        <f t="shared" si="36"/>
        <v>8.666922683609533</v>
      </c>
      <c r="AF170" s="48">
        <v>1.0720000000000001</v>
      </c>
      <c r="AG170" s="48">
        <f t="shared" si="40"/>
        <v>2.3330980095047869</v>
      </c>
      <c r="AH170" s="48">
        <f t="shared" si="47"/>
        <v>0</v>
      </c>
    </row>
    <row r="171" spans="1:35" x14ac:dyDescent="0.2">
      <c r="A171" s="48">
        <v>165993</v>
      </c>
      <c r="B171" s="9" t="s">
        <v>46</v>
      </c>
      <c r="C171" s="48">
        <v>2013</v>
      </c>
      <c r="D171" t="s">
        <v>27</v>
      </c>
      <c r="E171" t="s">
        <v>28</v>
      </c>
      <c r="F171" t="s">
        <v>29</v>
      </c>
      <c r="G171" t="s">
        <v>30</v>
      </c>
      <c r="H171" s="9" t="s">
        <v>520</v>
      </c>
      <c r="I171" t="s">
        <v>521</v>
      </c>
      <c r="J171" s="9" t="s">
        <v>522</v>
      </c>
      <c r="K171" t="s">
        <v>34</v>
      </c>
      <c r="L171">
        <v>12</v>
      </c>
      <c r="M171" t="s">
        <v>371</v>
      </c>
      <c r="N171" s="48">
        <v>13960.1</v>
      </c>
      <c r="O171" s="48">
        <v>7222.8</v>
      </c>
      <c r="P171" s="48">
        <v>6070.7</v>
      </c>
      <c r="Q171" s="48">
        <v>6737.3</v>
      </c>
      <c r="S171" s="48">
        <v>1136893</v>
      </c>
      <c r="T171" s="48" t="s">
        <v>36</v>
      </c>
      <c r="U171" s="48">
        <v>7374</v>
      </c>
      <c r="V171" s="48">
        <v>15599.407999999999</v>
      </c>
      <c r="W171" t="s">
        <v>523</v>
      </c>
      <c r="X171">
        <v>451020</v>
      </c>
      <c r="Y171" s="48">
        <v>45</v>
      </c>
      <c r="AB171" s="48">
        <v>7.4999999999999997E-2</v>
      </c>
      <c r="AC171" s="48">
        <f t="shared" si="45"/>
        <v>5.9999999999999915E-3</v>
      </c>
      <c r="AD171" s="50">
        <f t="shared" si="46"/>
        <v>4.5302706797988739</v>
      </c>
      <c r="AE171" s="50">
        <f t="shared" si="36"/>
        <v>8.7112291986566195</v>
      </c>
      <c r="AF171" s="48">
        <v>1.0680000000000001</v>
      </c>
      <c r="AG171" s="48">
        <f t="shared" si="40"/>
        <v>2.2995865386199288</v>
      </c>
      <c r="AH171" s="48">
        <f t="shared" si="47"/>
        <v>0</v>
      </c>
    </row>
    <row r="172" spans="1:35" x14ac:dyDescent="0.2">
      <c r="A172" s="48">
        <v>165993</v>
      </c>
      <c r="B172" s="9" t="s">
        <v>48</v>
      </c>
      <c r="C172" s="48">
        <v>2014</v>
      </c>
      <c r="D172" t="s">
        <v>27</v>
      </c>
      <c r="E172" t="s">
        <v>28</v>
      </c>
      <c r="F172" t="s">
        <v>29</v>
      </c>
      <c r="G172" t="s">
        <v>30</v>
      </c>
      <c r="H172" s="9" t="s">
        <v>520</v>
      </c>
      <c r="I172" t="s">
        <v>521</v>
      </c>
      <c r="J172" s="9" t="s">
        <v>522</v>
      </c>
      <c r="K172" t="s">
        <v>34</v>
      </c>
      <c r="L172">
        <v>12</v>
      </c>
      <c r="M172" t="s">
        <v>49</v>
      </c>
      <c r="N172" s="48">
        <v>14520.5</v>
      </c>
      <c r="O172" s="48">
        <v>7829</v>
      </c>
      <c r="P172" s="48">
        <v>6422.8</v>
      </c>
      <c r="Q172" s="48">
        <v>6691.5</v>
      </c>
      <c r="S172" s="48">
        <v>1136893</v>
      </c>
      <c r="T172" s="48" t="s">
        <v>36</v>
      </c>
      <c r="U172" s="48">
        <v>7374</v>
      </c>
      <c r="V172" s="48">
        <v>17720.78</v>
      </c>
      <c r="W172" t="s">
        <v>523</v>
      </c>
      <c r="X172">
        <v>451020</v>
      </c>
      <c r="Y172" s="48">
        <v>45</v>
      </c>
      <c r="AB172" s="48">
        <v>7.5999999999999998E-2</v>
      </c>
      <c r="AC172" s="48">
        <f t="shared" si="45"/>
        <v>1.0000000000000009E-3</v>
      </c>
      <c r="AD172" s="50">
        <f t="shared" si="46"/>
        <v>5.7999901164610401</v>
      </c>
      <c r="AE172" s="50">
        <f t="shared" si="36"/>
        <v>8.7676094386755299</v>
      </c>
      <c r="AF172" s="48">
        <v>1.1539999999999999</v>
      </c>
      <c r="AG172" s="48">
        <f t="shared" si="40"/>
        <v>2.2607741172074483</v>
      </c>
      <c r="AH172" s="48">
        <f t="shared" si="47"/>
        <v>0</v>
      </c>
    </row>
    <row r="173" spans="1:35" x14ac:dyDescent="0.2">
      <c r="A173" s="48">
        <v>165993</v>
      </c>
      <c r="B173" s="9" t="s">
        <v>50</v>
      </c>
      <c r="C173" s="48">
        <v>2015</v>
      </c>
      <c r="D173" t="s">
        <v>27</v>
      </c>
      <c r="E173" t="s">
        <v>28</v>
      </c>
      <c r="F173" t="s">
        <v>29</v>
      </c>
      <c r="G173" t="s">
        <v>30</v>
      </c>
      <c r="H173" s="9" t="s">
        <v>520</v>
      </c>
      <c r="I173" t="s">
        <v>521</v>
      </c>
      <c r="J173" s="9" t="s">
        <v>522</v>
      </c>
      <c r="K173" t="s">
        <v>34</v>
      </c>
      <c r="L173">
        <v>12</v>
      </c>
      <c r="M173" t="s">
        <v>282</v>
      </c>
      <c r="N173" s="48">
        <v>26268.799999999999</v>
      </c>
      <c r="O173" s="48">
        <v>16862</v>
      </c>
      <c r="P173" s="48">
        <v>6595.2</v>
      </c>
      <c r="Q173" s="48">
        <v>9406.7999999999993</v>
      </c>
      <c r="S173" s="48">
        <v>1136893</v>
      </c>
      <c r="T173" s="48" t="s">
        <v>36</v>
      </c>
      <c r="U173" s="48">
        <v>7374</v>
      </c>
      <c r="V173" s="48">
        <v>19664.7</v>
      </c>
      <c r="W173" t="s">
        <v>523</v>
      </c>
      <c r="X173">
        <v>451020</v>
      </c>
      <c r="Y173" s="48">
        <v>45</v>
      </c>
      <c r="AB173" s="48">
        <v>0.10100000000000001</v>
      </c>
      <c r="AC173" s="48">
        <f t="shared" si="45"/>
        <v>2.5000000000000008E-2</v>
      </c>
      <c r="AD173" s="50">
        <f t="shared" si="46"/>
        <v>2.6841875817400456</v>
      </c>
      <c r="AE173" s="50">
        <f t="shared" si="36"/>
        <v>8.7940973906961393</v>
      </c>
      <c r="AF173" s="48">
        <v>1.2050000000000001</v>
      </c>
      <c r="AG173" s="48">
        <f t="shared" si="40"/>
        <v>3.9830179524502669</v>
      </c>
      <c r="AH173" s="48">
        <f t="shared" si="47"/>
        <v>0</v>
      </c>
    </row>
    <row r="174" spans="1:35" x14ac:dyDescent="0.2">
      <c r="A174" s="48">
        <v>165993</v>
      </c>
      <c r="B174" s="9" t="s">
        <v>52</v>
      </c>
      <c r="C174" s="48">
        <v>2016</v>
      </c>
      <c r="D174" t="s">
        <v>27</v>
      </c>
      <c r="E174" t="s">
        <v>28</v>
      </c>
      <c r="F174" t="s">
        <v>29</v>
      </c>
      <c r="G174" t="s">
        <v>30</v>
      </c>
      <c r="H174" s="9" t="s">
        <v>520</v>
      </c>
      <c r="I174" t="s">
        <v>521</v>
      </c>
      <c r="J174" s="9" t="s">
        <v>522</v>
      </c>
      <c r="K174" t="s">
        <v>34</v>
      </c>
      <c r="L174">
        <v>12</v>
      </c>
      <c r="M174" t="s">
        <v>525</v>
      </c>
      <c r="N174" s="48">
        <v>26031</v>
      </c>
      <c r="O174" s="48">
        <v>16186</v>
      </c>
      <c r="P174" s="48">
        <v>9241</v>
      </c>
      <c r="Q174" s="48">
        <v>9845</v>
      </c>
      <c r="S174" s="48">
        <v>1136893</v>
      </c>
      <c r="T174" s="48" t="s">
        <v>36</v>
      </c>
      <c r="U174" s="48">
        <v>7374</v>
      </c>
      <c r="V174" s="48">
        <v>24809.919999999998</v>
      </c>
      <c r="W174" t="s">
        <v>523</v>
      </c>
      <c r="X174">
        <v>451020</v>
      </c>
      <c r="Y174" s="48">
        <v>45</v>
      </c>
      <c r="AB174" s="48">
        <v>4.2999999999999997E-2</v>
      </c>
      <c r="AC174" s="48">
        <f t="shared" si="45"/>
        <v>-5.800000000000001E-2</v>
      </c>
      <c r="AD174" s="50">
        <f t="shared" si="46"/>
        <v>40.11705482775352</v>
      </c>
      <c r="AE174" s="50">
        <f t="shared" si="36"/>
        <v>9.1314053838880405</v>
      </c>
      <c r="AF174" s="48">
        <v>1.768</v>
      </c>
      <c r="AG174" s="48">
        <f t="shared" si="40"/>
        <v>2.8169029325830537</v>
      </c>
      <c r="AH174" s="48">
        <f t="shared" si="47"/>
        <v>0</v>
      </c>
    </row>
    <row r="175" spans="1:35" x14ac:dyDescent="0.2">
      <c r="A175" s="48">
        <v>165993</v>
      </c>
      <c r="B175" s="9" t="s">
        <v>54</v>
      </c>
      <c r="C175" s="48">
        <v>2017</v>
      </c>
      <c r="D175" t="s">
        <v>27</v>
      </c>
      <c r="E175" t="s">
        <v>28</v>
      </c>
      <c r="F175" t="s">
        <v>29</v>
      </c>
      <c r="G175" t="s">
        <v>30</v>
      </c>
      <c r="H175" s="9" t="s">
        <v>520</v>
      </c>
      <c r="I175" t="s">
        <v>521</v>
      </c>
      <c r="J175" s="9" t="s">
        <v>522</v>
      </c>
      <c r="K175" t="s">
        <v>34</v>
      </c>
      <c r="L175">
        <v>12</v>
      </c>
      <c r="M175" t="s">
        <v>526</v>
      </c>
      <c r="N175" s="48">
        <v>24517</v>
      </c>
      <c r="O175" s="48">
        <v>13573</v>
      </c>
      <c r="P175" s="48">
        <v>9123</v>
      </c>
      <c r="Q175" s="48">
        <v>10944</v>
      </c>
      <c r="S175" s="48">
        <v>1136893</v>
      </c>
      <c r="T175" s="48" t="s">
        <v>36</v>
      </c>
      <c r="U175" s="48">
        <v>7374</v>
      </c>
      <c r="V175" s="48">
        <v>31331.97</v>
      </c>
      <c r="W175" t="s">
        <v>523</v>
      </c>
      <c r="X175">
        <v>451020</v>
      </c>
      <c r="Y175" s="48">
        <v>45</v>
      </c>
      <c r="AB175" s="48">
        <v>4.3999999999999997E-2</v>
      </c>
      <c r="AC175" s="48">
        <f t="shared" si="45"/>
        <v>1.0000000000000009E-3</v>
      </c>
      <c r="AD175" s="50">
        <f t="shared" si="46"/>
        <v>-1.2769180824586084</v>
      </c>
      <c r="AE175" s="50">
        <f t="shared" si="36"/>
        <v>9.1185539763454742</v>
      </c>
      <c r="AF175" s="48">
        <v>1.5309999999999999</v>
      </c>
      <c r="AG175" s="48">
        <f t="shared" si="40"/>
        <v>2.6873835361175051</v>
      </c>
      <c r="AH175" s="48">
        <f t="shared" si="47"/>
        <v>0</v>
      </c>
    </row>
    <row r="176" spans="1:35" x14ac:dyDescent="0.2">
      <c r="A176" s="48">
        <v>165993</v>
      </c>
      <c r="B176" s="9" t="s">
        <v>56</v>
      </c>
      <c r="C176" s="48">
        <v>2018</v>
      </c>
      <c r="D176" t="s">
        <v>27</v>
      </c>
      <c r="E176" t="s">
        <v>28</v>
      </c>
      <c r="F176" t="s">
        <v>29</v>
      </c>
      <c r="G176" t="s">
        <v>30</v>
      </c>
      <c r="H176" s="9" t="s">
        <v>520</v>
      </c>
      <c r="I176" t="s">
        <v>521</v>
      </c>
      <c r="J176" s="9" t="s">
        <v>522</v>
      </c>
      <c r="K176" t="s">
        <v>34</v>
      </c>
      <c r="L176">
        <v>12</v>
      </c>
      <c r="M176" t="s">
        <v>57</v>
      </c>
      <c r="N176" s="48">
        <v>23770</v>
      </c>
      <c r="O176" s="48">
        <v>13548</v>
      </c>
      <c r="P176" s="48">
        <v>8423</v>
      </c>
      <c r="Q176" s="48">
        <v>10222</v>
      </c>
      <c r="S176" s="48">
        <v>1136893</v>
      </c>
      <c r="T176" s="48" t="s">
        <v>36</v>
      </c>
      <c r="U176" s="48">
        <v>7374</v>
      </c>
      <c r="V176" s="48">
        <v>33533.85</v>
      </c>
      <c r="W176" t="s">
        <v>523</v>
      </c>
      <c r="X176">
        <v>451020</v>
      </c>
      <c r="Y176" s="48">
        <v>45</v>
      </c>
      <c r="AB176" s="48">
        <v>0.122</v>
      </c>
      <c r="AC176" s="48">
        <f t="shared" si="45"/>
        <v>7.8E-2</v>
      </c>
      <c r="AD176" s="50">
        <f t="shared" si="46"/>
        <v>-7.6729146114216817</v>
      </c>
      <c r="AE176" s="50">
        <f t="shared" si="36"/>
        <v>9.038721338315364</v>
      </c>
      <c r="AF176" s="48">
        <v>1.296</v>
      </c>
      <c r="AG176" s="48">
        <f t="shared" si="40"/>
        <v>2.8220349044283508</v>
      </c>
      <c r="AH176" s="48">
        <f t="shared" si="47"/>
        <v>0</v>
      </c>
    </row>
    <row r="177" spans="1:35" hidden="1" x14ac:dyDescent="0.2">
      <c r="A177">
        <v>165993</v>
      </c>
      <c r="B177" t="s">
        <v>58</v>
      </c>
      <c r="C177">
        <v>2019</v>
      </c>
      <c r="D177" t="s">
        <v>27</v>
      </c>
      <c r="E177" t="s">
        <v>28</v>
      </c>
      <c r="F177" t="s">
        <v>29</v>
      </c>
      <c r="G177" t="s">
        <v>30</v>
      </c>
      <c r="H177" t="s">
        <v>520</v>
      </c>
      <c r="I177" t="s">
        <v>521</v>
      </c>
      <c r="J177" t="s">
        <v>522</v>
      </c>
      <c r="K177" t="s">
        <v>34</v>
      </c>
      <c r="L177">
        <v>12</v>
      </c>
      <c r="M177" t="s">
        <v>226</v>
      </c>
      <c r="N177">
        <v>83806</v>
      </c>
      <c r="O177">
        <v>34350</v>
      </c>
      <c r="P177">
        <v>10333</v>
      </c>
      <c r="Q177">
        <v>49456</v>
      </c>
      <c r="R177"/>
      <c r="S177">
        <v>1136893</v>
      </c>
      <c r="T177" t="s">
        <v>36</v>
      </c>
      <c r="U177">
        <v>7374</v>
      </c>
      <c r="V177">
        <v>85540.35</v>
      </c>
      <c r="W177" t="s">
        <v>523</v>
      </c>
      <c r="X177">
        <v>451020</v>
      </c>
      <c r="Y177">
        <v>45</v>
      </c>
      <c r="AA177"/>
      <c r="AB177" s="4"/>
      <c r="AC177" s="4"/>
      <c r="AD177" s="4"/>
      <c r="AE177" s="4">
        <f t="shared" si="36"/>
        <v>9.2430979362143546</v>
      </c>
      <c r="AF177" s="4"/>
      <c r="AG177">
        <f t="shared" si="40"/>
        <v>8.110519694183683</v>
      </c>
      <c r="AH177"/>
      <c r="AI177"/>
    </row>
    <row r="178" spans="1:35" x14ac:dyDescent="0.2">
      <c r="A178" s="48">
        <v>171007</v>
      </c>
      <c r="B178" s="9" t="s">
        <v>535</v>
      </c>
      <c r="C178" s="48">
        <v>2010</v>
      </c>
      <c r="D178" t="s">
        <v>27</v>
      </c>
      <c r="E178" t="s">
        <v>28</v>
      </c>
      <c r="F178" t="s">
        <v>29</v>
      </c>
      <c r="G178" t="s">
        <v>30</v>
      </c>
      <c r="H178" s="9" t="s">
        <v>536</v>
      </c>
      <c r="I178" t="s">
        <v>537</v>
      </c>
      <c r="J178" s="9" t="s">
        <v>538</v>
      </c>
      <c r="K178" t="s">
        <v>34</v>
      </c>
      <c r="L178">
        <v>6</v>
      </c>
      <c r="M178" t="s">
        <v>539</v>
      </c>
      <c r="N178" s="48">
        <v>51.369</v>
      </c>
      <c r="O178" s="48">
        <v>55.404000000000003</v>
      </c>
      <c r="P178" s="48">
        <v>43.329000000000001</v>
      </c>
      <c r="Q178" s="48">
        <v>-4.0350000000000001</v>
      </c>
      <c r="S178" s="48">
        <v>1373715</v>
      </c>
      <c r="T178" s="48" t="s">
        <v>36</v>
      </c>
      <c r="U178" s="48">
        <v>7372</v>
      </c>
      <c r="W178" t="s">
        <v>540</v>
      </c>
      <c r="X178">
        <v>451030</v>
      </c>
      <c r="Y178" s="48">
        <v>45</v>
      </c>
      <c r="AB178" s="50"/>
      <c r="AC178" s="48">
        <f t="shared" ref="AC178:AC186" si="48">AB178-AB177</f>
        <v>0</v>
      </c>
      <c r="AD178" s="50"/>
      <c r="AE178" s="50">
        <f t="shared" si="36"/>
        <v>3.7688221567871394</v>
      </c>
      <c r="AF178" s="50"/>
      <c r="AG178" s="48">
        <f t="shared" si="40"/>
        <v>1.1855570172401855</v>
      </c>
      <c r="AH178" s="48">
        <f t="shared" ref="AH178:AH186" si="49">AI178/N178</f>
        <v>0</v>
      </c>
    </row>
    <row r="179" spans="1:35" x14ac:dyDescent="0.2">
      <c r="A179" s="48">
        <v>171007</v>
      </c>
      <c r="B179" s="9" t="s">
        <v>541</v>
      </c>
      <c r="C179" s="48">
        <v>2011</v>
      </c>
      <c r="D179" t="s">
        <v>27</v>
      </c>
      <c r="E179" t="s">
        <v>28</v>
      </c>
      <c r="F179" t="s">
        <v>29</v>
      </c>
      <c r="G179" t="s">
        <v>30</v>
      </c>
      <c r="H179" s="9" t="s">
        <v>536</v>
      </c>
      <c r="I179" t="s">
        <v>537</v>
      </c>
      <c r="J179" s="9" t="s">
        <v>538</v>
      </c>
      <c r="K179" t="s">
        <v>34</v>
      </c>
      <c r="L179">
        <v>6</v>
      </c>
      <c r="M179" t="s">
        <v>539</v>
      </c>
      <c r="N179" s="48">
        <v>108.746</v>
      </c>
      <c r="O179" s="48">
        <v>99.266999999999996</v>
      </c>
      <c r="P179" s="48">
        <v>92.641000000000005</v>
      </c>
      <c r="Q179" s="48">
        <v>9.4789999999999992</v>
      </c>
      <c r="S179" s="48">
        <v>1373715</v>
      </c>
      <c r="T179" s="48" t="s">
        <v>36</v>
      </c>
      <c r="U179" s="48">
        <v>7372</v>
      </c>
      <c r="W179" t="s">
        <v>540</v>
      </c>
      <c r="X179">
        <v>451030</v>
      </c>
      <c r="Y179" s="48">
        <v>45</v>
      </c>
      <c r="AB179" s="50"/>
      <c r="AC179" s="48">
        <f t="shared" si="48"/>
        <v>0</v>
      </c>
      <c r="AD179" s="50">
        <f t="shared" ref="AD179:AD186" si="50">(P179-P178)/P178*100</f>
        <v>113.80830390731383</v>
      </c>
      <c r="AE179" s="50">
        <f t="shared" si="36"/>
        <v>4.5287318082396553</v>
      </c>
      <c r="AF179" s="50"/>
      <c r="AG179" s="48">
        <f t="shared" si="40"/>
        <v>1.1738431148195723</v>
      </c>
      <c r="AH179" s="48">
        <f t="shared" si="49"/>
        <v>0</v>
      </c>
    </row>
    <row r="180" spans="1:35" x14ac:dyDescent="0.2">
      <c r="A180" s="48">
        <v>171007</v>
      </c>
      <c r="B180" s="9" t="s">
        <v>44</v>
      </c>
      <c r="C180" s="48">
        <v>2012</v>
      </c>
      <c r="D180" t="s">
        <v>27</v>
      </c>
      <c r="E180" t="s">
        <v>28</v>
      </c>
      <c r="F180" t="s">
        <v>29</v>
      </c>
      <c r="G180" t="s">
        <v>30</v>
      </c>
      <c r="H180" s="9" t="s">
        <v>536</v>
      </c>
      <c r="I180" t="s">
        <v>537</v>
      </c>
      <c r="J180" s="9" t="s">
        <v>538</v>
      </c>
      <c r="K180" t="s">
        <v>34</v>
      </c>
      <c r="L180">
        <v>12</v>
      </c>
      <c r="M180" t="s">
        <v>542</v>
      </c>
      <c r="N180" s="48">
        <v>478.11399999999998</v>
      </c>
      <c r="O180" s="48">
        <v>234.709</v>
      </c>
      <c r="P180" s="48">
        <v>243.71199999999999</v>
      </c>
      <c r="Q180" s="48">
        <v>243.405</v>
      </c>
      <c r="R180" s="48">
        <v>267.21300000000002</v>
      </c>
      <c r="S180" s="48">
        <v>1373715</v>
      </c>
      <c r="T180" s="48" t="s">
        <v>36</v>
      </c>
      <c r="U180" s="48">
        <v>7372</v>
      </c>
      <c r="V180" s="48">
        <v>3794.8310000000001</v>
      </c>
      <c r="W180" t="s">
        <v>540</v>
      </c>
      <c r="X180">
        <v>451030</v>
      </c>
      <c r="Y180" s="48">
        <v>45</v>
      </c>
      <c r="AC180" s="48">
        <f t="shared" si="48"/>
        <v>0</v>
      </c>
      <c r="AD180" s="50">
        <f t="shared" si="50"/>
        <v>163.07142625835209</v>
      </c>
      <c r="AE180" s="50">
        <f t="shared" si="36"/>
        <v>5.4959872002887904</v>
      </c>
      <c r="AG180" s="48">
        <f t="shared" si="40"/>
        <v>1.9617991727941175</v>
      </c>
      <c r="AH180" s="48">
        <f t="shared" si="49"/>
        <v>0</v>
      </c>
    </row>
    <row r="181" spans="1:35" x14ac:dyDescent="0.2">
      <c r="A181" s="48">
        <v>171007</v>
      </c>
      <c r="B181" s="9" t="s">
        <v>46</v>
      </c>
      <c r="C181" s="48">
        <v>2013</v>
      </c>
      <c r="D181" t="s">
        <v>27</v>
      </c>
      <c r="E181" t="s">
        <v>28</v>
      </c>
      <c r="F181" t="s">
        <v>29</v>
      </c>
      <c r="G181" t="s">
        <v>30</v>
      </c>
      <c r="H181" s="9" t="s">
        <v>536</v>
      </c>
      <c r="I181" t="s">
        <v>537</v>
      </c>
      <c r="J181" s="9" t="s">
        <v>538</v>
      </c>
      <c r="K181" t="s">
        <v>34</v>
      </c>
      <c r="L181">
        <v>12</v>
      </c>
      <c r="M181" t="s">
        <v>543</v>
      </c>
      <c r="N181" s="48">
        <v>1168.4760000000001</v>
      </c>
      <c r="O181" s="48">
        <v>774.21699999999998</v>
      </c>
      <c r="P181" s="48">
        <v>424.65</v>
      </c>
      <c r="Q181" s="48">
        <v>394.25900000000001</v>
      </c>
      <c r="R181" s="48">
        <v>889.91</v>
      </c>
      <c r="S181" s="48">
        <v>1373715</v>
      </c>
      <c r="T181" s="48" t="s">
        <v>36</v>
      </c>
      <c r="U181" s="48">
        <v>7372</v>
      </c>
      <c r="V181" s="48">
        <v>7861.2835999999998</v>
      </c>
      <c r="W181" t="s">
        <v>540</v>
      </c>
      <c r="X181">
        <v>451030</v>
      </c>
      <c r="Y181" s="48">
        <v>45</v>
      </c>
      <c r="AB181" s="48">
        <v>-0.246</v>
      </c>
      <c r="AC181" s="48">
        <f t="shared" si="48"/>
        <v>-0.246</v>
      </c>
      <c r="AD181" s="50">
        <f t="shared" si="50"/>
        <v>74.24254858193278</v>
      </c>
      <c r="AE181" s="50">
        <f t="shared" si="36"/>
        <v>6.0512653002260182</v>
      </c>
      <c r="AF181" s="48">
        <v>0.99</v>
      </c>
      <c r="AG181" s="48">
        <f t="shared" si="40"/>
        <v>2.7516213352172381</v>
      </c>
      <c r="AH181" s="48">
        <f t="shared" si="49"/>
        <v>0</v>
      </c>
    </row>
    <row r="182" spans="1:35" x14ac:dyDescent="0.2">
      <c r="A182" s="48">
        <v>171007</v>
      </c>
      <c r="B182" s="9" t="s">
        <v>48</v>
      </c>
      <c r="C182" s="48">
        <v>2014</v>
      </c>
      <c r="D182" t="s">
        <v>27</v>
      </c>
      <c r="E182" t="s">
        <v>28</v>
      </c>
      <c r="F182" t="s">
        <v>29</v>
      </c>
      <c r="G182" t="s">
        <v>30</v>
      </c>
      <c r="H182" s="9" t="s">
        <v>536</v>
      </c>
      <c r="I182" t="s">
        <v>537</v>
      </c>
      <c r="J182" s="9" t="s">
        <v>538</v>
      </c>
      <c r="K182" t="s">
        <v>34</v>
      </c>
      <c r="L182">
        <v>12</v>
      </c>
      <c r="M182" t="s">
        <v>544</v>
      </c>
      <c r="N182" s="48">
        <v>1425.079</v>
      </c>
      <c r="O182" s="48">
        <v>996.404</v>
      </c>
      <c r="P182" s="48">
        <v>682.56299999999999</v>
      </c>
      <c r="Q182" s="48">
        <v>428.67500000000001</v>
      </c>
      <c r="R182" s="48">
        <v>935.56299999999999</v>
      </c>
      <c r="S182" s="48">
        <v>1373715</v>
      </c>
      <c r="T182" s="48" t="s">
        <v>36</v>
      </c>
      <c r="U182" s="48">
        <v>7372</v>
      </c>
      <c r="V182" s="48">
        <v>10144.1857</v>
      </c>
      <c r="W182" t="s">
        <v>540</v>
      </c>
      <c r="X182">
        <v>451030</v>
      </c>
      <c r="Y182" s="48">
        <v>45</v>
      </c>
      <c r="AB182" s="48">
        <v>-0.42899999999999999</v>
      </c>
      <c r="AC182" s="48">
        <f t="shared" si="48"/>
        <v>-0.183</v>
      </c>
      <c r="AD182" s="50">
        <f t="shared" si="50"/>
        <v>60.735429176969276</v>
      </c>
      <c r="AE182" s="50">
        <f t="shared" si="36"/>
        <v>6.5258548304913297</v>
      </c>
      <c r="AF182" s="48">
        <v>2.0739999999999998</v>
      </c>
      <c r="AG182" s="48">
        <f t="shared" si="40"/>
        <v>2.0878351155864001</v>
      </c>
      <c r="AH182" s="48">
        <f t="shared" si="49"/>
        <v>0</v>
      </c>
    </row>
    <row r="183" spans="1:35" x14ac:dyDescent="0.2">
      <c r="A183" s="48">
        <v>171007</v>
      </c>
      <c r="B183" s="9" t="s">
        <v>50</v>
      </c>
      <c r="C183" s="48">
        <v>2015</v>
      </c>
      <c r="D183" t="s">
        <v>27</v>
      </c>
      <c r="E183" t="s">
        <v>28</v>
      </c>
      <c r="F183" t="s">
        <v>29</v>
      </c>
      <c r="G183" t="s">
        <v>30</v>
      </c>
      <c r="H183" s="9" t="s">
        <v>536</v>
      </c>
      <c r="I183" t="s">
        <v>537</v>
      </c>
      <c r="J183" s="9" t="s">
        <v>538</v>
      </c>
      <c r="K183" t="s">
        <v>34</v>
      </c>
      <c r="L183">
        <v>12</v>
      </c>
      <c r="M183" t="s">
        <v>545</v>
      </c>
      <c r="N183" s="48">
        <v>1807.0519999999999</v>
      </c>
      <c r="O183" s="48">
        <v>1240.2380000000001</v>
      </c>
      <c r="P183" s="48">
        <v>1005.48</v>
      </c>
      <c r="Q183" s="48">
        <v>566.81399999999996</v>
      </c>
      <c r="R183" s="48">
        <v>1078.2460000000001</v>
      </c>
      <c r="S183" s="48">
        <v>1373715</v>
      </c>
      <c r="T183" s="48" t="s">
        <v>36</v>
      </c>
      <c r="U183" s="48">
        <v>7372</v>
      </c>
      <c r="V183" s="48">
        <v>13917.636200000001</v>
      </c>
      <c r="W183" t="s">
        <v>540</v>
      </c>
      <c r="X183">
        <v>451030</v>
      </c>
      <c r="Y183" s="48">
        <v>45</v>
      </c>
      <c r="AB183" s="48">
        <v>-0.46600000000000003</v>
      </c>
      <c r="AC183" s="48">
        <f t="shared" si="48"/>
        <v>-3.7000000000000033E-2</v>
      </c>
      <c r="AD183" s="50">
        <f t="shared" si="50"/>
        <v>47.309479125003847</v>
      </c>
      <c r="AE183" s="50">
        <f t="shared" si="36"/>
        <v>6.9132203184131953</v>
      </c>
      <c r="AF183" s="48">
        <v>2.2970000000000002</v>
      </c>
      <c r="AG183" s="48">
        <f t="shared" si="40"/>
        <v>1.7972033257747542</v>
      </c>
      <c r="AH183" s="48">
        <f t="shared" si="49"/>
        <v>0</v>
      </c>
    </row>
    <row r="184" spans="1:35" x14ac:dyDescent="0.2">
      <c r="A184" s="48">
        <v>171007</v>
      </c>
      <c r="B184" s="9" t="s">
        <v>52</v>
      </c>
      <c r="C184" s="48">
        <v>2016</v>
      </c>
      <c r="D184" t="s">
        <v>27</v>
      </c>
      <c r="E184" t="s">
        <v>28</v>
      </c>
      <c r="F184" t="s">
        <v>29</v>
      </c>
      <c r="G184" t="s">
        <v>30</v>
      </c>
      <c r="H184" s="9" t="s">
        <v>536</v>
      </c>
      <c r="I184" t="s">
        <v>537</v>
      </c>
      <c r="J184" s="9" t="s">
        <v>538</v>
      </c>
      <c r="K184" t="s">
        <v>34</v>
      </c>
      <c r="L184">
        <v>12</v>
      </c>
      <c r="M184" t="s">
        <v>546</v>
      </c>
      <c r="N184" s="48">
        <v>2033.7670000000001</v>
      </c>
      <c r="O184" s="48">
        <v>1646.806</v>
      </c>
      <c r="P184" s="48">
        <v>1390.5129999999999</v>
      </c>
      <c r="Q184" s="48">
        <v>386.96100000000001</v>
      </c>
      <c r="R184" s="48">
        <v>926.40899999999999</v>
      </c>
      <c r="S184" s="48">
        <v>1373715</v>
      </c>
      <c r="T184" s="48" t="s">
        <v>36</v>
      </c>
      <c r="U184" s="48">
        <v>7372</v>
      </c>
      <c r="V184" s="48">
        <v>12446.8205</v>
      </c>
      <c r="W184" t="s">
        <v>540</v>
      </c>
      <c r="X184">
        <v>451030</v>
      </c>
      <c r="Y184" s="48">
        <v>45</v>
      </c>
      <c r="AB184" s="48">
        <v>-1.0680000000000001</v>
      </c>
      <c r="AC184" s="48">
        <f t="shared" si="48"/>
        <v>-0.60200000000000009</v>
      </c>
      <c r="AD184" s="50">
        <f t="shared" si="50"/>
        <v>38.293451883677434</v>
      </c>
      <c r="AE184" s="50">
        <f t="shared" si="36"/>
        <v>7.2374280227852967</v>
      </c>
      <c r="AF184" s="48">
        <v>3.633</v>
      </c>
      <c r="AG184" s="48">
        <f t="shared" si="40"/>
        <v>1.4626019318050245</v>
      </c>
      <c r="AH184" s="48">
        <f t="shared" si="49"/>
        <v>0</v>
      </c>
    </row>
    <row r="185" spans="1:35" x14ac:dyDescent="0.2">
      <c r="A185" s="48">
        <v>171007</v>
      </c>
      <c r="B185" s="9" t="s">
        <v>54</v>
      </c>
      <c r="C185" s="48">
        <v>2017</v>
      </c>
      <c r="D185" t="s">
        <v>27</v>
      </c>
      <c r="E185" t="s">
        <v>28</v>
      </c>
      <c r="F185" t="s">
        <v>29</v>
      </c>
      <c r="G185" t="s">
        <v>30</v>
      </c>
      <c r="H185" s="9" t="s">
        <v>536</v>
      </c>
      <c r="I185" t="s">
        <v>537</v>
      </c>
      <c r="J185" s="9" t="s">
        <v>538</v>
      </c>
      <c r="K185" t="s">
        <v>34</v>
      </c>
      <c r="L185">
        <v>12</v>
      </c>
      <c r="M185" t="s">
        <v>547</v>
      </c>
      <c r="N185" s="48">
        <v>3397.904</v>
      </c>
      <c r="O185" s="48">
        <v>2813.7719999999999</v>
      </c>
      <c r="P185" s="48">
        <v>1933.0260000000001</v>
      </c>
      <c r="Q185" s="48">
        <v>584.13199999999995</v>
      </c>
      <c r="R185" s="48">
        <v>1877.645</v>
      </c>
      <c r="S185" s="48">
        <v>1373715</v>
      </c>
      <c r="T185" s="48" t="s">
        <v>36</v>
      </c>
      <c r="U185" s="48">
        <v>7372</v>
      </c>
      <c r="V185" s="48">
        <v>22723.847600000001</v>
      </c>
      <c r="W185" t="s">
        <v>540</v>
      </c>
      <c r="X185">
        <v>451030</v>
      </c>
      <c r="Y185" s="48">
        <v>45</v>
      </c>
      <c r="AB185" s="48">
        <v>-0.318</v>
      </c>
      <c r="AC185" s="48">
        <f t="shared" si="48"/>
        <v>0.75</v>
      </c>
      <c r="AD185" s="50">
        <f t="shared" si="50"/>
        <v>39.015313053527741</v>
      </c>
      <c r="AE185" s="50">
        <f t="shared" si="36"/>
        <v>7.5668419297128029</v>
      </c>
      <c r="AF185" s="48">
        <v>4.5179999999999998</v>
      </c>
      <c r="AG185" s="48">
        <f t="shared" si="40"/>
        <v>1.7578159838512259</v>
      </c>
      <c r="AH185" s="48">
        <f t="shared" si="49"/>
        <v>0</v>
      </c>
    </row>
    <row r="186" spans="1:35" x14ac:dyDescent="0.2">
      <c r="A186" s="48">
        <v>171007</v>
      </c>
      <c r="B186" s="9" t="s">
        <v>56</v>
      </c>
      <c r="C186" s="48">
        <v>2018</v>
      </c>
      <c r="D186" t="s">
        <v>27</v>
      </c>
      <c r="E186" t="s">
        <v>28</v>
      </c>
      <c r="F186" t="s">
        <v>29</v>
      </c>
      <c r="G186" t="s">
        <v>30</v>
      </c>
      <c r="H186" s="9" t="s">
        <v>536</v>
      </c>
      <c r="I186" t="s">
        <v>537</v>
      </c>
      <c r="J186" s="9" t="s">
        <v>538</v>
      </c>
      <c r="K186" t="s">
        <v>34</v>
      </c>
      <c r="L186">
        <v>12</v>
      </c>
      <c r="M186" t="s">
        <v>548</v>
      </c>
      <c r="N186" s="48">
        <v>3879.14</v>
      </c>
      <c r="O186" s="48">
        <v>2767.9409999999998</v>
      </c>
      <c r="P186" s="48">
        <v>2608.8159999999998</v>
      </c>
      <c r="Q186" s="48">
        <v>1111.1990000000001</v>
      </c>
      <c r="R186" s="48">
        <v>1762.047</v>
      </c>
      <c r="S186" s="48">
        <v>1373715</v>
      </c>
      <c r="T186" s="48" t="s">
        <v>36</v>
      </c>
      <c r="U186" s="48">
        <v>7372</v>
      </c>
      <c r="V186" s="48">
        <v>32080.158800000001</v>
      </c>
      <c r="W186" t="s">
        <v>540</v>
      </c>
      <c r="X186">
        <v>451030</v>
      </c>
      <c r="Y186" s="48">
        <v>45</v>
      </c>
      <c r="AB186" s="48">
        <v>-7.0999999999999994E-2</v>
      </c>
      <c r="AC186" s="48">
        <f t="shared" si="48"/>
        <v>0.247</v>
      </c>
      <c r="AD186" s="50">
        <f t="shared" si="50"/>
        <v>34.960212640699076</v>
      </c>
      <c r="AE186" s="50">
        <f t="shared" si="36"/>
        <v>7.8666517575443118</v>
      </c>
      <c r="AF186" s="48">
        <v>3.2120000000000002</v>
      </c>
      <c r="AG186" s="48">
        <f t="shared" si="40"/>
        <v>1.4869350693954653</v>
      </c>
      <c r="AH186" s="48">
        <f t="shared" si="49"/>
        <v>0</v>
      </c>
    </row>
    <row r="187" spans="1:35" hidden="1" x14ac:dyDescent="0.2">
      <c r="A187">
        <v>171007</v>
      </c>
      <c r="B187" t="s">
        <v>58</v>
      </c>
      <c r="C187">
        <v>2019</v>
      </c>
      <c r="D187" t="s">
        <v>27</v>
      </c>
      <c r="E187" t="s">
        <v>28</v>
      </c>
      <c r="F187" t="s">
        <v>29</v>
      </c>
      <c r="G187" t="s">
        <v>30</v>
      </c>
      <c r="H187" t="s">
        <v>536</v>
      </c>
      <c r="I187" t="s">
        <v>537</v>
      </c>
      <c r="J187" t="s">
        <v>538</v>
      </c>
      <c r="K187" t="s">
        <v>34</v>
      </c>
      <c r="L187">
        <v>12</v>
      </c>
      <c r="M187" t="s">
        <v>226</v>
      </c>
      <c r="N187">
        <v>6022.43</v>
      </c>
      <c r="O187">
        <v>3894.489</v>
      </c>
      <c r="P187">
        <v>3460.4369999999999</v>
      </c>
      <c r="Q187">
        <v>2127.9409999999998</v>
      </c>
      <c r="R187">
        <v>2502.0189999999998</v>
      </c>
      <c r="S187">
        <v>1373715</v>
      </c>
      <c r="T187" t="s">
        <v>36</v>
      </c>
      <c r="U187">
        <v>7372</v>
      </c>
      <c r="V187">
        <v>53488.629500000003</v>
      </c>
      <c r="W187" t="s">
        <v>540</v>
      </c>
      <c r="X187">
        <v>451030</v>
      </c>
      <c r="Y187">
        <v>45</v>
      </c>
      <c r="AA187"/>
      <c r="AB187" s="4"/>
      <c r="AC187" s="4"/>
      <c r="AD187" s="4"/>
      <c r="AE187" s="4">
        <f t="shared" si="36"/>
        <v>8.1491501606545587</v>
      </c>
      <c r="AF187" s="4"/>
      <c r="AG187">
        <f t="shared" si="40"/>
        <v>1.740366895857373</v>
      </c>
      <c r="AH187"/>
      <c r="AI187"/>
    </row>
    <row r="188" spans="1:35" hidden="1" x14ac:dyDescent="0.2">
      <c r="A188" s="9">
        <v>175263</v>
      </c>
      <c r="B188" s="9" t="s">
        <v>26</v>
      </c>
      <c r="C188" s="9">
        <v>2008</v>
      </c>
      <c r="D188" t="s">
        <v>27</v>
      </c>
      <c r="E188" t="s">
        <v>28</v>
      </c>
      <c r="F188" t="s">
        <v>29</v>
      </c>
      <c r="G188" t="s">
        <v>30</v>
      </c>
      <c r="H188" s="9" t="s">
        <v>549</v>
      </c>
      <c r="I188">
        <v>959802109</v>
      </c>
      <c r="J188" t="s">
        <v>550</v>
      </c>
      <c r="K188" t="s">
        <v>34</v>
      </c>
      <c r="L188">
        <v>12</v>
      </c>
      <c r="M188" t="s">
        <v>552</v>
      </c>
      <c r="N188" s="9">
        <v>5578.3</v>
      </c>
      <c r="O188" s="9">
        <v>5586.4</v>
      </c>
      <c r="P188" s="9">
        <v>5282</v>
      </c>
      <c r="Q188" s="9">
        <v>-8.1</v>
      </c>
      <c r="R188" s="9">
        <v>522.4</v>
      </c>
      <c r="S188">
        <v>1365135</v>
      </c>
      <c r="T188" t="s">
        <v>36</v>
      </c>
      <c r="U188">
        <v>6099</v>
      </c>
      <c r="V188" s="9"/>
      <c r="W188" t="s">
        <v>551</v>
      </c>
      <c r="X188">
        <v>451020</v>
      </c>
      <c r="Y188">
        <v>45</v>
      </c>
      <c r="AA188" s="9"/>
      <c r="AB188" s="9">
        <v>2.9940000000000002</v>
      </c>
      <c r="AC188" s="48">
        <f t="shared" ref="AC188:AC198" si="51">AB188-AB187</f>
        <v>2.9940000000000002</v>
      </c>
      <c r="AD188" s="8"/>
      <c r="AE188" s="8">
        <f t="shared" si="36"/>
        <v>8.5720600928570772</v>
      </c>
      <c r="AF188" s="8"/>
      <c r="AG188" s="9">
        <f t="shared" si="40"/>
        <v>1.0560961756910261</v>
      </c>
      <c r="AH188" s="9"/>
      <c r="AI188" s="9"/>
    </row>
    <row r="189" spans="1:35" x14ac:dyDescent="0.2">
      <c r="A189" s="48">
        <v>175263</v>
      </c>
      <c r="B189" s="9" t="s">
        <v>38</v>
      </c>
      <c r="C189" s="48">
        <v>2009</v>
      </c>
      <c r="D189" t="s">
        <v>27</v>
      </c>
      <c r="E189" t="s">
        <v>28</v>
      </c>
      <c r="F189" t="s">
        <v>29</v>
      </c>
      <c r="G189" t="s">
        <v>30</v>
      </c>
      <c r="H189" s="9" t="s">
        <v>549</v>
      </c>
      <c r="I189">
        <v>959802109</v>
      </c>
      <c r="J189" s="9" t="s">
        <v>550</v>
      </c>
      <c r="K189" t="s">
        <v>34</v>
      </c>
      <c r="L189">
        <v>12</v>
      </c>
      <c r="M189" t="s">
        <v>259</v>
      </c>
      <c r="N189" s="48">
        <v>7353.4</v>
      </c>
      <c r="O189" s="48">
        <v>6999.9</v>
      </c>
      <c r="P189" s="48">
        <v>5083.6000000000004</v>
      </c>
      <c r="Q189" s="48">
        <v>353.5</v>
      </c>
      <c r="R189" s="48">
        <v>1332.7</v>
      </c>
      <c r="S189" s="48">
        <v>1365135</v>
      </c>
      <c r="T189" s="48" t="s">
        <v>36</v>
      </c>
      <c r="U189" s="48">
        <v>6099</v>
      </c>
      <c r="W189" t="s">
        <v>551</v>
      </c>
      <c r="X189">
        <v>451020</v>
      </c>
      <c r="Y189" s="48">
        <v>45</v>
      </c>
      <c r="AB189" s="48">
        <v>1.8580000000000001</v>
      </c>
      <c r="AC189" s="48">
        <f t="shared" si="51"/>
        <v>-1.1360000000000001</v>
      </c>
      <c r="AD189" s="50">
        <f t="shared" ref="AD189:AD198" si="52">(P189-P188)/P188*100</f>
        <v>-3.7561529723589482</v>
      </c>
      <c r="AE189" s="50">
        <f t="shared" si="36"/>
        <v>8.5337749510079153</v>
      </c>
      <c r="AF189" s="48">
        <v>31.414000000000001</v>
      </c>
      <c r="AG189" s="48">
        <f t="shared" si="40"/>
        <v>1.4464946101188132</v>
      </c>
      <c r="AH189" s="48">
        <f t="shared" ref="AH189:AH198" si="53">AI189/N189</f>
        <v>0</v>
      </c>
    </row>
    <row r="190" spans="1:35" x14ac:dyDescent="0.2">
      <c r="A190" s="48">
        <v>175263</v>
      </c>
      <c r="B190" s="9" t="s">
        <v>40</v>
      </c>
      <c r="C190" s="48">
        <v>2010</v>
      </c>
      <c r="D190" t="s">
        <v>27</v>
      </c>
      <c r="E190" t="s">
        <v>28</v>
      </c>
      <c r="F190" t="s">
        <v>29</v>
      </c>
      <c r="G190" t="s">
        <v>30</v>
      </c>
      <c r="H190" s="9" t="s">
        <v>549</v>
      </c>
      <c r="I190">
        <v>959802109</v>
      </c>
      <c r="J190" s="9" t="s">
        <v>550</v>
      </c>
      <c r="K190" t="s">
        <v>34</v>
      </c>
      <c r="L190">
        <v>12</v>
      </c>
      <c r="M190" t="s">
        <v>41</v>
      </c>
      <c r="N190" s="48">
        <v>7929.2</v>
      </c>
      <c r="O190" s="48">
        <v>7346.5</v>
      </c>
      <c r="P190" s="48">
        <v>5192.7</v>
      </c>
      <c r="Q190" s="48">
        <v>582.70000000000005</v>
      </c>
      <c r="R190" s="48">
        <v>1438.9</v>
      </c>
      <c r="S190" s="48">
        <v>1365135</v>
      </c>
      <c r="T190" s="48" t="s">
        <v>36</v>
      </c>
      <c r="U190" s="48">
        <v>6099</v>
      </c>
      <c r="V190" s="48">
        <v>12144.78</v>
      </c>
      <c r="W190" t="s">
        <v>551</v>
      </c>
      <c r="X190">
        <v>451020</v>
      </c>
      <c r="Y190" s="48">
        <v>45</v>
      </c>
      <c r="AB190" s="48">
        <v>1.389</v>
      </c>
      <c r="AC190" s="48">
        <f t="shared" si="51"/>
        <v>-0.46900000000000008</v>
      </c>
      <c r="AD190" s="50">
        <f t="shared" si="52"/>
        <v>2.1461169250137591</v>
      </c>
      <c r="AE190" s="50">
        <f t="shared" si="36"/>
        <v>8.5550090721004626</v>
      </c>
      <c r="AF190" s="48">
        <v>17.651</v>
      </c>
      <c r="AG190" s="48">
        <f t="shared" si="40"/>
        <v>1.5269898126215649</v>
      </c>
      <c r="AH190" s="48">
        <f t="shared" si="53"/>
        <v>0</v>
      </c>
    </row>
    <row r="191" spans="1:35" x14ac:dyDescent="0.2">
      <c r="A191" s="48">
        <v>175263</v>
      </c>
      <c r="B191" s="9" t="s">
        <v>42</v>
      </c>
      <c r="C191" s="48">
        <v>2011</v>
      </c>
      <c r="D191" t="s">
        <v>27</v>
      </c>
      <c r="E191" t="s">
        <v>28</v>
      </c>
      <c r="F191" t="s">
        <v>29</v>
      </c>
      <c r="G191" t="s">
        <v>30</v>
      </c>
      <c r="H191" s="9" t="s">
        <v>549</v>
      </c>
      <c r="I191">
        <v>959802109</v>
      </c>
      <c r="J191" s="9" t="s">
        <v>550</v>
      </c>
      <c r="K191" t="s">
        <v>34</v>
      </c>
      <c r="L191">
        <v>12</v>
      </c>
      <c r="M191" t="s">
        <v>134</v>
      </c>
      <c r="N191" s="48">
        <v>9069.9</v>
      </c>
      <c r="O191" s="48">
        <v>8175.1</v>
      </c>
      <c r="P191" s="48">
        <v>5491.4</v>
      </c>
      <c r="Q191" s="48">
        <v>894.8</v>
      </c>
      <c r="R191" s="48">
        <v>1456.8</v>
      </c>
      <c r="S191" s="48">
        <v>1365135</v>
      </c>
      <c r="T191" s="48" t="s">
        <v>36</v>
      </c>
      <c r="U191" s="48">
        <v>6099</v>
      </c>
      <c r="V191" s="48">
        <v>11310.244000000001</v>
      </c>
      <c r="W191" t="s">
        <v>551</v>
      </c>
      <c r="X191">
        <v>451020</v>
      </c>
      <c r="Y191" s="48">
        <v>45</v>
      </c>
      <c r="AB191" s="48">
        <v>1.3720000000000001</v>
      </c>
      <c r="AC191" s="48">
        <f t="shared" si="51"/>
        <v>-1.6999999999999904E-2</v>
      </c>
      <c r="AD191" s="50">
        <f t="shared" si="52"/>
        <v>5.7523061220559599</v>
      </c>
      <c r="AE191" s="50">
        <f t="shared" si="36"/>
        <v>8.6109385111017485</v>
      </c>
      <c r="AF191" s="48">
        <v>17.719000000000001</v>
      </c>
      <c r="AG191" s="48">
        <f t="shared" si="40"/>
        <v>1.6516553155843683</v>
      </c>
      <c r="AH191" s="48">
        <f t="shared" si="53"/>
        <v>0</v>
      </c>
    </row>
    <row r="192" spans="1:35" x14ac:dyDescent="0.2">
      <c r="A192" s="48">
        <v>175263</v>
      </c>
      <c r="B192" s="9" t="s">
        <v>44</v>
      </c>
      <c r="C192" s="48">
        <v>2012</v>
      </c>
      <c r="D192" t="s">
        <v>27</v>
      </c>
      <c r="E192" t="s">
        <v>28</v>
      </c>
      <c r="F192" t="s">
        <v>29</v>
      </c>
      <c r="G192" t="s">
        <v>30</v>
      </c>
      <c r="H192" s="9" t="s">
        <v>549</v>
      </c>
      <c r="I192">
        <v>959802109</v>
      </c>
      <c r="J192" s="9" t="s">
        <v>550</v>
      </c>
      <c r="K192" t="s">
        <v>34</v>
      </c>
      <c r="L192">
        <v>12</v>
      </c>
      <c r="M192" t="s">
        <v>332</v>
      </c>
      <c r="N192" s="48">
        <v>9465.7000000000007</v>
      </c>
      <c r="O192" s="48">
        <v>8525.1</v>
      </c>
      <c r="P192" s="48">
        <v>5664.8</v>
      </c>
      <c r="Q192" s="48">
        <v>940.6</v>
      </c>
      <c r="R192" s="48">
        <v>1611.6</v>
      </c>
      <c r="S192" s="48">
        <v>1365135</v>
      </c>
      <c r="T192" s="48" t="s">
        <v>36</v>
      </c>
      <c r="U192" s="48">
        <v>6099</v>
      </c>
      <c r="W192" t="s">
        <v>551</v>
      </c>
      <c r="X192">
        <v>451020</v>
      </c>
      <c r="Y192" s="48">
        <v>45</v>
      </c>
      <c r="AB192" s="48">
        <v>1.016</v>
      </c>
      <c r="AC192" s="48">
        <f t="shared" si="51"/>
        <v>-0.35600000000000009</v>
      </c>
      <c r="AD192" s="50">
        <f t="shared" si="52"/>
        <v>3.1576647120952863</v>
      </c>
      <c r="AE192" s="50">
        <f t="shared" si="36"/>
        <v>8.6420268683375649</v>
      </c>
      <c r="AF192" s="48">
        <v>8.0570000000000004</v>
      </c>
      <c r="AG192" s="48">
        <f t="shared" si="40"/>
        <v>1.6709680836040108</v>
      </c>
      <c r="AH192" s="48">
        <f t="shared" si="53"/>
        <v>0</v>
      </c>
    </row>
    <row r="193" spans="1:35" x14ac:dyDescent="0.2">
      <c r="A193" s="48">
        <v>175263</v>
      </c>
      <c r="B193" s="9" t="s">
        <v>46</v>
      </c>
      <c r="C193" s="48">
        <v>2013</v>
      </c>
      <c r="D193" t="s">
        <v>27</v>
      </c>
      <c r="E193" t="s">
        <v>28</v>
      </c>
      <c r="F193" t="s">
        <v>29</v>
      </c>
      <c r="G193" t="s">
        <v>30</v>
      </c>
      <c r="H193" s="9" t="s">
        <v>549</v>
      </c>
      <c r="I193">
        <v>959802109</v>
      </c>
      <c r="J193" s="9" t="s">
        <v>550</v>
      </c>
      <c r="K193" t="s">
        <v>34</v>
      </c>
      <c r="L193">
        <v>12</v>
      </c>
      <c r="M193" t="s">
        <v>235</v>
      </c>
      <c r="N193" s="48">
        <v>10121.299999999999</v>
      </c>
      <c r="O193" s="48">
        <v>9016.6</v>
      </c>
      <c r="P193" s="48">
        <v>5542</v>
      </c>
      <c r="Q193" s="48">
        <v>1104.7</v>
      </c>
      <c r="R193" s="48">
        <v>2075</v>
      </c>
      <c r="S193" s="48">
        <v>1365135</v>
      </c>
      <c r="T193" s="48" t="s">
        <v>36</v>
      </c>
      <c r="U193" s="48">
        <v>6099</v>
      </c>
      <c r="W193" t="s">
        <v>551</v>
      </c>
      <c r="X193">
        <v>451020</v>
      </c>
      <c r="Y193" s="48">
        <v>45</v>
      </c>
      <c r="AB193" s="48">
        <v>0.64300000000000002</v>
      </c>
      <c r="AC193" s="48">
        <f t="shared" si="51"/>
        <v>-0.373</v>
      </c>
      <c r="AD193" s="50">
        <f t="shared" si="52"/>
        <v>-2.1677729134303094</v>
      </c>
      <c r="AE193" s="50">
        <f t="shared" si="36"/>
        <v>8.6201107254229239</v>
      </c>
      <c r="AF193" s="48">
        <v>8.9969999999999999</v>
      </c>
      <c r="AG193" s="48">
        <f t="shared" si="40"/>
        <v>1.8262901479610247</v>
      </c>
      <c r="AH193" s="48">
        <f t="shared" si="53"/>
        <v>0</v>
      </c>
    </row>
    <row r="194" spans="1:35" x14ac:dyDescent="0.2">
      <c r="A194" s="48">
        <v>175263</v>
      </c>
      <c r="B194" s="9" t="s">
        <v>48</v>
      </c>
      <c r="C194" s="48">
        <v>2014</v>
      </c>
      <c r="D194" t="s">
        <v>27</v>
      </c>
      <c r="E194" t="s">
        <v>28</v>
      </c>
      <c r="F194" t="s">
        <v>29</v>
      </c>
      <c r="G194" t="s">
        <v>30</v>
      </c>
      <c r="H194" s="9" t="s">
        <v>549</v>
      </c>
      <c r="I194">
        <v>959802109</v>
      </c>
      <c r="J194" s="9" t="s">
        <v>550</v>
      </c>
      <c r="K194" t="s">
        <v>34</v>
      </c>
      <c r="L194">
        <v>12</v>
      </c>
      <c r="M194" t="s">
        <v>554</v>
      </c>
      <c r="N194" s="48">
        <v>9890.4</v>
      </c>
      <c r="O194" s="48">
        <v>8590</v>
      </c>
      <c r="P194" s="48">
        <v>5607.2</v>
      </c>
      <c r="Q194" s="48">
        <v>1300.4000000000001</v>
      </c>
      <c r="R194" s="48">
        <v>1895.5</v>
      </c>
      <c r="S194" s="48">
        <v>1365135</v>
      </c>
      <c r="T194" s="48" t="s">
        <v>36</v>
      </c>
      <c r="U194" s="48">
        <v>6099</v>
      </c>
      <c r="W194" t="s">
        <v>551</v>
      </c>
      <c r="X194">
        <v>451020</v>
      </c>
      <c r="Y194" s="48">
        <v>45</v>
      </c>
      <c r="AB194" s="48">
        <v>0.57699999999999996</v>
      </c>
      <c r="AC194" s="48">
        <f t="shared" si="51"/>
        <v>-6.6000000000000059E-2</v>
      </c>
      <c r="AD194" s="50">
        <f t="shared" si="52"/>
        <v>1.1764705882352908</v>
      </c>
      <c r="AE194" s="50">
        <f t="shared" ref="AE194:AE257" si="54">LN(P194)</f>
        <v>8.6318067651861146</v>
      </c>
      <c r="AF194" s="48">
        <v>7.992</v>
      </c>
      <c r="AG194" s="48">
        <f t="shared" si="40"/>
        <v>1.7638750178342131</v>
      </c>
      <c r="AH194" s="48">
        <f t="shared" si="53"/>
        <v>0</v>
      </c>
    </row>
    <row r="195" spans="1:35" x14ac:dyDescent="0.2">
      <c r="A195" s="48">
        <v>175263</v>
      </c>
      <c r="B195" s="9" t="s">
        <v>50</v>
      </c>
      <c r="C195" s="48">
        <v>2015</v>
      </c>
      <c r="D195" t="s">
        <v>27</v>
      </c>
      <c r="E195" t="s">
        <v>28</v>
      </c>
      <c r="F195" t="s">
        <v>29</v>
      </c>
      <c r="G195" t="s">
        <v>30</v>
      </c>
      <c r="H195" s="9" t="s">
        <v>549</v>
      </c>
      <c r="I195">
        <v>959802109</v>
      </c>
      <c r="J195" s="9" t="s">
        <v>550</v>
      </c>
      <c r="K195" t="s">
        <v>34</v>
      </c>
      <c r="L195">
        <v>12</v>
      </c>
      <c r="M195" t="s">
        <v>533</v>
      </c>
      <c r="N195" s="48">
        <v>9458.9</v>
      </c>
      <c r="O195" s="48">
        <v>8054</v>
      </c>
      <c r="P195" s="48">
        <v>5483.7</v>
      </c>
      <c r="Q195" s="48">
        <v>1404.9</v>
      </c>
      <c r="R195" s="48">
        <v>1568.2</v>
      </c>
      <c r="S195" s="48">
        <v>1365135</v>
      </c>
      <c r="T195" s="48" t="s">
        <v>36</v>
      </c>
      <c r="U195" s="48">
        <v>6099</v>
      </c>
      <c r="V195" s="48">
        <v>8997.9840000000004</v>
      </c>
      <c r="W195" t="s">
        <v>551</v>
      </c>
      <c r="X195">
        <v>451020</v>
      </c>
      <c r="Y195" s="48">
        <v>45</v>
      </c>
      <c r="AB195" s="48">
        <v>0.53200000000000003</v>
      </c>
      <c r="AC195" s="48">
        <f t="shared" si="51"/>
        <v>-4.4999999999999929E-2</v>
      </c>
      <c r="AD195" s="50">
        <f t="shared" si="52"/>
        <v>-2.2025253245826795</v>
      </c>
      <c r="AE195" s="50">
        <f t="shared" si="54"/>
        <v>8.6095353345906673</v>
      </c>
      <c r="AF195" s="48">
        <v>6.5629999999999997</v>
      </c>
      <c r="AG195" s="48">
        <f t="shared" si="40"/>
        <v>1.7249120119627259</v>
      </c>
      <c r="AH195" s="48">
        <f t="shared" si="53"/>
        <v>0</v>
      </c>
    </row>
    <row r="196" spans="1:35" x14ac:dyDescent="0.2">
      <c r="A196" s="48">
        <v>175263</v>
      </c>
      <c r="B196" s="9" t="s">
        <v>52</v>
      </c>
      <c r="C196" s="48">
        <v>2016</v>
      </c>
      <c r="D196" t="s">
        <v>27</v>
      </c>
      <c r="E196" t="s">
        <v>28</v>
      </c>
      <c r="F196" t="s">
        <v>29</v>
      </c>
      <c r="G196" t="s">
        <v>30</v>
      </c>
      <c r="H196" s="9" t="s">
        <v>549</v>
      </c>
      <c r="I196">
        <v>959802109</v>
      </c>
      <c r="J196" s="9" t="s">
        <v>550</v>
      </c>
      <c r="K196" t="s">
        <v>34</v>
      </c>
      <c r="L196">
        <v>12</v>
      </c>
      <c r="M196" t="s">
        <v>139</v>
      </c>
      <c r="N196" s="48">
        <v>9419.6</v>
      </c>
      <c r="O196" s="48">
        <v>8517.4</v>
      </c>
      <c r="P196" s="48">
        <v>5422.9</v>
      </c>
      <c r="Q196" s="48">
        <v>902.2</v>
      </c>
      <c r="R196" s="48">
        <v>1597.4</v>
      </c>
      <c r="S196" s="48">
        <v>1365135</v>
      </c>
      <c r="T196" s="48" t="s">
        <v>36</v>
      </c>
      <c r="U196" s="48">
        <v>6099</v>
      </c>
      <c r="W196" t="s">
        <v>551</v>
      </c>
      <c r="X196">
        <v>451020</v>
      </c>
      <c r="Y196" s="48">
        <v>45</v>
      </c>
      <c r="AB196" s="48">
        <v>0.51</v>
      </c>
      <c r="AC196" s="48">
        <f t="shared" si="51"/>
        <v>-2.200000000000002E-2</v>
      </c>
      <c r="AD196" s="50">
        <f t="shared" si="52"/>
        <v>-1.1087404489669417</v>
      </c>
      <c r="AE196" s="50">
        <f t="shared" si="54"/>
        <v>8.5983860066931701</v>
      </c>
      <c r="AF196" s="48">
        <v>6.069</v>
      </c>
      <c r="AG196" s="48">
        <f t="shared" si="40"/>
        <v>1.7370041859521661</v>
      </c>
      <c r="AH196" s="48">
        <f t="shared" si="53"/>
        <v>0</v>
      </c>
    </row>
    <row r="197" spans="1:35" x14ac:dyDescent="0.2">
      <c r="A197" s="48">
        <v>175263</v>
      </c>
      <c r="B197" s="9" t="s">
        <v>54</v>
      </c>
      <c r="C197" s="48">
        <v>2017</v>
      </c>
      <c r="D197" t="s">
        <v>27</v>
      </c>
      <c r="E197" t="s">
        <v>28</v>
      </c>
      <c r="F197" t="s">
        <v>29</v>
      </c>
      <c r="G197" t="s">
        <v>30</v>
      </c>
      <c r="H197" s="9" t="s">
        <v>549</v>
      </c>
      <c r="I197">
        <v>959802109</v>
      </c>
      <c r="J197" s="9" t="s">
        <v>550</v>
      </c>
      <c r="K197" t="s">
        <v>34</v>
      </c>
      <c r="L197">
        <v>12</v>
      </c>
      <c r="M197" t="s">
        <v>69</v>
      </c>
      <c r="N197" s="48">
        <v>9231.4</v>
      </c>
      <c r="O197" s="48">
        <v>9722.7999999999993</v>
      </c>
      <c r="P197" s="48">
        <v>5524.3</v>
      </c>
      <c r="Q197" s="48">
        <v>-491.4</v>
      </c>
      <c r="R197" s="48">
        <v>1623.6</v>
      </c>
      <c r="S197" s="48">
        <v>1365135</v>
      </c>
      <c r="T197" s="48" t="s">
        <v>36</v>
      </c>
      <c r="U197" s="48">
        <v>6099</v>
      </c>
      <c r="V197" s="48">
        <v>8725.59</v>
      </c>
      <c r="W197" t="s">
        <v>551</v>
      </c>
      <c r="X197">
        <v>451020</v>
      </c>
      <c r="Y197" s="48">
        <v>45</v>
      </c>
      <c r="AB197" s="48">
        <v>0.193</v>
      </c>
      <c r="AC197" s="48">
        <f t="shared" si="51"/>
        <v>-0.317</v>
      </c>
      <c r="AD197" s="50">
        <f t="shared" si="52"/>
        <v>1.8698482361836017</v>
      </c>
      <c r="AE197" s="50">
        <f t="shared" si="54"/>
        <v>8.6169118215266529</v>
      </c>
      <c r="AF197" s="48">
        <v>11.632</v>
      </c>
      <c r="AG197" s="48">
        <f t="shared" si="40"/>
        <v>1.6710533461253008</v>
      </c>
      <c r="AH197" s="48">
        <f t="shared" si="53"/>
        <v>0</v>
      </c>
    </row>
    <row r="198" spans="1:35" x14ac:dyDescent="0.2">
      <c r="A198" s="48">
        <v>175263</v>
      </c>
      <c r="B198" s="9" t="s">
        <v>56</v>
      </c>
      <c r="C198" s="48">
        <v>2018</v>
      </c>
      <c r="D198" t="s">
        <v>27</v>
      </c>
      <c r="E198" t="s">
        <v>28</v>
      </c>
      <c r="F198" t="s">
        <v>29</v>
      </c>
      <c r="G198" t="s">
        <v>30</v>
      </c>
      <c r="H198" s="9" t="s">
        <v>549</v>
      </c>
      <c r="I198">
        <v>959802109</v>
      </c>
      <c r="J198" s="9" t="s">
        <v>550</v>
      </c>
      <c r="K198" t="s">
        <v>34</v>
      </c>
      <c r="L198">
        <v>12</v>
      </c>
      <c r="M198" t="s">
        <v>445</v>
      </c>
      <c r="N198" s="48">
        <v>8996.7999999999993</v>
      </c>
      <c r="O198" s="48">
        <v>9306.6</v>
      </c>
      <c r="P198" s="48">
        <v>5589.9</v>
      </c>
      <c r="Q198" s="48">
        <v>-309.8</v>
      </c>
      <c r="R198" s="48">
        <v>1507</v>
      </c>
      <c r="S198" s="48">
        <v>1365135</v>
      </c>
      <c r="T198" s="48" t="s">
        <v>36</v>
      </c>
      <c r="U198" s="48">
        <v>6099</v>
      </c>
      <c r="V198" s="48">
        <v>7526.8720000000003</v>
      </c>
      <c r="W198" t="s">
        <v>551</v>
      </c>
      <c r="X198">
        <v>451020</v>
      </c>
      <c r="Y198" s="48">
        <v>45</v>
      </c>
      <c r="AB198" s="48">
        <v>-0.56599999999999995</v>
      </c>
      <c r="AC198" s="48">
        <f t="shared" si="51"/>
        <v>-0.7589999999999999</v>
      </c>
      <c r="AD198" s="50">
        <f t="shared" si="52"/>
        <v>1.1874807667939731</v>
      </c>
      <c r="AE198" s="50">
        <f t="shared" si="54"/>
        <v>8.628716676901476</v>
      </c>
      <c r="AF198" s="48">
        <v>-22.065999999999999</v>
      </c>
      <c r="AG198" s="48">
        <f t="shared" si="40"/>
        <v>1.6094742303082346</v>
      </c>
      <c r="AH198" s="48">
        <f t="shared" si="53"/>
        <v>0</v>
      </c>
    </row>
    <row r="199" spans="1:35" hidden="1" x14ac:dyDescent="0.2">
      <c r="A199">
        <v>175263</v>
      </c>
      <c r="B199" t="s">
        <v>58</v>
      </c>
      <c r="C199">
        <v>2019</v>
      </c>
      <c r="D199" t="s">
        <v>27</v>
      </c>
      <c r="E199" t="s">
        <v>28</v>
      </c>
      <c r="F199" t="s">
        <v>29</v>
      </c>
      <c r="G199" t="s">
        <v>30</v>
      </c>
      <c r="H199" t="s">
        <v>549</v>
      </c>
      <c r="I199">
        <v>959802109</v>
      </c>
      <c r="J199" t="s">
        <v>550</v>
      </c>
      <c r="K199" t="s">
        <v>34</v>
      </c>
      <c r="L199">
        <v>12</v>
      </c>
      <c r="M199" t="s">
        <v>59</v>
      </c>
      <c r="N199">
        <v>8758.5</v>
      </c>
      <c r="O199">
        <v>8798</v>
      </c>
      <c r="P199">
        <v>5292.1</v>
      </c>
      <c r="Q199">
        <v>-39.5</v>
      </c>
      <c r="R199">
        <v>1927.5</v>
      </c>
      <c r="S199">
        <v>1365135</v>
      </c>
      <c r="T199" t="s">
        <v>36</v>
      </c>
      <c r="U199">
        <v>6099</v>
      </c>
      <c r="V199">
        <v>11194.04</v>
      </c>
      <c r="W199" t="s">
        <v>551</v>
      </c>
      <c r="X199">
        <v>451020</v>
      </c>
      <c r="Y199">
        <v>45</v>
      </c>
      <c r="AA199"/>
      <c r="AB199" s="4"/>
      <c r="AC199" s="4"/>
      <c r="AD199" s="4"/>
      <c r="AE199" s="4">
        <f t="shared" si="54"/>
        <v>8.5739704215037786</v>
      </c>
      <c r="AF199" s="4"/>
      <c r="AG199">
        <f t="shared" si="40"/>
        <v>1.655014077587347</v>
      </c>
      <c r="AH199"/>
      <c r="AI199"/>
    </row>
    <row r="200" spans="1:35" hidden="1" x14ac:dyDescent="0.2">
      <c r="A200" s="9">
        <v>176928</v>
      </c>
      <c r="B200" s="9" t="s">
        <v>555</v>
      </c>
      <c r="C200" s="9">
        <v>2008</v>
      </c>
      <c r="D200" t="s">
        <v>27</v>
      </c>
      <c r="E200" t="s">
        <v>28</v>
      </c>
      <c r="F200" t="s">
        <v>29</v>
      </c>
      <c r="G200" t="s">
        <v>30</v>
      </c>
      <c r="H200" s="9" t="s">
        <v>556</v>
      </c>
      <c r="I200" t="s">
        <v>557</v>
      </c>
      <c r="J200" t="s">
        <v>558</v>
      </c>
      <c r="K200" t="s">
        <v>34</v>
      </c>
      <c r="L200">
        <v>6</v>
      </c>
      <c r="M200" t="s">
        <v>559</v>
      </c>
      <c r="N200" s="9">
        <v>2833.6</v>
      </c>
      <c r="O200" s="9">
        <v>2087.8000000000002</v>
      </c>
      <c r="P200" s="9">
        <v>2227.4</v>
      </c>
      <c r="Q200" s="9">
        <v>745.8</v>
      </c>
      <c r="R200" s="9"/>
      <c r="S200">
        <v>1383312</v>
      </c>
      <c r="T200" t="s">
        <v>36</v>
      </c>
      <c r="U200">
        <v>7373</v>
      </c>
      <c r="V200" s="9">
        <v>2955.42</v>
      </c>
      <c r="W200" t="s">
        <v>560</v>
      </c>
      <c r="X200">
        <v>451020</v>
      </c>
      <c r="Y200">
        <v>45</v>
      </c>
      <c r="AA200" s="9"/>
      <c r="AB200" s="9">
        <v>0.29699999999999999</v>
      </c>
      <c r="AC200" s="48">
        <f t="shared" ref="AC200:AC210" si="55">AB200-AB199</f>
        <v>0.29699999999999999</v>
      </c>
      <c r="AD200" s="8"/>
      <c r="AE200" s="8">
        <f t="shared" si="54"/>
        <v>7.7085902649589997</v>
      </c>
      <c r="AF200" s="8"/>
      <c r="AG200" s="9">
        <f t="shared" si="40"/>
        <v>1.2721558768070396</v>
      </c>
      <c r="AH200" s="9"/>
      <c r="AI200" s="9"/>
    </row>
    <row r="201" spans="1:35" x14ac:dyDescent="0.2">
      <c r="A201" s="48">
        <v>176928</v>
      </c>
      <c r="B201" s="9" t="s">
        <v>561</v>
      </c>
      <c r="C201" s="48">
        <v>2009</v>
      </c>
      <c r="D201" t="s">
        <v>27</v>
      </c>
      <c r="E201" t="s">
        <v>28</v>
      </c>
      <c r="F201" t="s">
        <v>29</v>
      </c>
      <c r="G201" t="s">
        <v>30</v>
      </c>
      <c r="H201" s="9" t="s">
        <v>556</v>
      </c>
      <c r="I201" t="s">
        <v>557</v>
      </c>
      <c r="J201" s="9" t="s">
        <v>558</v>
      </c>
      <c r="K201" t="s">
        <v>34</v>
      </c>
      <c r="L201">
        <v>6</v>
      </c>
      <c r="M201" t="s">
        <v>562</v>
      </c>
      <c r="N201" s="48">
        <v>2774.7</v>
      </c>
      <c r="O201" s="48">
        <v>1865.7</v>
      </c>
      <c r="P201" s="48">
        <v>2154.9</v>
      </c>
      <c r="Q201" s="48">
        <v>909</v>
      </c>
      <c r="R201" s="48">
        <v>161.6</v>
      </c>
      <c r="S201" s="48">
        <v>1383312</v>
      </c>
      <c r="T201" s="48" t="s">
        <v>36</v>
      </c>
      <c r="U201" s="48">
        <v>7373</v>
      </c>
      <c r="V201" s="48">
        <v>2309.5940000000001</v>
      </c>
      <c r="W201" t="s">
        <v>560</v>
      </c>
      <c r="X201">
        <v>451020</v>
      </c>
      <c r="Y201" s="48">
        <v>45</v>
      </c>
      <c r="AB201" s="48">
        <v>0.26200000000000001</v>
      </c>
      <c r="AC201" s="48">
        <f t="shared" si="55"/>
        <v>-3.4999999999999976E-2</v>
      </c>
      <c r="AD201" s="50">
        <f t="shared" ref="AD201:AD210" si="56">(P201-P200)/P200*100</f>
        <v>-3.2549160456137196</v>
      </c>
      <c r="AE201" s="50">
        <f t="shared" si="54"/>
        <v>7.6754995977488658</v>
      </c>
      <c r="AF201" s="48">
        <v>2.1520000000000001</v>
      </c>
      <c r="AG201" s="48">
        <f t="shared" si="40"/>
        <v>1.2876235556174298</v>
      </c>
      <c r="AH201" s="48">
        <f t="shared" ref="AH201:AH210" si="57">AI201/N201</f>
        <v>0</v>
      </c>
    </row>
    <row r="202" spans="1:35" x14ac:dyDescent="0.2">
      <c r="A202" s="48">
        <v>176928</v>
      </c>
      <c r="B202" s="9" t="s">
        <v>535</v>
      </c>
      <c r="C202" s="48">
        <v>2010</v>
      </c>
      <c r="D202" t="s">
        <v>27</v>
      </c>
      <c r="E202" t="s">
        <v>28</v>
      </c>
      <c r="F202" t="s">
        <v>29</v>
      </c>
      <c r="G202" t="s">
        <v>30</v>
      </c>
      <c r="H202" s="9" t="s">
        <v>556</v>
      </c>
      <c r="I202" t="s">
        <v>557</v>
      </c>
      <c r="J202" s="9" t="s">
        <v>558</v>
      </c>
      <c r="K202" t="s">
        <v>34</v>
      </c>
      <c r="L202">
        <v>6</v>
      </c>
      <c r="M202" t="s">
        <v>563</v>
      </c>
      <c r="N202" s="48">
        <v>1794.4</v>
      </c>
      <c r="O202" s="48">
        <v>987.3</v>
      </c>
      <c r="P202" s="48">
        <v>2210.1</v>
      </c>
      <c r="Q202" s="48">
        <v>807.1</v>
      </c>
      <c r="R202" s="48">
        <v>197.6</v>
      </c>
      <c r="S202" s="48">
        <v>1383312</v>
      </c>
      <c r="T202" s="48" t="s">
        <v>36</v>
      </c>
      <c r="U202" s="48">
        <v>7373</v>
      </c>
      <c r="V202" s="48">
        <v>2461.2600000000002</v>
      </c>
      <c r="W202" t="s">
        <v>560</v>
      </c>
      <c r="X202">
        <v>451020</v>
      </c>
      <c r="Y202" s="48">
        <v>45</v>
      </c>
      <c r="AB202" s="48">
        <v>0.247</v>
      </c>
      <c r="AC202" s="48">
        <f t="shared" si="55"/>
        <v>-1.5000000000000013E-2</v>
      </c>
      <c r="AD202" s="50">
        <f t="shared" si="56"/>
        <v>2.5616037867186328</v>
      </c>
      <c r="AE202" s="50">
        <f t="shared" si="54"/>
        <v>7.7007930423568771</v>
      </c>
      <c r="AF202" s="48">
        <v>1.7430000000000001</v>
      </c>
      <c r="AG202" s="48">
        <f t="shared" si="40"/>
        <v>0.81190896339532159</v>
      </c>
      <c r="AH202" s="48">
        <f t="shared" si="57"/>
        <v>0</v>
      </c>
    </row>
    <row r="203" spans="1:35" x14ac:dyDescent="0.2">
      <c r="A203" s="48">
        <v>176928</v>
      </c>
      <c r="B203" s="9" t="s">
        <v>541</v>
      </c>
      <c r="C203" s="48">
        <v>2011</v>
      </c>
      <c r="D203" t="s">
        <v>27</v>
      </c>
      <c r="E203" t="s">
        <v>28</v>
      </c>
      <c r="F203" t="s">
        <v>29</v>
      </c>
      <c r="G203" t="s">
        <v>30</v>
      </c>
      <c r="H203" s="9" t="s">
        <v>556</v>
      </c>
      <c r="I203" t="s">
        <v>557</v>
      </c>
      <c r="J203" s="9" t="s">
        <v>558</v>
      </c>
      <c r="K203" t="s">
        <v>34</v>
      </c>
      <c r="L203">
        <v>6</v>
      </c>
      <c r="M203" t="s">
        <v>564</v>
      </c>
      <c r="N203" s="48">
        <v>1904</v>
      </c>
      <c r="O203" s="48">
        <v>1106.7</v>
      </c>
      <c r="P203" s="48">
        <v>2166.9</v>
      </c>
      <c r="Q203" s="48">
        <v>797.3</v>
      </c>
      <c r="R203" s="48">
        <v>166.4</v>
      </c>
      <c r="S203" s="48">
        <v>1383312</v>
      </c>
      <c r="T203" s="48" t="s">
        <v>36</v>
      </c>
      <c r="U203" s="48">
        <v>7373</v>
      </c>
      <c r="V203" s="48">
        <v>2977.4589999999998</v>
      </c>
      <c r="W203" t="s">
        <v>560</v>
      </c>
      <c r="X203">
        <v>451020</v>
      </c>
      <c r="Y203" s="48">
        <v>45</v>
      </c>
      <c r="AB203" s="48">
        <v>0.221</v>
      </c>
      <c r="AC203" s="48">
        <f t="shared" si="55"/>
        <v>-2.5999999999999995E-2</v>
      </c>
      <c r="AD203" s="50">
        <f t="shared" si="56"/>
        <v>-1.9546626849463744</v>
      </c>
      <c r="AE203" s="50">
        <f t="shared" si="54"/>
        <v>7.6810528537249105</v>
      </c>
      <c r="AF203" s="48">
        <v>1.391</v>
      </c>
      <c r="AG203" s="48">
        <f t="shared" si="40"/>
        <v>0.87867460427338595</v>
      </c>
      <c r="AH203" s="48">
        <f t="shared" si="57"/>
        <v>0</v>
      </c>
    </row>
    <row r="204" spans="1:35" x14ac:dyDescent="0.2">
      <c r="A204" s="48">
        <v>176928</v>
      </c>
      <c r="B204" s="9" t="s">
        <v>565</v>
      </c>
      <c r="C204" s="48">
        <v>2012</v>
      </c>
      <c r="D204" t="s">
        <v>27</v>
      </c>
      <c r="E204" t="s">
        <v>28</v>
      </c>
      <c r="F204" t="s">
        <v>29</v>
      </c>
      <c r="G204" t="s">
        <v>30</v>
      </c>
      <c r="H204" s="9" t="s">
        <v>556</v>
      </c>
      <c r="I204" t="s">
        <v>557</v>
      </c>
      <c r="J204" s="9" t="s">
        <v>558</v>
      </c>
      <c r="K204" t="s">
        <v>34</v>
      </c>
      <c r="L204">
        <v>6</v>
      </c>
      <c r="M204" t="s">
        <v>566</v>
      </c>
      <c r="N204" s="48">
        <v>1987.6</v>
      </c>
      <c r="O204" s="48">
        <v>1137.0999999999999</v>
      </c>
      <c r="P204" s="48">
        <v>2303.5</v>
      </c>
      <c r="Q204" s="48">
        <v>850.5</v>
      </c>
      <c r="R204" s="48">
        <v>167.9</v>
      </c>
      <c r="S204" s="48">
        <v>1383312</v>
      </c>
      <c r="T204" s="48" t="s">
        <v>36</v>
      </c>
      <c r="U204" s="48">
        <v>7373</v>
      </c>
      <c r="V204" s="48">
        <v>2654.4960000000001</v>
      </c>
      <c r="W204" t="s">
        <v>560</v>
      </c>
      <c r="X204">
        <v>451020</v>
      </c>
      <c r="Y204" s="48">
        <v>45</v>
      </c>
      <c r="AB204" s="48">
        <v>0.14499999999999999</v>
      </c>
      <c r="AC204" s="48">
        <f t="shared" si="55"/>
        <v>-7.6000000000000012E-2</v>
      </c>
      <c r="AD204" s="50">
        <f t="shared" si="56"/>
        <v>6.303936499146241</v>
      </c>
      <c r="AE204" s="50">
        <f t="shared" si="54"/>
        <v>7.7421849843759718</v>
      </c>
      <c r="AF204" s="48">
        <v>1.397</v>
      </c>
      <c r="AG204" s="48">
        <f t="shared" si="40"/>
        <v>0.86286086390275663</v>
      </c>
      <c r="AH204" s="48">
        <f t="shared" si="57"/>
        <v>0</v>
      </c>
    </row>
    <row r="205" spans="1:35" x14ac:dyDescent="0.2">
      <c r="A205" s="48">
        <v>176928</v>
      </c>
      <c r="B205" s="9" t="s">
        <v>567</v>
      </c>
      <c r="C205" s="48">
        <v>2013</v>
      </c>
      <c r="D205" t="s">
        <v>27</v>
      </c>
      <c r="E205" t="s">
        <v>28</v>
      </c>
      <c r="F205" t="s">
        <v>29</v>
      </c>
      <c r="G205" t="s">
        <v>30</v>
      </c>
      <c r="H205" s="9" t="s">
        <v>556</v>
      </c>
      <c r="I205" t="s">
        <v>557</v>
      </c>
      <c r="J205" s="9" t="s">
        <v>558</v>
      </c>
      <c r="K205" t="s">
        <v>34</v>
      </c>
      <c r="L205">
        <v>6</v>
      </c>
      <c r="M205" t="s">
        <v>568</v>
      </c>
      <c r="N205" s="48">
        <v>2018.2</v>
      </c>
      <c r="O205" s="48">
        <v>1202.2</v>
      </c>
      <c r="P205" s="48">
        <v>2430.8000000000002</v>
      </c>
      <c r="Q205" s="48">
        <v>816</v>
      </c>
      <c r="R205" s="48">
        <v>139</v>
      </c>
      <c r="S205" s="48">
        <v>1383312</v>
      </c>
      <c r="T205" s="48" t="s">
        <v>36</v>
      </c>
      <c r="U205" s="48">
        <v>7373</v>
      </c>
      <c r="V205" s="48">
        <v>3163.02</v>
      </c>
      <c r="W205" t="s">
        <v>560</v>
      </c>
      <c r="X205">
        <v>451020</v>
      </c>
      <c r="Y205" s="48">
        <v>45</v>
      </c>
      <c r="AB205" s="48">
        <v>0.28000000000000003</v>
      </c>
      <c r="AC205" s="48">
        <f t="shared" si="55"/>
        <v>0.13500000000000004</v>
      </c>
      <c r="AD205" s="50">
        <f t="shared" si="56"/>
        <v>5.5263729107879387</v>
      </c>
      <c r="AE205" s="50">
        <f t="shared" si="54"/>
        <v>7.7959757002612005</v>
      </c>
      <c r="AF205" s="48">
        <v>1.401</v>
      </c>
      <c r="AG205" s="48">
        <f t="shared" si="40"/>
        <v>0.83026164225769294</v>
      </c>
      <c r="AH205" s="48">
        <f t="shared" si="57"/>
        <v>0</v>
      </c>
    </row>
    <row r="206" spans="1:35" x14ac:dyDescent="0.2">
      <c r="A206" s="48">
        <v>176928</v>
      </c>
      <c r="B206" s="9" t="s">
        <v>569</v>
      </c>
      <c r="C206" s="48">
        <v>2014</v>
      </c>
      <c r="D206" t="s">
        <v>27</v>
      </c>
      <c r="E206" t="s">
        <v>28</v>
      </c>
      <c r="F206" t="s">
        <v>29</v>
      </c>
      <c r="G206" t="s">
        <v>30</v>
      </c>
      <c r="H206" s="9" t="s">
        <v>556</v>
      </c>
      <c r="I206" t="s">
        <v>557</v>
      </c>
      <c r="J206" s="9" t="s">
        <v>558</v>
      </c>
      <c r="K206" t="s">
        <v>34</v>
      </c>
      <c r="L206">
        <v>6</v>
      </c>
      <c r="M206" t="s">
        <v>570</v>
      </c>
      <c r="N206" s="48">
        <v>2192.1</v>
      </c>
      <c r="O206" s="48">
        <v>1230.4000000000001</v>
      </c>
      <c r="P206" s="48">
        <v>2558</v>
      </c>
      <c r="Q206" s="48">
        <v>961.7</v>
      </c>
      <c r="R206" s="48">
        <v>159.9</v>
      </c>
      <c r="S206" s="48">
        <v>1383312</v>
      </c>
      <c r="T206" s="48" t="s">
        <v>36</v>
      </c>
      <c r="U206" s="48">
        <v>7373</v>
      </c>
      <c r="V206" s="48">
        <v>4975.9799999999996</v>
      </c>
      <c r="W206" t="s">
        <v>560</v>
      </c>
      <c r="X206">
        <v>451020</v>
      </c>
      <c r="Y206" s="48">
        <v>45</v>
      </c>
      <c r="AB206" s="48">
        <v>0.26400000000000001</v>
      </c>
      <c r="AC206" s="48">
        <f t="shared" si="55"/>
        <v>-1.6000000000000014E-2</v>
      </c>
      <c r="AD206" s="50">
        <f t="shared" si="56"/>
        <v>5.2328451538588041</v>
      </c>
      <c r="AE206" s="50">
        <f t="shared" si="54"/>
        <v>7.8469809821387884</v>
      </c>
      <c r="AF206" s="48">
        <v>1.2609999999999999</v>
      </c>
      <c r="AG206" s="48">
        <f t="shared" si="40"/>
        <v>0.85695856137607507</v>
      </c>
      <c r="AH206" s="48">
        <f t="shared" si="57"/>
        <v>0</v>
      </c>
    </row>
    <row r="207" spans="1:35" x14ac:dyDescent="0.2">
      <c r="A207" s="48">
        <v>176928</v>
      </c>
      <c r="B207" s="9" t="s">
        <v>571</v>
      </c>
      <c r="C207" s="48">
        <v>2015</v>
      </c>
      <c r="D207" t="s">
        <v>27</v>
      </c>
      <c r="E207" t="s">
        <v>28</v>
      </c>
      <c r="F207" t="s">
        <v>29</v>
      </c>
      <c r="G207" t="s">
        <v>30</v>
      </c>
      <c r="H207" s="9" t="s">
        <v>556</v>
      </c>
      <c r="I207" t="s">
        <v>557</v>
      </c>
      <c r="J207" s="9" t="s">
        <v>558</v>
      </c>
      <c r="K207" t="s">
        <v>34</v>
      </c>
      <c r="L207">
        <v>6</v>
      </c>
      <c r="M207" t="s">
        <v>572</v>
      </c>
      <c r="N207" s="48">
        <v>2368.1</v>
      </c>
      <c r="O207" s="48">
        <v>1440.3</v>
      </c>
      <c r="P207" s="48">
        <v>2694.2</v>
      </c>
      <c r="Q207" s="48">
        <v>927.8</v>
      </c>
      <c r="R207" s="48">
        <v>91.2</v>
      </c>
      <c r="S207" s="48">
        <v>1383312</v>
      </c>
      <c r="T207" s="48" t="s">
        <v>36</v>
      </c>
      <c r="U207" s="48">
        <v>7373</v>
      </c>
      <c r="V207" s="48">
        <v>5911.1819999999998</v>
      </c>
      <c r="W207" t="s">
        <v>560</v>
      </c>
      <c r="X207">
        <v>451020</v>
      </c>
      <c r="Y207" s="48">
        <v>45</v>
      </c>
      <c r="AB207" s="48">
        <v>0.28899999999999998</v>
      </c>
      <c r="AC207" s="48">
        <f t="shared" si="55"/>
        <v>2.4999999999999967E-2</v>
      </c>
      <c r="AD207" s="50">
        <f t="shared" si="56"/>
        <v>5.3244722439405718</v>
      </c>
      <c r="AE207" s="50">
        <f t="shared" si="54"/>
        <v>7.8988565932644672</v>
      </c>
      <c r="AF207" s="48">
        <v>1.4239999999999999</v>
      </c>
      <c r="AG207" s="48">
        <f t="shared" ref="AG207:AG270" si="58">N207/P207</f>
        <v>0.87896221512879524</v>
      </c>
      <c r="AH207" s="48">
        <f t="shared" si="57"/>
        <v>0</v>
      </c>
    </row>
    <row r="208" spans="1:35" x14ac:dyDescent="0.2">
      <c r="A208" s="48">
        <v>176928</v>
      </c>
      <c r="B208" s="9" t="s">
        <v>573</v>
      </c>
      <c r="C208" s="48">
        <v>2016</v>
      </c>
      <c r="D208" t="s">
        <v>27</v>
      </c>
      <c r="E208" t="s">
        <v>28</v>
      </c>
      <c r="F208" t="s">
        <v>29</v>
      </c>
      <c r="G208" t="s">
        <v>30</v>
      </c>
      <c r="H208" s="9" t="s">
        <v>556</v>
      </c>
      <c r="I208" t="s">
        <v>557</v>
      </c>
      <c r="J208" s="9" t="s">
        <v>558</v>
      </c>
      <c r="K208" t="s">
        <v>34</v>
      </c>
      <c r="L208">
        <v>6</v>
      </c>
      <c r="M208" t="s">
        <v>574</v>
      </c>
      <c r="N208" s="48">
        <v>2879.8</v>
      </c>
      <c r="O208" s="48">
        <v>1834.3</v>
      </c>
      <c r="P208" s="48">
        <v>2897</v>
      </c>
      <c r="Q208" s="48">
        <v>1045.5</v>
      </c>
      <c r="R208" s="48">
        <v>156.6</v>
      </c>
      <c r="S208" s="48">
        <v>1383312</v>
      </c>
      <c r="T208" s="48" t="s">
        <v>36</v>
      </c>
      <c r="U208" s="48">
        <v>7373</v>
      </c>
      <c r="V208" s="48">
        <v>7713.16</v>
      </c>
      <c r="W208" t="s">
        <v>560</v>
      </c>
      <c r="X208">
        <v>451020</v>
      </c>
      <c r="Y208" s="48">
        <v>45</v>
      </c>
      <c r="AB208" s="48">
        <v>0.30599999999999999</v>
      </c>
      <c r="AC208" s="48">
        <f t="shared" si="55"/>
        <v>1.7000000000000015E-2</v>
      </c>
      <c r="AD208" s="50">
        <f t="shared" si="56"/>
        <v>7.5272808254769581</v>
      </c>
      <c r="AE208" s="50">
        <f t="shared" si="54"/>
        <v>7.9714309977693505</v>
      </c>
      <c r="AF208" s="48">
        <v>1.7150000000000001</v>
      </c>
      <c r="AG208" s="48">
        <f t="shared" si="58"/>
        <v>0.9940628236106317</v>
      </c>
      <c r="AH208" s="48">
        <f t="shared" si="57"/>
        <v>0</v>
      </c>
    </row>
    <row r="209" spans="1:35" x14ac:dyDescent="0.2">
      <c r="A209" s="48">
        <v>176928</v>
      </c>
      <c r="B209" s="9" t="s">
        <v>575</v>
      </c>
      <c r="C209" s="48">
        <v>2017</v>
      </c>
      <c r="D209" t="s">
        <v>27</v>
      </c>
      <c r="E209" t="s">
        <v>28</v>
      </c>
      <c r="F209" t="s">
        <v>29</v>
      </c>
      <c r="G209" t="s">
        <v>30</v>
      </c>
      <c r="H209" s="9" t="s">
        <v>556</v>
      </c>
      <c r="I209" t="s">
        <v>557</v>
      </c>
      <c r="J209" s="9" t="s">
        <v>558</v>
      </c>
      <c r="K209" t="s">
        <v>34</v>
      </c>
      <c r="L209">
        <v>6</v>
      </c>
      <c r="M209" t="s">
        <v>576</v>
      </c>
      <c r="N209" s="48">
        <v>3149.8</v>
      </c>
      <c r="O209" s="48">
        <v>2146</v>
      </c>
      <c r="P209" s="48">
        <v>4142.6000000000004</v>
      </c>
      <c r="Q209" s="48">
        <v>1003.8</v>
      </c>
      <c r="R209" s="48">
        <v>89.8</v>
      </c>
      <c r="S209" s="48">
        <v>1383312</v>
      </c>
      <c r="T209" s="48" t="s">
        <v>36</v>
      </c>
      <c r="U209" s="48">
        <v>7373</v>
      </c>
      <c r="V209" s="48">
        <v>8802.74</v>
      </c>
      <c r="W209" t="s">
        <v>560</v>
      </c>
      <c r="X209">
        <v>451020</v>
      </c>
      <c r="Y209" s="48">
        <v>45</v>
      </c>
      <c r="AB209" s="48">
        <v>0.32100000000000001</v>
      </c>
      <c r="AC209" s="48">
        <f t="shared" si="55"/>
        <v>1.5000000000000013E-2</v>
      </c>
      <c r="AD209" s="50">
        <f t="shared" si="56"/>
        <v>42.996202968588207</v>
      </c>
      <c r="AE209" s="50">
        <f t="shared" si="54"/>
        <v>8.3290788890214227</v>
      </c>
      <c r="AF209" s="48">
        <v>2.17</v>
      </c>
      <c r="AG209" s="48">
        <f t="shared" si="58"/>
        <v>0.76034374547385697</v>
      </c>
      <c r="AH209" s="48">
        <f t="shared" si="57"/>
        <v>0</v>
      </c>
    </row>
    <row r="210" spans="1:35" x14ac:dyDescent="0.2">
      <c r="A210" s="48">
        <v>176928</v>
      </c>
      <c r="B210" s="9" t="s">
        <v>577</v>
      </c>
      <c r="C210" s="48">
        <v>2018</v>
      </c>
      <c r="D210" t="s">
        <v>27</v>
      </c>
      <c r="E210" t="s">
        <v>28</v>
      </c>
      <c r="F210" t="s">
        <v>29</v>
      </c>
      <c r="G210" t="s">
        <v>30</v>
      </c>
      <c r="H210" s="9" t="s">
        <v>556</v>
      </c>
      <c r="I210" t="s">
        <v>557</v>
      </c>
      <c r="J210" s="9" t="s">
        <v>558</v>
      </c>
      <c r="K210" t="s">
        <v>34</v>
      </c>
      <c r="L210">
        <v>6</v>
      </c>
      <c r="M210" t="s">
        <v>578</v>
      </c>
      <c r="N210" s="48">
        <v>3304.7</v>
      </c>
      <c r="O210" s="48">
        <v>2210.4</v>
      </c>
      <c r="P210" s="48">
        <v>4329.8999999999996</v>
      </c>
      <c r="Q210" s="48">
        <v>1094.3</v>
      </c>
      <c r="R210" s="48">
        <v>153.80000000000001</v>
      </c>
      <c r="S210" s="48">
        <v>1383312</v>
      </c>
      <c r="T210" s="48" t="s">
        <v>36</v>
      </c>
      <c r="U210" s="48">
        <v>7373</v>
      </c>
      <c r="V210" s="48">
        <v>13386.13</v>
      </c>
      <c r="W210" t="s">
        <v>560</v>
      </c>
      <c r="X210">
        <v>451020</v>
      </c>
      <c r="Y210" s="48">
        <v>45</v>
      </c>
      <c r="AB210" s="48">
        <v>0.39700000000000002</v>
      </c>
      <c r="AC210" s="48">
        <f t="shared" si="55"/>
        <v>7.6000000000000012E-2</v>
      </c>
      <c r="AD210" s="50">
        <f t="shared" si="56"/>
        <v>4.5213151161106371</v>
      </c>
      <c r="AE210" s="50">
        <f t="shared" si="54"/>
        <v>8.373299726041628</v>
      </c>
      <c r="AF210" s="48">
        <v>1.9410000000000001</v>
      </c>
      <c r="AG210" s="48">
        <f t="shared" si="58"/>
        <v>0.76322778817062753</v>
      </c>
      <c r="AH210" s="48">
        <f t="shared" si="57"/>
        <v>0</v>
      </c>
    </row>
    <row r="211" spans="1:35" hidden="1" x14ac:dyDescent="0.2">
      <c r="A211">
        <v>176928</v>
      </c>
      <c r="B211" t="s">
        <v>579</v>
      </c>
      <c r="C211">
        <v>2019</v>
      </c>
      <c r="D211" t="s">
        <v>27</v>
      </c>
      <c r="E211" t="s">
        <v>28</v>
      </c>
      <c r="F211" t="s">
        <v>29</v>
      </c>
      <c r="G211" t="s">
        <v>30</v>
      </c>
      <c r="H211" t="s">
        <v>556</v>
      </c>
      <c r="I211" t="s">
        <v>557</v>
      </c>
      <c r="J211" t="s">
        <v>558</v>
      </c>
      <c r="K211" t="s">
        <v>34</v>
      </c>
      <c r="L211">
        <v>6</v>
      </c>
      <c r="M211" t="s">
        <v>580</v>
      </c>
      <c r="N211">
        <v>3880.7</v>
      </c>
      <c r="O211">
        <v>2753.2</v>
      </c>
      <c r="P211">
        <v>4362.2</v>
      </c>
      <c r="Q211">
        <v>1127.5</v>
      </c>
      <c r="R211">
        <v>150.30000000000001</v>
      </c>
      <c r="S211">
        <v>1383312</v>
      </c>
      <c r="T211" t="s">
        <v>36</v>
      </c>
      <c r="U211">
        <v>7373</v>
      </c>
      <c r="V211">
        <v>14593.824000000001</v>
      </c>
      <c r="W211" t="s">
        <v>560</v>
      </c>
      <c r="X211">
        <v>451020</v>
      </c>
      <c r="Y211">
        <v>45</v>
      </c>
      <c r="AA211"/>
      <c r="AB211" s="4"/>
      <c r="AC211" s="4"/>
      <c r="AD211" s="4"/>
      <c r="AE211" s="4">
        <f t="shared" si="54"/>
        <v>8.3807317962377521</v>
      </c>
      <c r="AF211" s="4"/>
      <c r="AG211">
        <f t="shared" si="58"/>
        <v>0.88961991655586625</v>
      </c>
      <c r="AH211"/>
      <c r="AI211"/>
    </row>
    <row r="212" spans="1:35" hidden="1" x14ac:dyDescent="0.2">
      <c r="A212" s="9">
        <v>177267</v>
      </c>
      <c r="B212" s="9" t="s">
        <v>158</v>
      </c>
      <c r="C212" s="9">
        <v>2008</v>
      </c>
      <c r="D212" t="s">
        <v>27</v>
      </c>
      <c r="E212" t="s">
        <v>28</v>
      </c>
      <c r="F212" t="s">
        <v>29</v>
      </c>
      <c r="G212" t="s">
        <v>30</v>
      </c>
      <c r="H212" s="9" t="s">
        <v>581</v>
      </c>
      <c r="I212" t="s">
        <v>582</v>
      </c>
      <c r="J212" t="s">
        <v>583</v>
      </c>
      <c r="K212" t="s">
        <v>34</v>
      </c>
      <c r="L212">
        <v>9</v>
      </c>
      <c r="M212" t="s">
        <v>161</v>
      </c>
      <c r="N212" s="9">
        <v>21600</v>
      </c>
      <c r="O212" s="9">
        <v>10517</v>
      </c>
      <c r="P212" s="9">
        <v>14834</v>
      </c>
      <c r="Q212" s="9">
        <v>11073</v>
      </c>
      <c r="R212" s="9"/>
      <c r="S212">
        <v>1385157</v>
      </c>
      <c r="T212" t="s">
        <v>36</v>
      </c>
      <c r="U212">
        <v>3678</v>
      </c>
      <c r="V212" s="9">
        <v>12815.901400000001</v>
      </c>
      <c r="W212" t="s">
        <v>584</v>
      </c>
      <c r="X212">
        <v>452030</v>
      </c>
      <c r="Y212">
        <v>45</v>
      </c>
      <c r="AA212" s="9"/>
      <c r="AB212" s="9">
        <v>0.27400000000000002</v>
      </c>
      <c r="AC212" s="48">
        <f t="shared" ref="AC212:AC222" si="59">AB212-AB211</f>
        <v>0.27400000000000002</v>
      </c>
      <c r="AD212" s="8"/>
      <c r="AE212" s="8">
        <f t="shared" si="54"/>
        <v>9.6046771222965042</v>
      </c>
      <c r="AF212" s="8"/>
      <c r="AG212" s="9">
        <f t="shared" si="58"/>
        <v>1.4561143319401375</v>
      </c>
      <c r="AH212" s="9"/>
      <c r="AI212" s="9"/>
    </row>
    <row r="213" spans="1:35" x14ac:dyDescent="0.2">
      <c r="A213" s="48">
        <v>177267</v>
      </c>
      <c r="B213" s="9" t="s">
        <v>163</v>
      </c>
      <c r="C213" s="48">
        <v>2009</v>
      </c>
      <c r="D213" t="s">
        <v>27</v>
      </c>
      <c r="E213" t="s">
        <v>28</v>
      </c>
      <c r="F213" t="s">
        <v>29</v>
      </c>
      <c r="G213" t="s">
        <v>30</v>
      </c>
      <c r="H213" s="9" t="s">
        <v>581</v>
      </c>
      <c r="I213" t="s">
        <v>582</v>
      </c>
      <c r="J213" s="9" t="s">
        <v>583</v>
      </c>
      <c r="K213" t="s">
        <v>34</v>
      </c>
      <c r="L213">
        <v>9</v>
      </c>
      <c r="M213" t="s">
        <v>585</v>
      </c>
      <c r="N213" s="48">
        <v>16220</v>
      </c>
      <c r="O213" s="48">
        <v>9194</v>
      </c>
      <c r="P213" s="48">
        <v>10256</v>
      </c>
      <c r="Q213" s="48">
        <v>7016</v>
      </c>
      <c r="R213" s="48">
        <v>80</v>
      </c>
      <c r="S213" s="48">
        <v>1385157</v>
      </c>
      <c r="T213" s="48" t="s">
        <v>36</v>
      </c>
      <c r="U213" s="48">
        <v>3678</v>
      </c>
      <c r="V213" s="48">
        <v>10221.863499999999</v>
      </c>
      <c r="W213" t="s">
        <v>584</v>
      </c>
      <c r="X213">
        <v>452030</v>
      </c>
      <c r="Y213" s="48">
        <v>45</v>
      </c>
      <c r="AB213" s="48">
        <v>-0.189</v>
      </c>
      <c r="AC213" s="48">
        <f t="shared" si="59"/>
        <v>-0.46300000000000002</v>
      </c>
      <c r="AD213" s="50">
        <f t="shared" ref="AD213:AD222" si="60">(P213-P212)/P212*100</f>
        <v>-30.861534313064581</v>
      </c>
      <c r="AE213" s="50">
        <f t="shared" si="54"/>
        <v>9.2356181791604506</v>
      </c>
      <c r="AF213" s="48">
        <v>0.26</v>
      </c>
      <c r="AG213" s="48">
        <f t="shared" si="58"/>
        <v>1.5815132605304212</v>
      </c>
      <c r="AH213" s="48">
        <f t="shared" ref="AH213:AH222" si="61">AI213/N213</f>
        <v>47.930147965474724</v>
      </c>
      <c r="AI213" s="48">
        <v>777427</v>
      </c>
    </row>
    <row r="214" spans="1:35" x14ac:dyDescent="0.2">
      <c r="A214" s="48">
        <v>177267</v>
      </c>
      <c r="B214" s="9" t="s">
        <v>165</v>
      </c>
      <c r="C214" s="48">
        <v>2010</v>
      </c>
      <c r="D214" t="s">
        <v>27</v>
      </c>
      <c r="E214" t="s">
        <v>28</v>
      </c>
      <c r="F214" t="s">
        <v>29</v>
      </c>
      <c r="G214" t="s">
        <v>30</v>
      </c>
      <c r="H214" s="9" t="s">
        <v>581</v>
      </c>
      <c r="I214" t="s">
        <v>582</v>
      </c>
      <c r="J214" s="9" t="s">
        <v>583</v>
      </c>
      <c r="K214" t="s">
        <v>34</v>
      </c>
      <c r="L214">
        <v>9</v>
      </c>
      <c r="M214" t="s">
        <v>586</v>
      </c>
      <c r="N214" s="48">
        <v>16992</v>
      </c>
      <c r="O214" s="48">
        <v>9936</v>
      </c>
      <c r="P214" s="48">
        <v>12070</v>
      </c>
      <c r="Q214" s="48">
        <v>7056</v>
      </c>
      <c r="R214" s="48">
        <v>109</v>
      </c>
      <c r="S214" s="48">
        <v>1385157</v>
      </c>
      <c r="T214" s="48" t="s">
        <v>36</v>
      </c>
      <c r="U214" s="48">
        <v>3678</v>
      </c>
      <c r="V214" s="48">
        <v>12955.2714</v>
      </c>
      <c r="W214" t="s">
        <v>584</v>
      </c>
      <c r="X214">
        <v>452030</v>
      </c>
      <c r="Y214" s="48">
        <v>45</v>
      </c>
      <c r="AB214" s="48">
        <v>-0.11799999999999999</v>
      </c>
      <c r="AC214" s="48">
        <f t="shared" si="59"/>
        <v>7.1000000000000008E-2</v>
      </c>
      <c r="AD214" s="50">
        <f t="shared" si="60"/>
        <v>17.687207488299531</v>
      </c>
      <c r="AE214" s="50">
        <f t="shared" si="54"/>
        <v>9.3984783140915766</v>
      </c>
      <c r="AF214" s="48">
        <v>0.33500000000000002</v>
      </c>
      <c r="AG214" s="48">
        <f t="shared" si="58"/>
        <v>1.407787903893952</v>
      </c>
      <c r="AH214" s="48">
        <f t="shared" si="61"/>
        <v>0</v>
      </c>
    </row>
    <row r="215" spans="1:35" x14ac:dyDescent="0.2">
      <c r="A215" s="48">
        <v>177267</v>
      </c>
      <c r="B215" s="9" t="s">
        <v>167</v>
      </c>
      <c r="C215" s="48">
        <v>2011</v>
      </c>
      <c r="D215" t="s">
        <v>27</v>
      </c>
      <c r="E215" t="s">
        <v>28</v>
      </c>
      <c r="F215" t="s">
        <v>29</v>
      </c>
      <c r="G215" t="s">
        <v>30</v>
      </c>
      <c r="H215" s="9" t="s">
        <v>581</v>
      </c>
      <c r="I215" t="s">
        <v>582</v>
      </c>
      <c r="J215" s="9" t="s">
        <v>583</v>
      </c>
      <c r="K215" t="s">
        <v>34</v>
      </c>
      <c r="L215">
        <v>9</v>
      </c>
      <c r="M215" t="s">
        <v>587</v>
      </c>
      <c r="N215" s="48">
        <v>17723</v>
      </c>
      <c r="O215" s="48">
        <v>10239</v>
      </c>
      <c r="P215" s="48">
        <v>14312</v>
      </c>
      <c r="Q215" s="48">
        <v>7484</v>
      </c>
      <c r="R215" s="48">
        <v>125</v>
      </c>
      <c r="S215" s="48">
        <v>1385157</v>
      </c>
      <c r="T215" s="48" t="s">
        <v>36</v>
      </c>
      <c r="U215" s="48">
        <v>3678</v>
      </c>
      <c r="V215" s="48">
        <v>11925.084800000001</v>
      </c>
      <c r="W215" t="s">
        <v>584</v>
      </c>
      <c r="X215">
        <v>452030</v>
      </c>
      <c r="Y215" s="48">
        <v>45</v>
      </c>
      <c r="AB215" s="48">
        <v>-0.161</v>
      </c>
      <c r="AC215" s="48">
        <f t="shared" si="59"/>
        <v>-4.300000000000001E-2</v>
      </c>
      <c r="AD215" s="50">
        <f t="shared" si="60"/>
        <v>18.574979287489644</v>
      </c>
      <c r="AE215" s="50">
        <f t="shared" si="54"/>
        <v>9.5688536251885559</v>
      </c>
      <c r="AF215" s="48">
        <v>0.312</v>
      </c>
      <c r="AG215" s="48">
        <f t="shared" si="58"/>
        <v>1.2383314700950252</v>
      </c>
      <c r="AH215" s="48">
        <f t="shared" si="61"/>
        <v>42.628561755910397</v>
      </c>
      <c r="AI215" s="48">
        <v>755506</v>
      </c>
    </row>
    <row r="216" spans="1:35" x14ac:dyDescent="0.2">
      <c r="A216" s="48">
        <v>177267</v>
      </c>
      <c r="B216" s="9" t="s">
        <v>169</v>
      </c>
      <c r="C216" s="48">
        <v>2012</v>
      </c>
      <c r="D216" t="s">
        <v>27</v>
      </c>
      <c r="E216" t="s">
        <v>28</v>
      </c>
      <c r="F216" t="s">
        <v>29</v>
      </c>
      <c r="G216" t="s">
        <v>30</v>
      </c>
      <c r="H216" s="9" t="s">
        <v>581</v>
      </c>
      <c r="I216" t="s">
        <v>582</v>
      </c>
      <c r="J216" s="9" t="s">
        <v>583</v>
      </c>
      <c r="K216" t="s">
        <v>34</v>
      </c>
      <c r="L216">
        <v>9</v>
      </c>
      <c r="M216" t="s">
        <v>588</v>
      </c>
      <c r="N216" s="48">
        <v>19306</v>
      </c>
      <c r="O216" s="48">
        <v>11329</v>
      </c>
      <c r="P216" s="48">
        <v>13282</v>
      </c>
      <c r="Q216" s="48">
        <v>7977</v>
      </c>
      <c r="R216" s="48">
        <v>132</v>
      </c>
      <c r="S216" s="48">
        <v>1385157</v>
      </c>
      <c r="T216" s="48" t="s">
        <v>36</v>
      </c>
      <c r="U216" s="48">
        <v>3678</v>
      </c>
      <c r="V216" s="48">
        <v>14375.4828</v>
      </c>
      <c r="W216" t="s">
        <v>584</v>
      </c>
      <c r="X216">
        <v>452030</v>
      </c>
      <c r="Y216" s="48">
        <v>45</v>
      </c>
      <c r="AB216" s="48">
        <v>-0.23100000000000001</v>
      </c>
      <c r="AC216" s="48">
        <f t="shared" si="59"/>
        <v>-7.0000000000000007E-2</v>
      </c>
      <c r="AD216" s="50">
        <f t="shared" si="60"/>
        <v>-7.1967579653437665</v>
      </c>
      <c r="AE216" s="50">
        <f t="shared" si="54"/>
        <v>9.4941650141006591</v>
      </c>
      <c r="AF216" s="48">
        <v>0.36099999999999999</v>
      </c>
      <c r="AG216" s="48">
        <f t="shared" si="58"/>
        <v>1.4535461526878481</v>
      </c>
      <c r="AH216" s="48">
        <f t="shared" si="61"/>
        <v>36.804982906868332</v>
      </c>
      <c r="AI216" s="48">
        <v>710557</v>
      </c>
    </row>
    <row r="217" spans="1:35" x14ac:dyDescent="0.2">
      <c r="A217" s="48">
        <v>177267</v>
      </c>
      <c r="B217" s="9" t="s">
        <v>171</v>
      </c>
      <c r="C217" s="48">
        <v>2013</v>
      </c>
      <c r="D217" t="s">
        <v>27</v>
      </c>
      <c r="E217" t="s">
        <v>28</v>
      </c>
      <c r="F217" t="s">
        <v>29</v>
      </c>
      <c r="G217" t="s">
        <v>30</v>
      </c>
      <c r="H217" s="9" t="s">
        <v>581</v>
      </c>
      <c r="I217" t="s">
        <v>582</v>
      </c>
      <c r="J217" s="9" t="s">
        <v>583</v>
      </c>
      <c r="K217" t="s">
        <v>34</v>
      </c>
      <c r="L217">
        <v>9</v>
      </c>
      <c r="M217" t="s">
        <v>589</v>
      </c>
      <c r="N217" s="48">
        <v>18461</v>
      </c>
      <c r="O217" s="48">
        <v>10075</v>
      </c>
      <c r="P217" s="48">
        <v>13280</v>
      </c>
      <c r="Q217" s="48">
        <v>8386</v>
      </c>
      <c r="R217" s="48">
        <v>103</v>
      </c>
      <c r="S217" s="48">
        <v>1385157</v>
      </c>
      <c r="T217" s="48" t="s">
        <v>36</v>
      </c>
      <c r="U217" s="48">
        <v>3678</v>
      </c>
      <c r="V217" s="48">
        <v>21307.8325</v>
      </c>
      <c r="W217" t="s">
        <v>584</v>
      </c>
      <c r="X217">
        <v>452030</v>
      </c>
      <c r="Y217" s="48">
        <v>45</v>
      </c>
      <c r="AB217" s="48">
        <v>-0.10299999999999999</v>
      </c>
      <c r="AC217" s="48">
        <f t="shared" si="59"/>
        <v>0.128</v>
      </c>
      <c r="AD217" s="50">
        <f t="shared" si="60"/>
        <v>-1.505797319680771E-2</v>
      </c>
      <c r="AE217" s="50">
        <f t="shared" si="54"/>
        <v>9.4940144230304249</v>
      </c>
      <c r="AF217" s="48">
        <v>0.55000000000000004</v>
      </c>
      <c r="AG217" s="48">
        <f t="shared" si="58"/>
        <v>1.3901355421686747</v>
      </c>
      <c r="AH217" s="48">
        <f t="shared" si="61"/>
        <v>0</v>
      </c>
    </row>
    <row r="218" spans="1:35" x14ac:dyDescent="0.2">
      <c r="A218" s="48">
        <v>177267</v>
      </c>
      <c r="B218" s="9" t="s">
        <v>173</v>
      </c>
      <c r="C218" s="48">
        <v>2014</v>
      </c>
      <c r="D218" t="s">
        <v>27</v>
      </c>
      <c r="E218" t="s">
        <v>28</v>
      </c>
      <c r="F218" t="s">
        <v>29</v>
      </c>
      <c r="G218" t="s">
        <v>30</v>
      </c>
      <c r="H218" s="9" t="s">
        <v>581</v>
      </c>
      <c r="I218" t="s">
        <v>582</v>
      </c>
      <c r="J218" s="9" t="s">
        <v>583</v>
      </c>
      <c r="K218" t="s">
        <v>34</v>
      </c>
      <c r="L218">
        <v>9</v>
      </c>
      <c r="M218" t="s">
        <v>590</v>
      </c>
      <c r="N218" s="48">
        <v>20152</v>
      </c>
      <c r="O218" s="48">
        <v>11139</v>
      </c>
      <c r="P218" s="48">
        <v>13912</v>
      </c>
      <c r="Q218" s="48">
        <v>9013</v>
      </c>
      <c r="S218" s="48">
        <v>1385157</v>
      </c>
      <c r="T218" s="48" t="s">
        <v>36</v>
      </c>
      <c r="U218" s="48">
        <v>3678</v>
      </c>
      <c r="V218" s="48">
        <v>22541.014200000001</v>
      </c>
      <c r="W218" t="s">
        <v>584</v>
      </c>
      <c r="X218">
        <v>452030</v>
      </c>
      <c r="Y218" s="48">
        <v>45</v>
      </c>
      <c r="AB218" s="48">
        <v>-1.2E-2</v>
      </c>
      <c r="AC218" s="48">
        <f t="shared" si="59"/>
        <v>9.0999999999999998E-2</v>
      </c>
      <c r="AD218" s="50">
        <f t="shared" si="60"/>
        <v>4.7590361445783129</v>
      </c>
      <c r="AE218" s="50">
        <f t="shared" si="54"/>
        <v>9.5405070560341194</v>
      </c>
      <c r="AF218" s="48">
        <v>0.64900000000000002</v>
      </c>
      <c r="AG218" s="48">
        <f t="shared" si="58"/>
        <v>1.4485336400230018</v>
      </c>
      <c r="AH218" s="48">
        <f t="shared" si="61"/>
        <v>27.958813021040097</v>
      </c>
      <c r="AI218" s="48">
        <v>563426</v>
      </c>
    </row>
    <row r="219" spans="1:35" x14ac:dyDescent="0.2">
      <c r="A219" s="48">
        <v>177267</v>
      </c>
      <c r="B219" s="9" t="s">
        <v>175</v>
      </c>
      <c r="C219" s="48">
        <v>2015</v>
      </c>
      <c r="D219" t="s">
        <v>27</v>
      </c>
      <c r="E219" t="s">
        <v>28</v>
      </c>
      <c r="F219" t="s">
        <v>29</v>
      </c>
      <c r="G219" t="s">
        <v>30</v>
      </c>
      <c r="H219" s="9" t="s">
        <v>581</v>
      </c>
      <c r="I219" t="s">
        <v>582</v>
      </c>
      <c r="J219" s="9" t="s">
        <v>583</v>
      </c>
      <c r="K219" t="s">
        <v>34</v>
      </c>
      <c r="L219">
        <v>9</v>
      </c>
      <c r="M219" t="s">
        <v>591</v>
      </c>
      <c r="N219" s="48">
        <v>20608</v>
      </c>
      <c r="O219" s="48">
        <v>11023</v>
      </c>
      <c r="P219" s="48">
        <v>12233</v>
      </c>
      <c r="Q219" s="48">
        <v>9585</v>
      </c>
      <c r="S219" s="48">
        <v>1385157</v>
      </c>
      <c r="T219" s="48" t="s">
        <v>36</v>
      </c>
      <c r="U219" s="48">
        <v>3678</v>
      </c>
      <c r="V219" s="48">
        <v>23596.2408</v>
      </c>
      <c r="W219" t="s">
        <v>584</v>
      </c>
      <c r="X219">
        <v>452030</v>
      </c>
      <c r="Y219" s="48">
        <v>45</v>
      </c>
      <c r="AB219" s="48">
        <v>9.5000000000000001E-2</v>
      </c>
      <c r="AC219" s="48">
        <f t="shared" si="59"/>
        <v>0.107</v>
      </c>
      <c r="AD219" s="50">
        <f t="shared" si="60"/>
        <v>-12.068717653824036</v>
      </c>
      <c r="AE219" s="50">
        <f t="shared" si="54"/>
        <v>9.4118924970469156</v>
      </c>
      <c r="AF219" s="48">
        <v>0.60899999999999999</v>
      </c>
      <c r="AG219" s="48">
        <f t="shared" si="58"/>
        <v>1.6846235592250469</v>
      </c>
      <c r="AH219" s="48">
        <f t="shared" si="61"/>
        <v>28.168284161490682</v>
      </c>
      <c r="AI219" s="48">
        <v>580492</v>
      </c>
    </row>
    <row r="220" spans="1:35" x14ac:dyDescent="0.2">
      <c r="A220" s="48">
        <v>177267</v>
      </c>
      <c r="B220" s="9" t="s">
        <v>177</v>
      </c>
      <c r="C220" s="48">
        <v>2016</v>
      </c>
      <c r="D220" t="s">
        <v>27</v>
      </c>
      <c r="E220" t="s">
        <v>28</v>
      </c>
      <c r="F220" t="s">
        <v>29</v>
      </c>
      <c r="G220" t="s">
        <v>30</v>
      </c>
      <c r="H220" s="9" t="s">
        <v>581</v>
      </c>
      <c r="I220" t="s">
        <v>582</v>
      </c>
      <c r="J220" s="9" t="s">
        <v>583</v>
      </c>
      <c r="K220" t="s">
        <v>34</v>
      </c>
      <c r="L220">
        <v>9</v>
      </c>
      <c r="M220" t="s">
        <v>592</v>
      </c>
      <c r="N220" s="48">
        <v>17608</v>
      </c>
      <c r="O220" s="48">
        <v>9123</v>
      </c>
      <c r="P220" s="48">
        <v>12238</v>
      </c>
      <c r="Q220" s="48">
        <v>8485</v>
      </c>
      <c r="S220" s="48">
        <v>1385157</v>
      </c>
      <c r="T220" s="48" t="s">
        <v>36</v>
      </c>
      <c r="U220" s="48">
        <v>3678</v>
      </c>
      <c r="V220" s="48">
        <v>22872.9908</v>
      </c>
      <c r="W220" t="s">
        <v>584</v>
      </c>
      <c r="X220">
        <v>452030</v>
      </c>
      <c r="Y220" s="48">
        <v>45</v>
      </c>
      <c r="AB220" s="48">
        <v>3.1E-2</v>
      </c>
      <c r="AC220" s="48">
        <f t="shared" si="59"/>
        <v>-6.4000000000000001E-2</v>
      </c>
      <c r="AD220" s="50">
        <f t="shared" si="60"/>
        <v>4.0873048311943105E-2</v>
      </c>
      <c r="AE220" s="50">
        <f t="shared" si="54"/>
        <v>9.4123011440224857</v>
      </c>
      <c r="AF220" s="48">
        <v>0.55700000000000005</v>
      </c>
      <c r="AG220" s="48">
        <f t="shared" si="58"/>
        <v>1.4387971890831834</v>
      </c>
      <c r="AH220" s="48">
        <f t="shared" si="61"/>
        <v>0</v>
      </c>
    </row>
    <row r="221" spans="1:35" x14ac:dyDescent="0.2">
      <c r="A221" s="48">
        <v>177267</v>
      </c>
      <c r="B221" s="9" t="s">
        <v>179</v>
      </c>
      <c r="C221" s="48">
        <v>2017</v>
      </c>
      <c r="D221" t="s">
        <v>27</v>
      </c>
      <c r="E221" t="s">
        <v>28</v>
      </c>
      <c r="F221" t="s">
        <v>29</v>
      </c>
      <c r="G221" t="s">
        <v>30</v>
      </c>
      <c r="H221" s="9" t="s">
        <v>581</v>
      </c>
      <c r="I221" t="s">
        <v>582</v>
      </c>
      <c r="J221" s="9" t="s">
        <v>583</v>
      </c>
      <c r="K221" t="s">
        <v>34</v>
      </c>
      <c r="L221">
        <v>9</v>
      </c>
      <c r="M221" t="s">
        <v>593</v>
      </c>
      <c r="N221" s="48">
        <v>19403</v>
      </c>
      <c r="O221" s="48">
        <v>9652</v>
      </c>
      <c r="P221" s="48">
        <v>13113</v>
      </c>
      <c r="Q221" s="48">
        <v>9751</v>
      </c>
      <c r="S221" s="48">
        <v>1385157</v>
      </c>
      <c r="T221" s="48" t="s">
        <v>36</v>
      </c>
      <c r="U221" s="48">
        <v>3678</v>
      </c>
      <c r="V221" s="48">
        <v>29213.364799999999</v>
      </c>
      <c r="W221" t="s">
        <v>584</v>
      </c>
      <c r="X221">
        <v>452030</v>
      </c>
      <c r="Y221" s="48">
        <v>45</v>
      </c>
      <c r="AB221" s="48">
        <v>-0.19800000000000001</v>
      </c>
      <c r="AC221" s="48">
        <f t="shared" si="59"/>
        <v>-0.22900000000000001</v>
      </c>
      <c r="AD221" s="50">
        <f t="shared" si="60"/>
        <v>7.1498610884131395</v>
      </c>
      <c r="AE221" s="50">
        <f t="shared" si="54"/>
        <v>9.4813593835314247</v>
      </c>
      <c r="AF221" s="48">
        <v>0.59799999999999998</v>
      </c>
      <c r="AG221" s="48">
        <f t="shared" si="58"/>
        <v>1.4796766567528408</v>
      </c>
      <c r="AH221" s="48">
        <f t="shared" si="61"/>
        <v>32.442611967221566</v>
      </c>
      <c r="AI221" s="48">
        <v>629484</v>
      </c>
    </row>
    <row r="222" spans="1:35" x14ac:dyDescent="0.2">
      <c r="A222" s="48">
        <v>177267</v>
      </c>
      <c r="B222" s="9" t="s">
        <v>181</v>
      </c>
      <c r="C222" s="48">
        <v>2018</v>
      </c>
      <c r="D222" t="s">
        <v>27</v>
      </c>
      <c r="E222" t="s">
        <v>28</v>
      </c>
      <c r="F222" t="s">
        <v>29</v>
      </c>
      <c r="G222" t="s">
        <v>30</v>
      </c>
      <c r="H222" s="9" t="s">
        <v>581</v>
      </c>
      <c r="I222" t="s">
        <v>582</v>
      </c>
      <c r="J222" s="9" t="s">
        <v>583</v>
      </c>
      <c r="K222" t="s">
        <v>34</v>
      </c>
      <c r="L222">
        <v>9</v>
      </c>
      <c r="M222" t="s">
        <v>594</v>
      </c>
      <c r="N222" s="48">
        <v>20386</v>
      </c>
      <c r="O222" s="48">
        <v>9555</v>
      </c>
      <c r="P222" s="48">
        <v>13988</v>
      </c>
      <c r="Q222" s="48">
        <v>10831</v>
      </c>
      <c r="S222" s="48">
        <v>1385157</v>
      </c>
      <c r="T222" s="48" t="s">
        <v>36</v>
      </c>
      <c r="U222" s="48">
        <v>3678</v>
      </c>
      <c r="V222" s="48">
        <v>30317.384699999999</v>
      </c>
      <c r="W222" t="s">
        <v>584</v>
      </c>
      <c r="X222">
        <v>452030</v>
      </c>
      <c r="Y222" s="48">
        <v>45</v>
      </c>
      <c r="AB222" s="48">
        <v>-0.222</v>
      </c>
      <c r="AC222" s="48">
        <f t="shared" si="59"/>
        <v>-2.3999999999999994E-2</v>
      </c>
      <c r="AD222" s="50">
        <f t="shared" si="60"/>
        <v>6.6727674826508041</v>
      </c>
      <c r="AE222" s="50">
        <f t="shared" si="54"/>
        <v>9.545955098183267</v>
      </c>
      <c r="AF222" s="48">
        <v>0.65700000000000003</v>
      </c>
      <c r="AG222" s="48">
        <f t="shared" si="58"/>
        <v>1.4573920503288533</v>
      </c>
      <c r="AH222" s="48">
        <f t="shared" si="61"/>
        <v>0</v>
      </c>
    </row>
    <row r="223" spans="1:35" hidden="1" x14ac:dyDescent="0.2">
      <c r="A223">
        <v>177267</v>
      </c>
      <c r="B223" t="s">
        <v>183</v>
      </c>
      <c r="C223">
        <v>2019</v>
      </c>
      <c r="D223" t="s">
        <v>27</v>
      </c>
      <c r="E223" t="s">
        <v>28</v>
      </c>
      <c r="F223" t="s">
        <v>29</v>
      </c>
      <c r="G223" t="s">
        <v>30</v>
      </c>
      <c r="H223" t="s">
        <v>581</v>
      </c>
      <c r="I223" t="s">
        <v>582</v>
      </c>
      <c r="J223" t="s">
        <v>583</v>
      </c>
      <c r="K223" t="s">
        <v>34</v>
      </c>
      <c r="L223">
        <v>9</v>
      </c>
      <c r="M223" t="s">
        <v>595</v>
      </c>
      <c r="N223">
        <v>19694</v>
      </c>
      <c r="O223">
        <v>9124</v>
      </c>
      <c r="P223">
        <v>13448</v>
      </c>
      <c r="Q223">
        <v>10570</v>
      </c>
      <c r="R223"/>
      <c r="S223">
        <v>1385157</v>
      </c>
      <c r="T223" t="s">
        <v>36</v>
      </c>
      <c r="U223">
        <v>3678</v>
      </c>
      <c r="V223">
        <v>31223.593000000001</v>
      </c>
      <c r="W223" t="s">
        <v>584</v>
      </c>
      <c r="X223">
        <v>452030</v>
      </c>
      <c r="Y223">
        <v>45</v>
      </c>
      <c r="AA223"/>
      <c r="AB223" s="4"/>
      <c r="AC223" s="4"/>
      <c r="AD223" s="4"/>
      <c r="AE223" s="4">
        <f t="shared" si="54"/>
        <v>9.5065856750884521</v>
      </c>
      <c r="AF223" s="4"/>
      <c r="AG223">
        <f t="shared" si="58"/>
        <v>1.4644556811421772</v>
      </c>
      <c r="AH223"/>
      <c r="AI223"/>
    </row>
    <row r="224" spans="1:35" hidden="1" x14ac:dyDescent="0.2">
      <c r="A224" s="9">
        <v>179534</v>
      </c>
      <c r="B224" s="9" t="s">
        <v>158</v>
      </c>
      <c r="C224" s="9">
        <v>2008</v>
      </c>
      <c r="D224" t="s">
        <v>27</v>
      </c>
      <c r="E224" t="s">
        <v>28</v>
      </c>
      <c r="F224" t="s">
        <v>29</v>
      </c>
      <c r="G224" t="s">
        <v>30</v>
      </c>
      <c r="H224" s="9" t="s">
        <v>605</v>
      </c>
      <c r="I224" t="s">
        <v>606</v>
      </c>
      <c r="J224" t="s">
        <v>607</v>
      </c>
      <c r="K224" t="s">
        <v>34</v>
      </c>
      <c r="L224">
        <v>9</v>
      </c>
      <c r="M224" t="s">
        <v>609</v>
      </c>
      <c r="N224" s="9">
        <v>34981</v>
      </c>
      <c r="O224" s="9">
        <v>12704</v>
      </c>
      <c r="P224" s="9">
        <v>6263</v>
      </c>
      <c r="Q224" s="9">
        <v>22277</v>
      </c>
      <c r="R224" s="9"/>
      <c r="S224">
        <v>1403161</v>
      </c>
      <c r="T224" t="s">
        <v>36</v>
      </c>
      <c r="U224">
        <v>6099</v>
      </c>
      <c r="V224" s="9"/>
      <c r="W224" t="s">
        <v>608</v>
      </c>
      <c r="X224">
        <v>451020</v>
      </c>
      <c r="Y224">
        <v>45</v>
      </c>
      <c r="AA224" s="9"/>
      <c r="AB224" s="8"/>
      <c r="AC224" s="48">
        <f t="shared" ref="AC224:AC234" si="62">AB224-AB223</f>
        <v>0</v>
      </c>
      <c r="AD224" s="8"/>
      <c r="AE224" s="8">
        <f t="shared" si="54"/>
        <v>8.7424145825254129</v>
      </c>
      <c r="AF224" s="8"/>
      <c r="AG224" s="9">
        <f t="shared" si="58"/>
        <v>5.5853424876257387</v>
      </c>
      <c r="AH224" s="9"/>
      <c r="AI224" s="9"/>
    </row>
    <row r="225" spans="1:35" x14ac:dyDescent="0.2">
      <c r="A225" s="48">
        <v>179534</v>
      </c>
      <c r="B225" s="9" t="s">
        <v>163</v>
      </c>
      <c r="C225" s="48">
        <v>2009</v>
      </c>
      <c r="D225" t="s">
        <v>27</v>
      </c>
      <c r="E225" t="s">
        <v>28</v>
      </c>
      <c r="F225" t="s">
        <v>29</v>
      </c>
      <c r="G225" t="s">
        <v>30</v>
      </c>
      <c r="H225" s="9" t="s">
        <v>605</v>
      </c>
      <c r="I225" t="s">
        <v>606</v>
      </c>
      <c r="J225" s="9" t="s">
        <v>607</v>
      </c>
      <c r="K225" t="s">
        <v>34</v>
      </c>
      <c r="L225">
        <v>9</v>
      </c>
      <c r="M225" t="s">
        <v>610</v>
      </c>
      <c r="N225" s="48">
        <v>32281</v>
      </c>
      <c r="O225" s="48">
        <v>9088</v>
      </c>
      <c r="P225" s="48">
        <v>6911</v>
      </c>
      <c r="Q225" s="48">
        <v>23189</v>
      </c>
      <c r="R225" s="48">
        <v>6276</v>
      </c>
      <c r="S225" s="48">
        <v>1403161</v>
      </c>
      <c r="T225" s="48" t="s">
        <v>36</v>
      </c>
      <c r="U225" s="48">
        <v>6099</v>
      </c>
      <c r="W225" t="s">
        <v>608</v>
      </c>
      <c r="X225">
        <v>451020</v>
      </c>
      <c r="Y225" s="48">
        <v>45</v>
      </c>
      <c r="AB225" s="48">
        <v>0.17399999999999999</v>
      </c>
      <c r="AC225" s="48">
        <f t="shared" si="62"/>
        <v>0.17399999999999999</v>
      </c>
      <c r="AD225" s="50">
        <f t="shared" ref="AD225:AD234" si="63">(P225-P224)/P224*100</f>
        <v>10.346479323008143</v>
      </c>
      <c r="AE225" s="50">
        <f t="shared" si="54"/>
        <v>8.8408696240913951</v>
      </c>
      <c r="AF225" s="48">
        <v>0.39200000000000002</v>
      </c>
      <c r="AG225" s="48">
        <f t="shared" si="58"/>
        <v>4.6709593401823177</v>
      </c>
      <c r="AH225" s="48">
        <f t="shared" ref="AH225:AH234" si="64">AI225/N225</f>
        <v>2.9264582881571202</v>
      </c>
      <c r="AI225" s="48">
        <v>94469</v>
      </c>
    </row>
    <row r="226" spans="1:35" x14ac:dyDescent="0.2">
      <c r="A226" s="48">
        <v>179534</v>
      </c>
      <c r="B226" s="9" t="s">
        <v>165</v>
      </c>
      <c r="C226" s="48">
        <v>2010</v>
      </c>
      <c r="D226" t="s">
        <v>27</v>
      </c>
      <c r="E226" t="s">
        <v>28</v>
      </c>
      <c r="F226" t="s">
        <v>29</v>
      </c>
      <c r="G226" t="s">
        <v>30</v>
      </c>
      <c r="H226" s="9" t="s">
        <v>605</v>
      </c>
      <c r="I226" t="s">
        <v>606</v>
      </c>
      <c r="J226" s="9" t="s">
        <v>607</v>
      </c>
      <c r="K226" t="s">
        <v>34</v>
      </c>
      <c r="L226">
        <v>9</v>
      </c>
      <c r="M226" t="s">
        <v>586</v>
      </c>
      <c r="N226" s="48">
        <v>33408</v>
      </c>
      <c r="O226" s="48">
        <v>8394</v>
      </c>
      <c r="P226" s="48">
        <v>8065</v>
      </c>
      <c r="Q226" s="48">
        <v>25014</v>
      </c>
      <c r="R226" s="48">
        <v>5661</v>
      </c>
      <c r="S226" s="48">
        <v>1403161</v>
      </c>
      <c r="T226" s="48" t="s">
        <v>36</v>
      </c>
      <c r="U226" s="48">
        <v>6099</v>
      </c>
      <c r="W226" t="s">
        <v>608</v>
      </c>
      <c r="X226">
        <v>451020</v>
      </c>
      <c r="Y226" s="48">
        <v>45</v>
      </c>
      <c r="AB226" s="48">
        <v>0.106</v>
      </c>
      <c r="AC226" s="48">
        <f t="shared" si="62"/>
        <v>-6.7999999999999991E-2</v>
      </c>
      <c r="AD226" s="50">
        <f t="shared" si="63"/>
        <v>16.69801765301693</v>
      </c>
      <c r="AE226" s="50">
        <f t="shared" si="54"/>
        <v>8.9952889905593096</v>
      </c>
      <c r="AF226" s="48">
        <v>0.33600000000000002</v>
      </c>
      <c r="AG226" s="48">
        <f t="shared" si="58"/>
        <v>4.1423434593924364</v>
      </c>
      <c r="AH226" s="48">
        <f t="shared" si="64"/>
        <v>2.3572198275862069</v>
      </c>
      <c r="AI226" s="48">
        <v>78750</v>
      </c>
    </row>
    <row r="227" spans="1:35" x14ac:dyDescent="0.2">
      <c r="A227" s="48">
        <v>179534</v>
      </c>
      <c r="B227" s="9" t="s">
        <v>167</v>
      </c>
      <c r="C227" s="48">
        <v>2011</v>
      </c>
      <c r="D227" t="s">
        <v>27</v>
      </c>
      <c r="E227" t="s">
        <v>28</v>
      </c>
      <c r="F227" t="s">
        <v>29</v>
      </c>
      <c r="G227" t="s">
        <v>30</v>
      </c>
      <c r="H227" s="9" t="s">
        <v>605</v>
      </c>
      <c r="I227" t="s">
        <v>606</v>
      </c>
      <c r="J227" s="9" t="s">
        <v>607</v>
      </c>
      <c r="K227" t="s">
        <v>34</v>
      </c>
      <c r="L227">
        <v>9</v>
      </c>
      <c r="M227" t="s">
        <v>611</v>
      </c>
      <c r="N227" s="48">
        <v>34760</v>
      </c>
      <c r="O227" s="48">
        <v>8323</v>
      </c>
      <c r="P227" s="48">
        <v>9188</v>
      </c>
      <c r="Q227" s="48">
        <v>26437</v>
      </c>
      <c r="R227" s="48">
        <v>6412</v>
      </c>
      <c r="S227" s="48">
        <v>1403161</v>
      </c>
      <c r="T227" s="48" t="s">
        <v>36</v>
      </c>
      <c r="U227" s="48">
        <v>6099</v>
      </c>
      <c r="W227" t="s">
        <v>608</v>
      </c>
      <c r="X227">
        <v>451020</v>
      </c>
      <c r="Y227" s="48">
        <v>45</v>
      </c>
      <c r="AB227" s="48">
        <v>0.122</v>
      </c>
      <c r="AC227" s="48">
        <f t="shared" si="62"/>
        <v>1.6E-2</v>
      </c>
      <c r="AD227" s="50">
        <f t="shared" si="63"/>
        <v>13.924364538127712</v>
      </c>
      <c r="AE227" s="50">
        <f t="shared" si="54"/>
        <v>9.1256535638089886</v>
      </c>
      <c r="AF227" s="48">
        <v>0.315</v>
      </c>
      <c r="AG227" s="48">
        <f t="shared" si="58"/>
        <v>3.7831954723552461</v>
      </c>
      <c r="AH227" s="48">
        <f t="shared" si="64"/>
        <v>0</v>
      </c>
    </row>
    <row r="228" spans="1:35" x14ac:dyDescent="0.2">
      <c r="A228" s="48">
        <v>179534</v>
      </c>
      <c r="B228" s="9" t="s">
        <v>169</v>
      </c>
      <c r="C228" s="48">
        <v>2012</v>
      </c>
      <c r="D228" t="s">
        <v>27</v>
      </c>
      <c r="E228" t="s">
        <v>28</v>
      </c>
      <c r="F228" t="s">
        <v>29</v>
      </c>
      <c r="G228" t="s">
        <v>30</v>
      </c>
      <c r="H228" s="9" t="s">
        <v>605</v>
      </c>
      <c r="I228" t="s">
        <v>606</v>
      </c>
      <c r="J228" s="9" t="s">
        <v>607</v>
      </c>
      <c r="K228" t="s">
        <v>34</v>
      </c>
      <c r="L228">
        <v>9</v>
      </c>
      <c r="M228" t="s">
        <v>612</v>
      </c>
      <c r="N228" s="48">
        <v>40013</v>
      </c>
      <c r="O228" s="48">
        <v>12383</v>
      </c>
      <c r="P228" s="48">
        <v>10421</v>
      </c>
      <c r="Q228" s="48">
        <v>27630</v>
      </c>
      <c r="R228" s="48">
        <v>9807</v>
      </c>
      <c r="S228" s="48">
        <v>1403161</v>
      </c>
      <c r="T228" s="48" t="s">
        <v>36</v>
      </c>
      <c r="U228" s="48">
        <v>6099</v>
      </c>
      <c r="W228" t="s">
        <v>608</v>
      </c>
      <c r="X228">
        <v>451020</v>
      </c>
      <c r="Y228" s="48">
        <v>45</v>
      </c>
      <c r="AB228" s="48">
        <v>6.9000000000000006E-2</v>
      </c>
      <c r="AC228" s="48">
        <f t="shared" si="62"/>
        <v>-5.2999999999999992E-2</v>
      </c>
      <c r="AD228" s="50">
        <f t="shared" si="63"/>
        <v>13.419677840661734</v>
      </c>
      <c r="AE228" s="50">
        <f t="shared" si="54"/>
        <v>9.2515782799924278</v>
      </c>
      <c r="AF228" s="48">
        <v>0.44800000000000001</v>
      </c>
      <c r="AG228" s="48">
        <f t="shared" si="58"/>
        <v>3.8396507053065925</v>
      </c>
      <c r="AH228" s="48">
        <f t="shared" si="64"/>
        <v>1.9109789318471497</v>
      </c>
      <c r="AI228" s="48">
        <v>76464</v>
      </c>
    </row>
    <row r="229" spans="1:35" x14ac:dyDescent="0.2">
      <c r="A229" s="48">
        <v>179534</v>
      </c>
      <c r="B229" s="9" t="s">
        <v>171</v>
      </c>
      <c r="C229" s="48">
        <v>2013</v>
      </c>
      <c r="D229" t="s">
        <v>27</v>
      </c>
      <c r="E229" t="s">
        <v>28</v>
      </c>
      <c r="F229" t="s">
        <v>29</v>
      </c>
      <c r="G229" t="s">
        <v>30</v>
      </c>
      <c r="H229" s="9" t="s">
        <v>605</v>
      </c>
      <c r="I229" t="s">
        <v>606</v>
      </c>
      <c r="J229" s="9" t="s">
        <v>607</v>
      </c>
      <c r="K229" t="s">
        <v>34</v>
      </c>
      <c r="L229">
        <v>9</v>
      </c>
      <c r="M229" t="s">
        <v>613</v>
      </c>
      <c r="N229" s="48">
        <v>35956</v>
      </c>
      <c r="O229" s="48">
        <v>9086</v>
      </c>
      <c r="P229" s="48">
        <v>11778</v>
      </c>
      <c r="Q229" s="48">
        <v>26870</v>
      </c>
      <c r="R229" s="48">
        <v>5974</v>
      </c>
      <c r="S229" s="48">
        <v>1403161</v>
      </c>
      <c r="T229" s="48" t="s">
        <v>36</v>
      </c>
      <c r="U229" s="48">
        <v>6099</v>
      </c>
      <c r="V229" s="48">
        <v>121930.78170000001</v>
      </c>
      <c r="W229" t="s">
        <v>608</v>
      </c>
      <c r="X229">
        <v>451020</v>
      </c>
      <c r="Y229" s="48">
        <v>45</v>
      </c>
      <c r="AB229" s="48">
        <v>0.159</v>
      </c>
      <c r="AC229" s="48">
        <f t="shared" si="62"/>
        <v>0.09</v>
      </c>
      <c r="AD229" s="50">
        <f t="shared" si="63"/>
        <v>13.021782938297669</v>
      </c>
      <c r="AE229" s="50">
        <f t="shared" si="54"/>
        <v>9.373988663504516</v>
      </c>
      <c r="AF229" s="48">
        <v>0.33800000000000002</v>
      </c>
      <c r="AG229" s="48">
        <f t="shared" si="58"/>
        <v>3.0528103243335032</v>
      </c>
      <c r="AH229" s="48">
        <f t="shared" si="64"/>
        <v>2.2402658805206364</v>
      </c>
      <c r="AI229" s="48">
        <v>80551</v>
      </c>
    </row>
    <row r="230" spans="1:35" x14ac:dyDescent="0.2">
      <c r="A230" s="48">
        <v>179534</v>
      </c>
      <c r="B230" s="9" t="s">
        <v>173</v>
      </c>
      <c r="C230" s="48">
        <v>2014</v>
      </c>
      <c r="D230" t="s">
        <v>27</v>
      </c>
      <c r="E230" t="s">
        <v>28</v>
      </c>
      <c r="F230" t="s">
        <v>29</v>
      </c>
      <c r="G230" t="s">
        <v>30</v>
      </c>
      <c r="H230" s="9" t="s">
        <v>605</v>
      </c>
      <c r="I230" t="s">
        <v>606</v>
      </c>
      <c r="J230" s="9" t="s">
        <v>607</v>
      </c>
      <c r="K230" t="s">
        <v>34</v>
      </c>
      <c r="L230">
        <v>9</v>
      </c>
      <c r="M230" t="s">
        <v>614</v>
      </c>
      <c r="N230" s="48">
        <v>38569</v>
      </c>
      <c r="O230" s="48">
        <v>11156</v>
      </c>
      <c r="P230" s="48">
        <v>12702</v>
      </c>
      <c r="Q230" s="48">
        <v>27413</v>
      </c>
      <c r="R230" s="48">
        <v>7348</v>
      </c>
      <c r="S230" s="48">
        <v>1403161</v>
      </c>
      <c r="T230" s="48" t="s">
        <v>36</v>
      </c>
      <c r="U230" s="48">
        <v>6099</v>
      </c>
      <c r="W230" t="s">
        <v>608</v>
      </c>
      <c r="X230">
        <v>451020</v>
      </c>
      <c r="Y230" s="48">
        <v>45</v>
      </c>
      <c r="AB230" s="48">
        <v>0.17399999999999999</v>
      </c>
      <c r="AC230" s="48">
        <f t="shared" si="62"/>
        <v>1.4999999999999986E-2</v>
      </c>
      <c r="AD230" s="50">
        <f t="shared" si="63"/>
        <v>7.8451349974528783</v>
      </c>
      <c r="AE230" s="50">
        <f t="shared" si="54"/>
        <v>9.4495147403629201</v>
      </c>
      <c r="AF230" s="48">
        <v>0.40699999999999997</v>
      </c>
      <c r="AG230" s="48">
        <f t="shared" si="58"/>
        <v>3.0364509526058887</v>
      </c>
      <c r="AH230" s="48">
        <f t="shared" si="64"/>
        <v>2.183904171744147</v>
      </c>
      <c r="AI230" s="48">
        <v>84231</v>
      </c>
    </row>
    <row r="231" spans="1:35" x14ac:dyDescent="0.2">
      <c r="A231" s="48">
        <v>179534</v>
      </c>
      <c r="B231" s="9" t="s">
        <v>175</v>
      </c>
      <c r="C231" s="48">
        <v>2015</v>
      </c>
      <c r="D231" t="s">
        <v>27</v>
      </c>
      <c r="E231" t="s">
        <v>28</v>
      </c>
      <c r="F231" t="s">
        <v>29</v>
      </c>
      <c r="G231" t="s">
        <v>30</v>
      </c>
      <c r="H231" s="9" t="s">
        <v>605</v>
      </c>
      <c r="I231" t="s">
        <v>606</v>
      </c>
      <c r="J231" s="9" t="s">
        <v>607</v>
      </c>
      <c r="K231" t="s">
        <v>34</v>
      </c>
      <c r="L231">
        <v>9</v>
      </c>
      <c r="M231" t="s">
        <v>615</v>
      </c>
      <c r="N231" s="48">
        <v>40236</v>
      </c>
      <c r="O231" s="48">
        <v>10394</v>
      </c>
      <c r="P231" s="48">
        <v>13880</v>
      </c>
      <c r="Q231" s="48">
        <v>29842</v>
      </c>
      <c r="R231" s="48">
        <v>9288</v>
      </c>
      <c r="S231" s="48">
        <v>1403161</v>
      </c>
      <c r="T231" s="48" t="s">
        <v>36</v>
      </c>
      <c r="U231" s="48">
        <v>6099</v>
      </c>
      <c r="W231" t="s">
        <v>608</v>
      </c>
      <c r="X231">
        <v>451020</v>
      </c>
      <c r="Y231" s="48">
        <v>45</v>
      </c>
      <c r="AB231" s="48">
        <v>0.193</v>
      </c>
      <c r="AC231" s="48">
        <f t="shared" si="62"/>
        <v>1.9000000000000017E-2</v>
      </c>
      <c r="AD231" s="50">
        <f t="shared" si="63"/>
        <v>9.2741300582585424</v>
      </c>
      <c r="AE231" s="50">
        <f t="shared" si="54"/>
        <v>9.538204234060796</v>
      </c>
      <c r="AF231" s="48">
        <v>0.34799999999999998</v>
      </c>
      <c r="AG231" s="48">
        <f t="shared" si="58"/>
        <v>2.8988472622478385</v>
      </c>
      <c r="AH231" s="48">
        <f t="shared" si="64"/>
        <v>0</v>
      </c>
    </row>
    <row r="232" spans="1:35" x14ac:dyDescent="0.2">
      <c r="A232" s="48">
        <v>179534</v>
      </c>
      <c r="B232" s="9" t="s">
        <v>177</v>
      </c>
      <c r="C232" s="48">
        <v>2016</v>
      </c>
      <c r="D232" t="s">
        <v>27</v>
      </c>
      <c r="E232" t="s">
        <v>28</v>
      </c>
      <c r="F232" t="s">
        <v>29</v>
      </c>
      <c r="G232" t="s">
        <v>30</v>
      </c>
      <c r="H232" s="9" t="s">
        <v>605</v>
      </c>
      <c r="I232" t="s">
        <v>606</v>
      </c>
      <c r="J232" s="9" t="s">
        <v>607</v>
      </c>
      <c r="K232" t="s">
        <v>34</v>
      </c>
      <c r="L232">
        <v>9</v>
      </c>
      <c r="M232" t="s">
        <v>616</v>
      </c>
      <c r="N232" s="48">
        <v>64035</v>
      </c>
      <c r="O232" s="48">
        <v>31123</v>
      </c>
      <c r="P232" s="48">
        <v>15082</v>
      </c>
      <c r="Q232" s="48">
        <v>32912</v>
      </c>
      <c r="R232" s="48">
        <v>12039</v>
      </c>
      <c r="S232" s="48">
        <v>1403161</v>
      </c>
      <c r="T232" s="48" t="s">
        <v>36</v>
      </c>
      <c r="U232" s="48">
        <v>6099</v>
      </c>
      <c r="W232" t="s">
        <v>608</v>
      </c>
      <c r="X232">
        <v>451020</v>
      </c>
      <c r="Y232" s="48">
        <v>45</v>
      </c>
      <c r="AB232" s="48">
        <v>0.182</v>
      </c>
      <c r="AC232" s="48">
        <f t="shared" si="62"/>
        <v>-1.100000000000001E-2</v>
      </c>
      <c r="AD232" s="50">
        <f t="shared" si="63"/>
        <v>8.6599423631123926</v>
      </c>
      <c r="AE232" s="50">
        <f t="shared" si="54"/>
        <v>9.6212572587625917</v>
      </c>
      <c r="AF232" s="48">
        <v>0.94599999999999995</v>
      </c>
      <c r="AG232" s="48">
        <f t="shared" si="58"/>
        <v>4.2457896830659063</v>
      </c>
      <c r="AH232" s="48">
        <f t="shared" si="64"/>
        <v>1.2176622159756383</v>
      </c>
      <c r="AI232" s="48">
        <v>77973</v>
      </c>
    </row>
    <row r="233" spans="1:35" x14ac:dyDescent="0.2">
      <c r="A233" s="48">
        <v>179534</v>
      </c>
      <c r="B233" s="9" t="s">
        <v>179</v>
      </c>
      <c r="C233" s="48">
        <v>2017</v>
      </c>
      <c r="D233" t="s">
        <v>27</v>
      </c>
      <c r="E233" t="s">
        <v>28</v>
      </c>
      <c r="F233" t="s">
        <v>29</v>
      </c>
      <c r="G233" t="s">
        <v>30</v>
      </c>
      <c r="H233" s="9" t="s">
        <v>605</v>
      </c>
      <c r="I233" t="s">
        <v>606</v>
      </c>
      <c r="J233" s="9" t="s">
        <v>607</v>
      </c>
      <c r="K233" t="s">
        <v>34</v>
      </c>
      <c r="L233">
        <v>9</v>
      </c>
      <c r="M233" t="s">
        <v>617</v>
      </c>
      <c r="N233" s="48">
        <v>67977</v>
      </c>
      <c r="O233" s="48">
        <v>35217</v>
      </c>
      <c r="P233" s="48">
        <v>18358</v>
      </c>
      <c r="Q233" s="48">
        <v>32760</v>
      </c>
      <c r="R233" s="48">
        <v>14313</v>
      </c>
      <c r="S233" s="48">
        <v>1403161</v>
      </c>
      <c r="T233" s="48" t="s">
        <v>36</v>
      </c>
      <c r="U233" s="48">
        <v>6099</v>
      </c>
      <c r="W233" t="s">
        <v>608</v>
      </c>
      <c r="X233">
        <v>451020</v>
      </c>
      <c r="Y233" s="48">
        <v>45</v>
      </c>
      <c r="AB233" s="48">
        <v>0.20499999999999999</v>
      </c>
      <c r="AC233" s="48">
        <f t="shared" si="62"/>
        <v>2.2999999999999993E-2</v>
      </c>
      <c r="AD233" s="50">
        <f t="shared" si="63"/>
        <v>21.721257127701897</v>
      </c>
      <c r="AE233" s="50">
        <f t="shared" si="54"/>
        <v>9.8178207257790362</v>
      </c>
      <c r="AF233" s="48">
        <v>1.075</v>
      </c>
      <c r="AG233" s="48">
        <f t="shared" si="58"/>
        <v>3.7028543414315287</v>
      </c>
      <c r="AH233" s="48">
        <f t="shared" si="64"/>
        <v>0</v>
      </c>
    </row>
    <row r="234" spans="1:35" x14ac:dyDescent="0.2">
      <c r="A234" s="48">
        <v>179534</v>
      </c>
      <c r="B234" s="9" t="s">
        <v>181</v>
      </c>
      <c r="C234" s="48">
        <v>2018</v>
      </c>
      <c r="D234" t="s">
        <v>27</v>
      </c>
      <c r="E234" t="s">
        <v>28</v>
      </c>
      <c r="F234" t="s">
        <v>29</v>
      </c>
      <c r="G234" t="s">
        <v>30</v>
      </c>
      <c r="H234" s="9" t="s">
        <v>605</v>
      </c>
      <c r="I234" t="s">
        <v>606</v>
      </c>
      <c r="J234" s="9" t="s">
        <v>607</v>
      </c>
      <c r="K234" t="s">
        <v>34</v>
      </c>
      <c r="L234">
        <v>9</v>
      </c>
      <c r="M234" t="s">
        <v>618</v>
      </c>
      <c r="N234" s="48">
        <v>69225</v>
      </c>
      <c r="O234" s="48">
        <v>35219</v>
      </c>
      <c r="P234" s="48">
        <v>20609</v>
      </c>
      <c r="Q234" s="48">
        <v>34006</v>
      </c>
      <c r="R234" s="48">
        <v>15007</v>
      </c>
      <c r="S234" s="48">
        <v>1403161</v>
      </c>
      <c r="T234" s="48" t="s">
        <v>36</v>
      </c>
      <c r="U234" s="48">
        <v>6099</v>
      </c>
      <c r="V234" s="48">
        <v>333174.81</v>
      </c>
      <c r="W234" t="s">
        <v>608</v>
      </c>
      <c r="X234">
        <v>451020</v>
      </c>
      <c r="Y234" s="48">
        <v>45</v>
      </c>
      <c r="AB234" s="48">
        <v>0.31</v>
      </c>
      <c r="AC234" s="48">
        <f t="shared" si="62"/>
        <v>0.10500000000000001</v>
      </c>
      <c r="AD234" s="50">
        <f t="shared" si="63"/>
        <v>12.261684279333261</v>
      </c>
      <c r="AE234" s="50">
        <f t="shared" si="54"/>
        <v>9.9334831525715082</v>
      </c>
      <c r="AF234" s="48">
        <v>1.036</v>
      </c>
      <c r="AG234" s="48">
        <f t="shared" si="58"/>
        <v>3.3589693823086999</v>
      </c>
      <c r="AH234" s="48">
        <f t="shared" si="64"/>
        <v>0.91333766702780794</v>
      </c>
      <c r="AI234" s="48">
        <v>63225.8</v>
      </c>
    </row>
    <row r="235" spans="1:35" hidden="1" x14ac:dyDescent="0.2">
      <c r="A235">
        <v>179534</v>
      </c>
      <c r="B235" t="s">
        <v>183</v>
      </c>
      <c r="C235">
        <v>2019</v>
      </c>
      <c r="D235" t="s">
        <v>27</v>
      </c>
      <c r="E235" t="s">
        <v>28</v>
      </c>
      <c r="F235" t="s">
        <v>29</v>
      </c>
      <c r="G235" t="s">
        <v>30</v>
      </c>
      <c r="H235" t="s">
        <v>605</v>
      </c>
      <c r="I235" t="s">
        <v>606</v>
      </c>
      <c r="J235" t="s">
        <v>607</v>
      </c>
      <c r="K235" t="s">
        <v>34</v>
      </c>
      <c r="L235">
        <v>9</v>
      </c>
      <c r="M235" t="s">
        <v>619</v>
      </c>
      <c r="N235">
        <v>72574</v>
      </c>
      <c r="O235">
        <v>37890</v>
      </c>
      <c r="P235">
        <v>22977</v>
      </c>
      <c r="Q235">
        <v>34684</v>
      </c>
      <c r="R235">
        <v>13474</v>
      </c>
      <c r="S235">
        <v>1403161</v>
      </c>
      <c r="T235" t="s">
        <v>36</v>
      </c>
      <c r="U235">
        <v>6099</v>
      </c>
      <c r="V235">
        <v>372545.02029999997</v>
      </c>
      <c r="W235" t="s">
        <v>608</v>
      </c>
      <c r="X235">
        <v>451020</v>
      </c>
      <c r="Y235">
        <v>45</v>
      </c>
      <c r="AA235"/>
      <c r="AB235" s="4"/>
      <c r="AC235" s="4"/>
      <c r="AD235" s="4"/>
      <c r="AE235" s="4">
        <f t="shared" si="54"/>
        <v>10.042248994577703</v>
      </c>
      <c r="AF235" s="4"/>
      <c r="AG235">
        <f t="shared" si="58"/>
        <v>3.1585498542020281</v>
      </c>
      <c r="AH235"/>
      <c r="AI235"/>
    </row>
    <row r="236" spans="1:35" hidden="1" x14ac:dyDescent="0.2">
      <c r="A236" s="9">
        <v>184700</v>
      </c>
      <c r="B236" s="9" t="s">
        <v>26</v>
      </c>
      <c r="C236" s="9">
        <v>2008</v>
      </c>
      <c r="D236" t="s">
        <v>27</v>
      </c>
      <c r="E236" t="s">
        <v>28</v>
      </c>
      <c r="F236" t="s">
        <v>29</v>
      </c>
      <c r="G236" t="s">
        <v>30</v>
      </c>
      <c r="H236" s="9" t="s">
        <v>620</v>
      </c>
      <c r="I236">
        <v>339041105</v>
      </c>
      <c r="J236" t="s">
        <v>621</v>
      </c>
      <c r="K236" t="s">
        <v>34</v>
      </c>
      <c r="L236">
        <v>12</v>
      </c>
      <c r="M236" t="s">
        <v>194</v>
      </c>
      <c r="N236" s="9">
        <v>929.06200000000001</v>
      </c>
      <c r="O236" s="9">
        <v>655.798</v>
      </c>
      <c r="P236" s="9">
        <v>341.053</v>
      </c>
      <c r="Q236" s="9">
        <v>273.26400000000001</v>
      </c>
      <c r="R236" s="9">
        <v>12.3</v>
      </c>
      <c r="S236">
        <v>1175454</v>
      </c>
      <c r="T236" t="s">
        <v>36</v>
      </c>
      <c r="U236">
        <v>6153</v>
      </c>
      <c r="V236" s="9"/>
      <c r="W236" t="s">
        <v>622</v>
      </c>
      <c r="X236">
        <v>451020</v>
      </c>
      <c r="Y236">
        <v>45</v>
      </c>
      <c r="AA236" s="9"/>
      <c r="AB236" s="8"/>
      <c r="AC236" s="48">
        <f t="shared" ref="AC236:AC246" si="65">AB236-AB235</f>
        <v>0</v>
      </c>
      <c r="AD236" s="8"/>
      <c r="AE236" s="8">
        <f t="shared" si="54"/>
        <v>5.8320378904262098</v>
      </c>
      <c r="AF236" s="8"/>
      <c r="AG236" s="9">
        <f t="shared" si="58"/>
        <v>2.724098600510771</v>
      </c>
      <c r="AH236" s="9"/>
      <c r="AI236" s="9"/>
    </row>
    <row r="237" spans="1:35" x14ac:dyDescent="0.2">
      <c r="A237" s="48">
        <v>184700</v>
      </c>
      <c r="B237" s="9" t="s">
        <v>38</v>
      </c>
      <c r="C237" s="48">
        <v>2009</v>
      </c>
      <c r="D237" t="s">
        <v>27</v>
      </c>
      <c r="E237" t="s">
        <v>28</v>
      </c>
      <c r="F237" t="s">
        <v>29</v>
      </c>
      <c r="G237" t="s">
        <v>30</v>
      </c>
      <c r="H237" s="9" t="s">
        <v>620</v>
      </c>
      <c r="I237">
        <v>339041105</v>
      </c>
      <c r="J237" s="9" t="s">
        <v>621</v>
      </c>
      <c r="K237" t="s">
        <v>34</v>
      </c>
      <c r="L237">
        <v>12</v>
      </c>
      <c r="M237" t="s">
        <v>194</v>
      </c>
      <c r="N237" s="48">
        <v>1209.5450000000001</v>
      </c>
      <c r="O237" s="48">
        <v>735.49599999999998</v>
      </c>
      <c r="P237" s="48">
        <v>354.07299999999998</v>
      </c>
      <c r="Q237" s="48">
        <v>474.04899999999998</v>
      </c>
      <c r="R237" s="48">
        <v>14.7</v>
      </c>
      <c r="S237" s="48">
        <v>1175454</v>
      </c>
      <c r="T237" s="48" t="s">
        <v>36</v>
      </c>
      <c r="U237" s="48">
        <v>6153</v>
      </c>
      <c r="W237" t="s">
        <v>622</v>
      </c>
      <c r="X237">
        <v>451020</v>
      </c>
      <c r="Y237" s="48">
        <v>45</v>
      </c>
      <c r="AB237" s="50"/>
      <c r="AC237" s="48">
        <f t="shared" si="65"/>
        <v>0</v>
      </c>
      <c r="AD237" s="50">
        <f t="shared" ref="AD237:AD246" si="66">(P237-P236)/P236*100</f>
        <v>3.8175884686544266</v>
      </c>
      <c r="AE237" s="50">
        <f t="shared" si="54"/>
        <v>5.8695031065637133</v>
      </c>
      <c r="AF237" s="50"/>
      <c r="AG237" s="48">
        <f t="shared" si="58"/>
        <v>3.4160893375094972</v>
      </c>
      <c r="AH237" s="48">
        <f t="shared" ref="AH237:AH246" si="67">AI237/N237</f>
        <v>0</v>
      </c>
    </row>
    <row r="238" spans="1:35" x14ac:dyDescent="0.2">
      <c r="A238" s="48">
        <v>184700</v>
      </c>
      <c r="B238" s="9" t="s">
        <v>40</v>
      </c>
      <c r="C238" s="48">
        <v>2010</v>
      </c>
      <c r="D238" t="s">
        <v>27</v>
      </c>
      <c r="E238" t="s">
        <v>28</v>
      </c>
      <c r="F238" t="s">
        <v>29</v>
      </c>
      <c r="G238" t="s">
        <v>30</v>
      </c>
      <c r="H238" s="9" t="s">
        <v>620</v>
      </c>
      <c r="I238">
        <v>339041105</v>
      </c>
      <c r="J238" s="9" t="s">
        <v>621</v>
      </c>
      <c r="K238" t="s">
        <v>34</v>
      </c>
      <c r="L238">
        <v>12</v>
      </c>
      <c r="M238" t="s">
        <v>623</v>
      </c>
      <c r="N238" s="48">
        <v>1484.1179999999999</v>
      </c>
      <c r="O238" s="48">
        <v>858.173</v>
      </c>
      <c r="P238" s="48">
        <v>433.84100000000001</v>
      </c>
      <c r="Q238" s="48">
        <v>625.94500000000005</v>
      </c>
      <c r="R238" s="48">
        <v>12.6</v>
      </c>
      <c r="S238" s="48">
        <v>1175454</v>
      </c>
      <c r="T238" s="48" t="s">
        <v>36</v>
      </c>
      <c r="U238" s="48">
        <v>6153</v>
      </c>
      <c r="V238" s="48">
        <v>2462.9326000000001</v>
      </c>
      <c r="W238" t="s">
        <v>622</v>
      </c>
      <c r="X238">
        <v>451020</v>
      </c>
      <c r="Y238" s="48">
        <v>45</v>
      </c>
      <c r="AB238" s="50"/>
      <c r="AC238" s="48">
        <f t="shared" si="65"/>
        <v>0</v>
      </c>
      <c r="AD238" s="50">
        <f t="shared" si="66"/>
        <v>22.528687587023025</v>
      </c>
      <c r="AE238" s="50">
        <f t="shared" si="54"/>
        <v>6.0726781075273824</v>
      </c>
      <c r="AF238" s="50"/>
      <c r="AG238" s="48">
        <f t="shared" si="58"/>
        <v>3.4208799998156003</v>
      </c>
      <c r="AH238" s="48">
        <f t="shared" si="67"/>
        <v>0</v>
      </c>
    </row>
    <row r="239" spans="1:35" x14ac:dyDescent="0.2">
      <c r="A239" s="48">
        <v>184700</v>
      </c>
      <c r="B239" s="9" t="s">
        <v>42</v>
      </c>
      <c r="C239" s="48">
        <v>2011</v>
      </c>
      <c r="D239" t="s">
        <v>27</v>
      </c>
      <c r="E239" t="s">
        <v>28</v>
      </c>
      <c r="F239" t="s">
        <v>29</v>
      </c>
      <c r="G239" t="s">
        <v>30</v>
      </c>
      <c r="H239" s="9" t="s">
        <v>620</v>
      </c>
      <c r="I239">
        <v>339041105</v>
      </c>
      <c r="J239" s="9" t="s">
        <v>621</v>
      </c>
      <c r="K239" t="s">
        <v>34</v>
      </c>
      <c r="L239">
        <v>12</v>
      </c>
      <c r="M239" t="s">
        <v>624</v>
      </c>
      <c r="N239" s="48">
        <v>2324.4920000000002</v>
      </c>
      <c r="O239" s="48">
        <v>1513.056</v>
      </c>
      <c r="P239" s="48">
        <v>519.59100000000001</v>
      </c>
      <c r="Q239" s="48">
        <v>811.43600000000004</v>
      </c>
      <c r="S239" s="48">
        <v>1175454</v>
      </c>
      <c r="T239" s="48" t="s">
        <v>36</v>
      </c>
      <c r="U239" s="48">
        <v>6153</v>
      </c>
      <c r="V239" s="48">
        <v>2445.1581999999999</v>
      </c>
      <c r="W239" t="s">
        <v>622</v>
      </c>
      <c r="X239">
        <v>451020</v>
      </c>
      <c r="Y239" s="48">
        <v>45</v>
      </c>
      <c r="AB239" s="48">
        <v>0.19800000000000001</v>
      </c>
      <c r="AC239" s="48">
        <f t="shared" si="65"/>
        <v>0.19800000000000001</v>
      </c>
      <c r="AD239" s="50">
        <f t="shared" si="66"/>
        <v>19.76530572260344</v>
      </c>
      <c r="AE239" s="50">
        <f t="shared" si="54"/>
        <v>6.2530419636302677</v>
      </c>
      <c r="AF239" s="48">
        <v>1.335</v>
      </c>
      <c r="AG239" s="48">
        <f t="shared" si="58"/>
        <v>4.4736956567761954</v>
      </c>
      <c r="AH239" s="48">
        <f t="shared" si="67"/>
        <v>0</v>
      </c>
    </row>
    <row r="240" spans="1:35" x14ac:dyDescent="0.2">
      <c r="A240" s="48">
        <v>184700</v>
      </c>
      <c r="B240" s="9" t="s">
        <v>44</v>
      </c>
      <c r="C240" s="48">
        <v>2012</v>
      </c>
      <c r="D240" t="s">
        <v>27</v>
      </c>
      <c r="E240" t="s">
        <v>28</v>
      </c>
      <c r="F240" t="s">
        <v>29</v>
      </c>
      <c r="G240" t="s">
        <v>30</v>
      </c>
      <c r="H240" s="9" t="s">
        <v>620</v>
      </c>
      <c r="I240">
        <v>339041105</v>
      </c>
      <c r="J240" s="9" t="s">
        <v>621</v>
      </c>
      <c r="K240" t="s">
        <v>34</v>
      </c>
      <c r="L240">
        <v>12</v>
      </c>
      <c r="M240" t="s">
        <v>625</v>
      </c>
      <c r="N240" s="48">
        <v>2721.87</v>
      </c>
      <c r="O240" s="48">
        <v>1808.048</v>
      </c>
      <c r="P240" s="48">
        <v>707.53399999999999</v>
      </c>
      <c r="Q240" s="48">
        <v>913.822</v>
      </c>
      <c r="R240" s="48">
        <v>140.11799999999999</v>
      </c>
      <c r="S240" s="48">
        <v>1175454</v>
      </c>
      <c r="T240" s="48" t="s">
        <v>36</v>
      </c>
      <c r="U240" s="48">
        <v>6153</v>
      </c>
      <c r="V240" s="48">
        <v>4347.6886999999997</v>
      </c>
      <c r="W240" t="s">
        <v>622</v>
      </c>
      <c r="X240">
        <v>451020</v>
      </c>
      <c r="Y240" s="48">
        <v>45</v>
      </c>
      <c r="AB240" s="48">
        <v>0.2</v>
      </c>
      <c r="AC240" s="48">
        <f t="shared" si="65"/>
        <v>2.0000000000000018E-3</v>
      </c>
      <c r="AD240" s="50">
        <f t="shared" si="66"/>
        <v>36.171334761379619</v>
      </c>
      <c r="AE240" s="50">
        <f t="shared" si="54"/>
        <v>6.5617856848998164</v>
      </c>
      <c r="AF240" s="48">
        <v>1.7869999999999999</v>
      </c>
      <c r="AG240" s="48">
        <f t="shared" si="58"/>
        <v>3.8469812051434982</v>
      </c>
      <c r="AH240" s="48">
        <f t="shared" si="67"/>
        <v>0</v>
      </c>
    </row>
    <row r="241" spans="1:35" x14ac:dyDescent="0.2">
      <c r="A241" s="48">
        <v>184700</v>
      </c>
      <c r="B241" s="9" t="s">
        <v>46</v>
      </c>
      <c r="C241" s="48">
        <v>2013</v>
      </c>
      <c r="D241" t="s">
        <v>27</v>
      </c>
      <c r="E241" t="s">
        <v>28</v>
      </c>
      <c r="F241" t="s">
        <v>29</v>
      </c>
      <c r="G241" t="s">
        <v>30</v>
      </c>
      <c r="H241" s="9" t="s">
        <v>620</v>
      </c>
      <c r="I241">
        <v>339041105</v>
      </c>
      <c r="J241" s="9" t="s">
        <v>621</v>
      </c>
      <c r="K241" t="s">
        <v>34</v>
      </c>
      <c r="L241">
        <v>12</v>
      </c>
      <c r="M241" t="s">
        <v>543</v>
      </c>
      <c r="N241" s="48">
        <v>3932.2350000000001</v>
      </c>
      <c r="O241" s="48">
        <v>2688.3420000000001</v>
      </c>
      <c r="P241" s="48">
        <v>895.17100000000005</v>
      </c>
      <c r="Q241" s="48">
        <v>1243.893</v>
      </c>
      <c r="R241" s="48">
        <v>171.16399999999999</v>
      </c>
      <c r="S241" s="48">
        <v>1175454</v>
      </c>
      <c r="T241" s="48" t="s">
        <v>36</v>
      </c>
      <c r="U241" s="48">
        <v>7374</v>
      </c>
      <c r="V241" s="48">
        <v>9663.2441999999992</v>
      </c>
      <c r="W241" t="s">
        <v>622</v>
      </c>
      <c r="X241">
        <v>451020</v>
      </c>
      <c r="Y241" s="48">
        <v>45</v>
      </c>
      <c r="AB241" s="48">
        <v>0.23599999999999999</v>
      </c>
      <c r="AC241" s="48">
        <f t="shared" si="65"/>
        <v>3.5999999999999976E-2</v>
      </c>
      <c r="AD241" s="50">
        <f t="shared" si="66"/>
        <v>26.519856289591747</v>
      </c>
      <c r="AE241" s="50">
        <f t="shared" si="54"/>
        <v>6.7970147614774543</v>
      </c>
      <c r="AF241" s="48">
        <v>1.9359999999999999</v>
      </c>
      <c r="AG241" s="48">
        <f t="shared" si="58"/>
        <v>4.3927193798726725</v>
      </c>
      <c r="AH241" s="48">
        <f t="shared" si="67"/>
        <v>0</v>
      </c>
    </row>
    <row r="242" spans="1:35" x14ac:dyDescent="0.2">
      <c r="A242" s="48">
        <v>184700</v>
      </c>
      <c r="B242" s="9" t="s">
        <v>48</v>
      </c>
      <c r="C242" s="48">
        <v>2014</v>
      </c>
      <c r="D242" t="s">
        <v>27</v>
      </c>
      <c r="E242" t="s">
        <v>28</v>
      </c>
      <c r="F242" t="s">
        <v>29</v>
      </c>
      <c r="G242" t="s">
        <v>30</v>
      </c>
      <c r="H242" s="9" t="s">
        <v>620</v>
      </c>
      <c r="I242">
        <v>339041105</v>
      </c>
      <c r="J242" s="9" t="s">
        <v>621</v>
      </c>
      <c r="K242" t="s">
        <v>34</v>
      </c>
      <c r="L242">
        <v>12</v>
      </c>
      <c r="M242" t="s">
        <v>626</v>
      </c>
      <c r="N242" s="48">
        <v>8674.5059999999994</v>
      </c>
      <c r="O242" s="48">
        <v>5921.3689999999997</v>
      </c>
      <c r="P242" s="48">
        <v>1199.3900000000001</v>
      </c>
      <c r="Q242" s="48">
        <v>2753.1370000000002</v>
      </c>
      <c r="R242" s="48">
        <v>250.18600000000001</v>
      </c>
      <c r="S242" s="48">
        <v>1175454</v>
      </c>
      <c r="T242" s="48" t="s">
        <v>36</v>
      </c>
      <c r="U242" s="48">
        <v>7374</v>
      </c>
      <c r="V242" s="48">
        <v>13631.056</v>
      </c>
      <c r="W242" t="s">
        <v>622</v>
      </c>
      <c r="X242">
        <v>451020</v>
      </c>
      <c r="Y242" s="48">
        <v>45</v>
      </c>
      <c r="AB242" s="48">
        <v>0.21</v>
      </c>
      <c r="AC242" s="48">
        <f t="shared" si="65"/>
        <v>-2.5999999999999995E-2</v>
      </c>
      <c r="AD242" s="50">
        <f t="shared" si="66"/>
        <v>33.984456601029308</v>
      </c>
      <c r="AE242" s="50">
        <f t="shared" si="54"/>
        <v>7.0895683731975678</v>
      </c>
      <c r="AF242" s="48">
        <v>1.9139999999999999</v>
      </c>
      <c r="AG242" s="48">
        <f t="shared" si="58"/>
        <v>7.2324314860053853</v>
      </c>
      <c r="AH242" s="48">
        <f t="shared" si="67"/>
        <v>0</v>
      </c>
    </row>
    <row r="243" spans="1:35" x14ac:dyDescent="0.2">
      <c r="A243" s="48">
        <v>184700</v>
      </c>
      <c r="B243" s="9" t="s">
        <v>50</v>
      </c>
      <c r="C243" s="48">
        <v>2015</v>
      </c>
      <c r="D243" t="s">
        <v>27</v>
      </c>
      <c r="E243" t="s">
        <v>28</v>
      </c>
      <c r="F243" t="s">
        <v>29</v>
      </c>
      <c r="G243" t="s">
        <v>30</v>
      </c>
      <c r="H243" s="9" t="s">
        <v>620</v>
      </c>
      <c r="I243">
        <v>339041105</v>
      </c>
      <c r="J243" s="9" t="s">
        <v>621</v>
      </c>
      <c r="K243" t="s">
        <v>34</v>
      </c>
      <c r="L243">
        <v>12</v>
      </c>
      <c r="M243" t="s">
        <v>627</v>
      </c>
      <c r="N243" s="48">
        <v>7891.8680000000004</v>
      </c>
      <c r="O243" s="48">
        <v>5061.8209999999999</v>
      </c>
      <c r="P243" s="48">
        <v>1702.865</v>
      </c>
      <c r="Q243" s="48">
        <v>2830.047</v>
      </c>
      <c r="R243" s="48">
        <v>208.517</v>
      </c>
      <c r="S243" s="48">
        <v>1175454</v>
      </c>
      <c r="T243" s="48" t="s">
        <v>36</v>
      </c>
      <c r="U243" s="48">
        <v>7374</v>
      </c>
      <c r="V243" s="48">
        <v>13203.3017</v>
      </c>
      <c r="W243" t="s">
        <v>622</v>
      </c>
      <c r="X243">
        <v>451020</v>
      </c>
      <c r="Y243" s="48">
        <v>45</v>
      </c>
      <c r="AB243" s="48">
        <v>0.13300000000000001</v>
      </c>
      <c r="AC243" s="48">
        <f t="shared" si="65"/>
        <v>-7.6999999999999985E-2</v>
      </c>
      <c r="AD243" s="50">
        <f t="shared" si="66"/>
        <v>41.977588607542152</v>
      </c>
      <c r="AE243" s="50">
        <f t="shared" si="54"/>
        <v>7.4400674056473424</v>
      </c>
      <c r="AF243" s="48">
        <v>1.9850000000000001</v>
      </c>
      <c r="AG243" s="48">
        <f t="shared" si="58"/>
        <v>4.6344648577544314</v>
      </c>
      <c r="AH243" s="48">
        <f t="shared" si="67"/>
        <v>0</v>
      </c>
    </row>
    <row r="244" spans="1:35" x14ac:dyDescent="0.2">
      <c r="A244" s="48">
        <v>184700</v>
      </c>
      <c r="B244" s="9" t="s">
        <v>52</v>
      </c>
      <c r="C244" s="48">
        <v>2016</v>
      </c>
      <c r="D244" t="s">
        <v>27</v>
      </c>
      <c r="E244" t="s">
        <v>28</v>
      </c>
      <c r="F244" t="s">
        <v>29</v>
      </c>
      <c r="G244" t="s">
        <v>30</v>
      </c>
      <c r="H244" s="9" t="s">
        <v>620</v>
      </c>
      <c r="I244">
        <v>339041105</v>
      </c>
      <c r="J244" s="9" t="s">
        <v>621</v>
      </c>
      <c r="K244" t="s">
        <v>34</v>
      </c>
      <c r="L244">
        <v>12</v>
      </c>
      <c r="M244" t="s">
        <v>443</v>
      </c>
      <c r="N244" s="48">
        <v>9626.732</v>
      </c>
      <c r="O244" s="48">
        <v>6542.6940000000004</v>
      </c>
      <c r="P244" s="48">
        <v>1831.546</v>
      </c>
      <c r="Q244" s="48">
        <v>3084.038</v>
      </c>
      <c r="R244" s="48">
        <v>282.358</v>
      </c>
      <c r="S244" s="48">
        <v>1175454</v>
      </c>
      <c r="T244" s="48" t="s">
        <v>36</v>
      </c>
      <c r="U244" s="48">
        <v>7374</v>
      </c>
      <c r="V244" s="48">
        <v>12996.772199999999</v>
      </c>
      <c r="W244" t="s">
        <v>622</v>
      </c>
      <c r="X244">
        <v>451020</v>
      </c>
      <c r="Y244" s="48">
        <v>45</v>
      </c>
      <c r="AB244" s="48">
        <v>0.111</v>
      </c>
      <c r="AC244" s="48">
        <f t="shared" si="65"/>
        <v>-2.2000000000000006E-2</v>
      </c>
      <c r="AD244" s="50">
        <f t="shared" si="66"/>
        <v>7.5567352667416401</v>
      </c>
      <c r="AE244" s="50">
        <f t="shared" si="54"/>
        <v>7.5129156979285829</v>
      </c>
      <c r="AF244" s="48">
        <v>1.8220000000000001</v>
      </c>
      <c r="AG244" s="48">
        <f t="shared" si="58"/>
        <v>5.2560689166420058</v>
      </c>
      <c r="AH244" s="48">
        <f t="shared" si="67"/>
        <v>0</v>
      </c>
    </row>
    <row r="245" spans="1:35" x14ac:dyDescent="0.2">
      <c r="A245" s="48">
        <v>184700</v>
      </c>
      <c r="B245" s="9" t="s">
        <v>54</v>
      </c>
      <c r="C245" s="48">
        <v>2017</v>
      </c>
      <c r="D245" t="s">
        <v>27</v>
      </c>
      <c r="E245" t="s">
        <v>28</v>
      </c>
      <c r="F245" t="s">
        <v>29</v>
      </c>
      <c r="G245" t="s">
        <v>30</v>
      </c>
      <c r="H245" s="9" t="s">
        <v>620</v>
      </c>
      <c r="I245">
        <v>339041105</v>
      </c>
      <c r="J245" s="9" t="s">
        <v>621</v>
      </c>
      <c r="K245" t="s">
        <v>34</v>
      </c>
      <c r="L245">
        <v>12</v>
      </c>
      <c r="M245" t="s">
        <v>405</v>
      </c>
      <c r="N245" s="48">
        <v>11318.359</v>
      </c>
      <c r="O245" s="48">
        <v>7641.8370000000004</v>
      </c>
      <c r="P245" s="48">
        <v>2249.538</v>
      </c>
      <c r="Q245" s="48">
        <v>3676.5219999999999</v>
      </c>
      <c r="R245" s="48">
        <v>517.72299999999996</v>
      </c>
      <c r="S245" s="48">
        <v>1175454</v>
      </c>
      <c r="T245" s="48" t="s">
        <v>36</v>
      </c>
      <c r="U245" s="48">
        <v>7374</v>
      </c>
      <c r="V245" s="48">
        <v>17280.983700000001</v>
      </c>
      <c r="W245" t="s">
        <v>622</v>
      </c>
      <c r="X245">
        <v>451020</v>
      </c>
      <c r="Y245" s="48">
        <v>45</v>
      </c>
      <c r="AB245" s="48">
        <v>0.14099999999999999</v>
      </c>
      <c r="AC245" s="48">
        <f t="shared" si="65"/>
        <v>2.9999999999999985E-2</v>
      </c>
      <c r="AD245" s="50">
        <f t="shared" si="66"/>
        <v>22.821812829161807</v>
      </c>
      <c r="AE245" s="50">
        <f t="shared" si="54"/>
        <v>7.7184801407813577</v>
      </c>
      <c r="AF245" s="48">
        <v>2.097</v>
      </c>
      <c r="AG245" s="48">
        <f t="shared" si="58"/>
        <v>5.0314148949695454</v>
      </c>
      <c r="AH245" s="48">
        <f t="shared" si="67"/>
        <v>0</v>
      </c>
    </row>
    <row r="246" spans="1:35" x14ac:dyDescent="0.2">
      <c r="A246" s="48">
        <v>184700</v>
      </c>
      <c r="B246" s="9" t="s">
        <v>56</v>
      </c>
      <c r="C246" s="48">
        <v>2018</v>
      </c>
      <c r="D246" t="s">
        <v>27</v>
      </c>
      <c r="E246" t="s">
        <v>28</v>
      </c>
      <c r="F246" t="s">
        <v>29</v>
      </c>
      <c r="G246" t="s">
        <v>30</v>
      </c>
      <c r="H246" s="9" t="s">
        <v>620</v>
      </c>
      <c r="I246">
        <v>339041105</v>
      </c>
      <c r="J246" s="9" t="s">
        <v>621</v>
      </c>
      <c r="K246" t="s">
        <v>34</v>
      </c>
      <c r="L246">
        <v>12</v>
      </c>
      <c r="M246" t="s">
        <v>406</v>
      </c>
      <c r="N246" s="48">
        <v>11202.477000000001</v>
      </c>
      <c r="O246" s="48">
        <v>7862.2969999999996</v>
      </c>
      <c r="P246" s="48">
        <v>2433.4920000000002</v>
      </c>
      <c r="Q246" s="48">
        <v>3340.18</v>
      </c>
      <c r="R246" s="48">
        <v>723.16300000000001</v>
      </c>
      <c r="S246" s="48">
        <v>1175454</v>
      </c>
      <c r="T246" s="48" t="s">
        <v>36</v>
      </c>
      <c r="U246" s="48">
        <v>7374</v>
      </c>
      <c r="V246" s="48">
        <v>15943.133400000001</v>
      </c>
      <c r="W246" t="s">
        <v>622</v>
      </c>
      <c r="X246">
        <v>451020</v>
      </c>
      <c r="Y246" s="48">
        <v>45</v>
      </c>
      <c r="AB246" s="48">
        <v>0.19</v>
      </c>
      <c r="AC246" s="48">
        <f t="shared" si="65"/>
        <v>4.9000000000000016E-2</v>
      </c>
      <c r="AD246" s="50">
        <f t="shared" si="66"/>
        <v>8.1774124286853649</v>
      </c>
      <c r="AE246" s="50">
        <f t="shared" si="54"/>
        <v>7.7970825418220402</v>
      </c>
      <c r="AF246" s="48">
        <v>2.1539999999999999</v>
      </c>
      <c r="AG246" s="48">
        <f t="shared" si="58"/>
        <v>4.6034575005794141</v>
      </c>
      <c r="AH246" s="48">
        <f t="shared" si="67"/>
        <v>0</v>
      </c>
    </row>
    <row r="247" spans="1:35" hidden="1" x14ac:dyDescent="0.2">
      <c r="A247">
        <v>184700</v>
      </c>
      <c r="B247" t="s">
        <v>58</v>
      </c>
      <c r="C247">
        <v>2019</v>
      </c>
      <c r="D247" t="s">
        <v>27</v>
      </c>
      <c r="E247" t="s">
        <v>28</v>
      </c>
      <c r="F247" t="s">
        <v>29</v>
      </c>
      <c r="G247" t="s">
        <v>30</v>
      </c>
      <c r="H247" t="s">
        <v>620</v>
      </c>
      <c r="I247">
        <v>339041105</v>
      </c>
      <c r="J247" t="s">
        <v>621</v>
      </c>
      <c r="K247" t="s">
        <v>34</v>
      </c>
      <c r="L247">
        <v>12</v>
      </c>
      <c r="M247" t="s">
        <v>407</v>
      </c>
      <c r="N247">
        <v>12248.540999999999</v>
      </c>
      <c r="O247">
        <v>8536.9249999999993</v>
      </c>
      <c r="P247">
        <v>2648.848</v>
      </c>
      <c r="Q247">
        <v>3711.616</v>
      </c>
      <c r="R247">
        <v>1010.689</v>
      </c>
      <c r="S247">
        <v>1175454</v>
      </c>
      <c r="T247" t="s">
        <v>36</v>
      </c>
      <c r="U247">
        <v>7374</v>
      </c>
      <c r="V247">
        <v>24554.600200000001</v>
      </c>
      <c r="W247" t="s">
        <v>622</v>
      </c>
      <c r="X247">
        <v>451020</v>
      </c>
      <c r="Y247">
        <v>45</v>
      </c>
      <c r="AA247"/>
      <c r="AB247" s="4"/>
      <c r="AC247" s="4"/>
      <c r="AD247" s="4"/>
      <c r="AE247" s="4">
        <f t="shared" si="54"/>
        <v>7.8818801074823162</v>
      </c>
      <c r="AF247" s="4"/>
      <c r="AG247">
        <f t="shared" si="58"/>
        <v>4.6241011186749859</v>
      </c>
      <c r="AH247"/>
      <c r="AI247"/>
    </row>
    <row r="248" spans="1:35" hidden="1" x14ac:dyDescent="0.2">
      <c r="A248" s="9">
        <v>1380</v>
      </c>
      <c r="B248" s="9" t="s">
        <v>26</v>
      </c>
      <c r="C248" s="9">
        <v>2008</v>
      </c>
      <c r="D248" t="s">
        <v>27</v>
      </c>
      <c r="E248" t="s">
        <v>28</v>
      </c>
      <c r="F248" t="s">
        <v>29</v>
      </c>
      <c r="G248" t="s">
        <v>30</v>
      </c>
      <c r="H248" s="9" t="s">
        <v>31</v>
      </c>
      <c r="I248" t="s">
        <v>32</v>
      </c>
      <c r="J248" t="s">
        <v>33</v>
      </c>
      <c r="K248" t="s">
        <v>34</v>
      </c>
      <c r="L248">
        <v>12</v>
      </c>
      <c r="M248" t="s">
        <v>35</v>
      </c>
      <c r="N248" s="9">
        <v>28589</v>
      </c>
      <c r="O248" s="9">
        <v>16282</v>
      </c>
      <c r="P248" s="9">
        <v>41165</v>
      </c>
      <c r="Q248" s="9">
        <v>12307</v>
      </c>
      <c r="R248" s="9">
        <v>1981</v>
      </c>
      <c r="S248">
        <v>4447</v>
      </c>
      <c r="T248" t="s">
        <v>36</v>
      </c>
      <c r="U248">
        <v>2911</v>
      </c>
      <c r="V248" s="9">
        <v>17493.774099999999</v>
      </c>
      <c r="W248" t="s">
        <v>37</v>
      </c>
      <c r="X248">
        <v>101020</v>
      </c>
      <c r="Y248">
        <v>10</v>
      </c>
      <c r="Z248">
        <v>935</v>
      </c>
      <c r="AA248" s="9"/>
      <c r="AB248" s="48">
        <v>0.23200000000000001</v>
      </c>
      <c r="AC248" s="48">
        <f t="shared" ref="AC248:AC258" si="68">AB248-AB247</f>
        <v>0.23200000000000001</v>
      </c>
      <c r="AD248" s="8"/>
      <c r="AE248" s="8">
        <f t="shared" si="54"/>
        <v>10.625343659732527</v>
      </c>
      <c r="AF248" s="8"/>
      <c r="AG248" s="9">
        <f t="shared" si="58"/>
        <v>0.69449775294546334</v>
      </c>
      <c r="AH248" s="9"/>
      <c r="AI248" s="9"/>
    </row>
    <row r="249" spans="1:35" x14ac:dyDescent="0.2">
      <c r="A249" s="48">
        <v>1380</v>
      </c>
      <c r="B249" s="9" t="s">
        <v>38</v>
      </c>
      <c r="C249" s="48">
        <v>2009</v>
      </c>
      <c r="D249" t="s">
        <v>27</v>
      </c>
      <c r="E249" t="s">
        <v>28</v>
      </c>
      <c r="F249" t="s">
        <v>29</v>
      </c>
      <c r="G249" t="s">
        <v>30</v>
      </c>
      <c r="H249" s="9" t="s">
        <v>31</v>
      </c>
      <c r="I249" t="s">
        <v>32</v>
      </c>
      <c r="J249" s="9" t="s">
        <v>33</v>
      </c>
      <c r="K249" t="s">
        <v>34</v>
      </c>
      <c r="L249">
        <v>12</v>
      </c>
      <c r="M249" t="s">
        <v>39</v>
      </c>
      <c r="N249" s="48">
        <v>29465</v>
      </c>
      <c r="O249" s="48">
        <v>15937</v>
      </c>
      <c r="P249" s="48">
        <v>29614</v>
      </c>
      <c r="Q249" s="48">
        <v>13528</v>
      </c>
      <c r="R249" s="48">
        <v>1001</v>
      </c>
      <c r="S249" s="48">
        <v>4447</v>
      </c>
      <c r="T249" s="48" t="s">
        <v>36</v>
      </c>
      <c r="U249" s="48">
        <v>2911</v>
      </c>
      <c r="V249" s="48">
        <v>19797.354500000001</v>
      </c>
      <c r="W249" t="s">
        <v>37</v>
      </c>
      <c r="X249">
        <v>101020</v>
      </c>
      <c r="Y249" s="48">
        <v>10</v>
      </c>
      <c r="Z249">
        <v>935</v>
      </c>
      <c r="AB249" s="48">
        <v>2.1000000000000001E-2</v>
      </c>
      <c r="AC249" s="48">
        <f t="shared" si="68"/>
        <v>-0.21100000000000002</v>
      </c>
      <c r="AD249" s="50">
        <f t="shared" ref="AD249:AD258" si="69">(P249-P248)/P248*100</f>
        <v>-28.060245354062918</v>
      </c>
      <c r="AE249" s="50">
        <f t="shared" si="54"/>
        <v>10.296002501468664</v>
      </c>
      <c r="AF249" s="48">
        <v>1.3049999999999999</v>
      </c>
      <c r="AG249" s="48">
        <f t="shared" si="58"/>
        <v>0.99496859593435538</v>
      </c>
      <c r="AH249" s="48">
        <f t="shared" ref="AH249:AH258" si="70">AI249/N249</f>
        <v>323.67809265229931</v>
      </c>
      <c r="AI249" s="48">
        <v>9537175</v>
      </c>
    </row>
    <row r="250" spans="1:35" x14ac:dyDescent="0.2">
      <c r="A250" s="48">
        <v>1380</v>
      </c>
      <c r="B250" s="9" t="s">
        <v>40</v>
      </c>
      <c r="C250" s="48">
        <v>2010</v>
      </c>
      <c r="D250" t="s">
        <v>27</v>
      </c>
      <c r="E250" t="s">
        <v>28</v>
      </c>
      <c r="F250" t="s">
        <v>29</v>
      </c>
      <c r="G250" t="s">
        <v>30</v>
      </c>
      <c r="H250" s="9" t="s">
        <v>31</v>
      </c>
      <c r="I250" t="s">
        <v>32</v>
      </c>
      <c r="J250" s="9" t="s">
        <v>33</v>
      </c>
      <c r="K250" t="s">
        <v>34</v>
      </c>
      <c r="L250">
        <v>12</v>
      </c>
      <c r="M250" t="s">
        <v>41</v>
      </c>
      <c r="N250" s="48">
        <v>35396</v>
      </c>
      <c r="O250" s="48">
        <v>18587</v>
      </c>
      <c r="P250" s="48">
        <v>33862</v>
      </c>
      <c r="Q250" s="48">
        <v>16809</v>
      </c>
      <c r="R250" s="48">
        <v>1535</v>
      </c>
      <c r="S250" s="48">
        <v>4447</v>
      </c>
      <c r="T250" s="48" t="s">
        <v>36</v>
      </c>
      <c r="U250" s="48">
        <v>2911</v>
      </c>
      <c r="V250" s="48">
        <v>25846.1037</v>
      </c>
      <c r="W250" t="s">
        <v>37</v>
      </c>
      <c r="X250">
        <v>101020</v>
      </c>
      <c r="Y250" s="48">
        <v>10</v>
      </c>
      <c r="Z250">
        <v>935</v>
      </c>
      <c r="AB250" s="48">
        <v>0.153</v>
      </c>
      <c r="AC250" s="48">
        <f t="shared" si="68"/>
        <v>0.13200000000000001</v>
      </c>
      <c r="AD250" s="50">
        <f t="shared" si="69"/>
        <v>14.344566758965355</v>
      </c>
      <c r="AE250" s="50">
        <f t="shared" si="54"/>
        <v>10.430048720688177</v>
      </c>
      <c r="AF250" s="48">
        <v>1.125</v>
      </c>
      <c r="AG250" s="48">
        <f t="shared" si="58"/>
        <v>1.0453015179256984</v>
      </c>
      <c r="AH250" s="48">
        <f t="shared" si="70"/>
        <v>0</v>
      </c>
    </row>
    <row r="251" spans="1:35" x14ac:dyDescent="0.2">
      <c r="A251" s="48">
        <v>1380</v>
      </c>
      <c r="B251" s="9" t="s">
        <v>42</v>
      </c>
      <c r="C251" s="48">
        <v>2011</v>
      </c>
      <c r="D251" t="s">
        <v>27</v>
      </c>
      <c r="E251" t="s">
        <v>28</v>
      </c>
      <c r="F251" t="s">
        <v>29</v>
      </c>
      <c r="G251" t="s">
        <v>30</v>
      </c>
      <c r="H251" s="9" t="s">
        <v>31</v>
      </c>
      <c r="I251" t="s">
        <v>32</v>
      </c>
      <c r="J251" s="9" t="s">
        <v>33</v>
      </c>
      <c r="K251" t="s">
        <v>34</v>
      </c>
      <c r="L251">
        <v>12</v>
      </c>
      <c r="M251" t="s">
        <v>43</v>
      </c>
      <c r="N251" s="48">
        <v>39136</v>
      </c>
      <c r="O251" s="48">
        <v>20544</v>
      </c>
      <c r="P251" s="48">
        <v>38466</v>
      </c>
      <c r="Q251" s="48">
        <v>18592</v>
      </c>
      <c r="R251" s="48">
        <v>1566</v>
      </c>
      <c r="S251" s="48">
        <v>4447</v>
      </c>
      <c r="T251" s="48" t="s">
        <v>36</v>
      </c>
      <c r="U251" s="48">
        <v>2911</v>
      </c>
      <c r="V251" s="48">
        <v>19310.6368</v>
      </c>
      <c r="W251" t="s">
        <v>37</v>
      </c>
      <c r="X251">
        <v>101020</v>
      </c>
      <c r="Y251" s="48">
        <v>10</v>
      </c>
      <c r="Z251">
        <v>935</v>
      </c>
      <c r="AB251" s="48">
        <v>9.2999999999999999E-2</v>
      </c>
      <c r="AC251" s="48">
        <f t="shared" si="68"/>
        <v>-0.06</v>
      </c>
      <c r="AD251" s="50">
        <f t="shared" si="69"/>
        <v>13.596361703384325</v>
      </c>
      <c r="AE251" s="50">
        <f t="shared" si="54"/>
        <v>10.557530013215313</v>
      </c>
      <c r="AF251" s="48">
        <v>1.0189999999999999</v>
      </c>
      <c r="AG251" s="48">
        <f t="shared" si="58"/>
        <v>1.0174179795143763</v>
      </c>
      <c r="AH251" s="48">
        <f t="shared" si="70"/>
        <v>128.78168438266559</v>
      </c>
      <c r="AI251" s="48">
        <v>5040000</v>
      </c>
    </row>
    <row r="252" spans="1:35" x14ac:dyDescent="0.2">
      <c r="A252" s="48">
        <v>1380</v>
      </c>
      <c r="B252" s="9" t="s">
        <v>44</v>
      </c>
      <c r="C252" s="48">
        <v>2012</v>
      </c>
      <c r="D252" t="s">
        <v>27</v>
      </c>
      <c r="E252" t="s">
        <v>28</v>
      </c>
      <c r="F252" t="s">
        <v>29</v>
      </c>
      <c r="G252" t="s">
        <v>30</v>
      </c>
      <c r="H252" s="9" t="s">
        <v>31</v>
      </c>
      <c r="I252" t="s">
        <v>32</v>
      </c>
      <c r="J252" s="9" t="s">
        <v>33</v>
      </c>
      <c r="K252" t="s">
        <v>34</v>
      </c>
      <c r="L252">
        <v>12</v>
      </c>
      <c r="M252" t="s">
        <v>45</v>
      </c>
      <c r="N252" s="48">
        <v>43441</v>
      </c>
      <c r="O252" s="48">
        <v>22238</v>
      </c>
      <c r="P252" s="48">
        <v>37691</v>
      </c>
      <c r="Q252" s="48">
        <v>21203</v>
      </c>
      <c r="R252" s="48">
        <v>621</v>
      </c>
      <c r="S252" s="48">
        <v>4447</v>
      </c>
      <c r="T252" s="48" t="s">
        <v>36</v>
      </c>
      <c r="U252" s="48">
        <v>2911</v>
      </c>
      <c r="V252" s="48">
        <v>18087.322899999999</v>
      </c>
      <c r="W252" t="s">
        <v>37</v>
      </c>
      <c r="X252">
        <v>101020</v>
      </c>
      <c r="Y252" s="48">
        <v>10</v>
      </c>
      <c r="Z252">
        <v>935</v>
      </c>
      <c r="AB252" s="48">
        <v>6.6000000000000003E-2</v>
      </c>
      <c r="AC252" s="48">
        <f t="shared" si="68"/>
        <v>-2.6999999999999996E-2</v>
      </c>
      <c r="AD252" s="50">
        <f t="shared" si="69"/>
        <v>-2.0147662871106951</v>
      </c>
      <c r="AE252" s="50">
        <f t="shared" si="54"/>
        <v>10.537176618145875</v>
      </c>
      <c r="AF252" s="48">
        <v>1.08</v>
      </c>
      <c r="AG252" s="48">
        <f t="shared" si="58"/>
        <v>1.1525563131782124</v>
      </c>
      <c r="AH252" s="48">
        <f t="shared" si="70"/>
        <v>132.59363274326097</v>
      </c>
      <c r="AI252" s="48">
        <v>5760000</v>
      </c>
    </row>
    <row r="253" spans="1:35" x14ac:dyDescent="0.2">
      <c r="A253" s="48">
        <v>1380</v>
      </c>
      <c r="B253" s="9" t="s">
        <v>46</v>
      </c>
      <c r="C253" s="48">
        <v>2013</v>
      </c>
      <c r="D253" t="s">
        <v>27</v>
      </c>
      <c r="E253" t="s">
        <v>28</v>
      </c>
      <c r="F253" t="s">
        <v>29</v>
      </c>
      <c r="G253" t="s">
        <v>30</v>
      </c>
      <c r="H253" s="9" t="s">
        <v>31</v>
      </c>
      <c r="I253" t="s">
        <v>32</v>
      </c>
      <c r="J253" s="9" t="s">
        <v>33</v>
      </c>
      <c r="K253" t="s">
        <v>34</v>
      </c>
      <c r="L253">
        <v>12</v>
      </c>
      <c r="M253" t="s">
        <v>47</v>
      </c>
      <c r="N253" s="48">
        <v>42754</v>
      </c>
      <c r="O253" s="48">
        <v>17970</v>
      </c>
      <c r="P253" s="48">
        <v>22284</v>
      </c>
      <c r="Q253" s="48">
        <v>24784</v>
      </c>
      <c r="R253" s="48">
        <v>975</v>
      </c>
      <c r="S253" s="48">
        <v>4447</v>
      </c>
      <c r="T253" s="48" t="s">
        <v>36</v>
      </c>
      <c r="U253" s="48">
        <v>1311</v>
      </c>
      <c r="V253" s="48">
        <v>27001.062000000002</v>
      </c>
      <c r="W253" t="s">
        <v>37</v>
      </c>
      <c r="X253">
        <v>101020</v>
      </c>
      <c r="Y253" s="48">
        <v>10</v>
      </c>
      <c r="Z253">
        <v>935</v>
      </c>
      <c r="AB253" s="48">
        <v>0.13100000000000001</v>
      </c>
      <c r="AC253" s="48">
        <f t="shared" si="68"/>
        <v>6.5000000000000002E-2</v>
      </c>
      <c r="AD253" s="50">
        <f t="shared" si="69"/>
        <v>-40.877132471942907</v>
      </c>
      <c r="AE253" s="50">
        <f t="shared" si="54"/>
        <v>10.011624211140706</v>
      </c>
      <c r="AF253" s="48">
        <v>0.85099999999999998</v>
      </c>
      <c r="AG253" s="48">
        <f t="shared" si="58"/>
        <v>1.9185963022796626</v>
      </c>
      <c r="AH253" s="48">
        <f t="shared" si="70"/>
        <v>120.45656546755859</v>
      </c>
      <c r="AI253" s="48">
        <v>5150000</v>
      </c>
    </row>
    <row r="254" spans="1:35" x14ac:dyDescent="0.2">
      <c r="A254" s="48">
        <v>1380</v>
      </c>
      <c r="B254" s="9" t="s">
        <v>48</v>
      </c>
      <c r="C254" s="48">
        <v>2014</v>
      </c>
      <c r="D254" t="s">
        <v>27</v>
      </c>
      <c r="E254" t="s">
        <v>28</v>
      </c>
      <c r="F254" t="s">
        <v>29</v>
      </c>
      <c r="G254" t="s">
        <v>30</v>
      </c>
      <c r="H254" s="9" t="s">
        <v>31</v>
      </c>
      <c r="I254" t="s">
        <v>32</v>
      </c>
      <c r="J254" s="9" t="s">
        <v>33</v>
      </c>
      <c r="K254" t="s">
        <v>34</v>
      </c>
      <c r="L254">
        <v>12</v>
      </c>
      <c r="M254" t="s">
        <v>49</v>
      </c>
      <c r="N254" s="48">
        <v>38578</v>
      </c>
      <c r="O254" s="48">
        <v>16258</v>
      </c>
      <c r="P254" s="48">
        <v>10737</v>
      </c>
      <c r="Q254" s="48">
        <v>22320</v>
      </c>
      <c r="R254" s="48">
        <v>797</v>
      </c>
      <c r="S254" s="48">
        <v>4447</v>
      </c>
      <c r="T254" s="48" t="s">
        <v>36</v>
      </c>
      <c r="U254" s="48">
        <v>1311</v>
      </c>
      <c r="V254" s="48">
        <v>21100.3397</v>
      </c>
      <c r="W254" t="s">
        <v>37</v>
      </c>
      <c r="X254">
        <v>101020</v>
      </c>
      <c r="Y254" s="48">
        <v>10</v>
      </c>
      <c r="Z254">
        <v>935</v>
      </c>
      <c r="AB254" s="48">
        <v>9.8000000000000004E-2</v>
      </c>
      <c r="AC254" s="48">
        <f t="shared" si="68"/>
        <v>-3.3000000000000002E-2</v>
      </c>
      <c r="AD254" s="50">
        <f t="shared" si="69"/>
        <v>-51.817447495961233</v>
      </c>
      <c r="AE254" s="50">
        <f t="shared" si="54"/>
        <v>9.281450999434135</v>
      </c>
      <c r="AF254" s="48">
        <v>0.70299999999999996</v>
      </c>
      <c r="AG254" s="48">
        <f t="shared" si="58"/>
        <v>3.5929961814287044</v>
      </c>
      <c r="AH254" s="48">
        <f t="shared" si="70"/>
        <v>0</v>
      </c>
    </row>
    <row r="255" spans="1:35" x14ac:dyDescent="0.2">
      <c r="A255" s="48">
        <v>1380</v>
      </c>
      <c r="B255" s="9" t="s">
        <v>50</v>
      </c>
      <c r="C255" s="48">
        <v>2015</v>
      </c>
      <c r="D255" t="s">
        <v>27</v>
      </c>
      <c r="E255" t="s">
        <v>28</v>
      </c>
      <c r="F255" t="s">
        <v>29</v>
      </c>
      <c r="G255" t="s">
        <v>30</v>
      </c>
      <c r="H255" s="9" t="s">
        <v>31</v>
      </c>
      <c r="I255" t="s">
        <v>32</v>
      </c>
      <c r="J255" s="9" t="s">
        <v>33</v>
      </c>
      <c r="K255" t="s">
        <v>34</v>
      </c>
      <c r="L255">
        <v>12</v>
      </c>
      <c r="M255" t="s">
        <v>51</v>
      </c>
      <c r="N255" s="48">
        <v>34195</v>
      </c>
      <c r="O255" s="48">
        <v>13794</v>
      </c>
      <c r="P255" s="48">
        <v>6636</v>
      </c>
      <c r="Q255" s="48">
        <v>20401</v>
      </c>
      <c r="S255" s="48">
        <v>4447</v>
      </c>
      <c r="T255" s="48" t="s">
        <v>36</v>
      </c>
      <c r="U255" s="48">
        <v>1311</v>
      </c>
      <c r="V255" s="48">
        <v>13867.5101</v>
      </c>
      <c r="W255" t="s">
        <v>37</v>
      </c>
      <c r="X255">
        <v>101020</v>
      </c>
      <c r="Y255" s="48">
        <v>10</v>
      </c>
      <c r="Z255">
        <v>935</v>
      </c>
      <c r="AB255" s="48">
        <v>-4.9000000000000002E-2</v>
      </c>
      <c r="AC255" s="48">
        <f t="shared" si="68"/>
        <v>-0.14700000000000002</v>
      </c>
      <c r="AD255" s="50">
        <f t="shared" si="69"/>
        <v>-38.195026543727302</v>
      </c>
      <c r="AE255" s="50">
        <f t="shared" si="54"/>
        <v>8.8002646513103358</v>
      </c>
      <c r="AF255" s="48">
        <v>0.68600000000000005</v>
      </c>
      <c r="AG255" s="48">
        <f t="shared" si="58"/>
        <v>5.1529535864978904</v>
      </c>
      <c r="AH255" s="48">
        <f t="shared" si="70"/>
        <v>165.22883462494516</v>
      </c>
      <c r="AI255" s="48">
        <v>5650000</v>
      </c>
    </row>
    <row r="256" spans="1:35" x14ac:dyDescent="0.2">
      <c r="A256" s="48">
        <v>1380</v>
      </c>
      <c r="B256" s="9" t="s">
        <v>52</v>
      </c>
      <c r="C256" s="48">
        <v>2016</v>
      </c>
      <c r="D256" t="s">
        <v>27</v>
      </c>
      <c r="E256" t="s">
        <v>28</v>
      </c>
      <c r="F256" t="s">
        <v>29</v>
      </c>
      <c r="G256" t="s">
        <v>30</v>
      </c>
      <c r="H256" s="9" t="s">
        <v>31</v>
      </c>
      <c r="I256" t="s">
        <v>32</v>
      </c>
      <c r="J256" s="9" t="s">
        <v>33</v>
      </c>
      <c r="K256" t="s">
        <v>34</v>
      </c>
      <c r="L256">
        <v>12</v>
      </c>
      <c r="M256" t="s">
        <v>53</v>
      </c>
      <c r="N256" s="48">
        <v>28621</v>
      </c>
      <c r="O256" s="48">
        <v>13030</v>
      </c>
      <c r="P256" s="48">
        <v>4762</v>
      </c>
      <c r="Q256" s="48">
        <v>15591</v>
      </c>
      <c r="S256" s="48">
        <v>4447</v>
      </c>
      <c r="T256" s="48" t="s">
        <v>36</v>
      </c>
      <c r="U256" s="48">
        <v>1311</v>
      </c>
      <c r="V256" s="48">
        <v>19716.217700000001</v>
      </c>
      <c r="W256" t="s">
        <v>37</v>
      </c>
      <c r="X256">
        <v>101020</v>
      </c>
      <c r="Y256" s="48">
        <v>10</v>
      </c>
      <c r="Z256">
        <v>935</v>
      </c>
      <c r="AB256" s="48">
        <v>-0.14000000000000001</v>
      </c>
      <c r="AC256" s="48">
        <f t="shared" si="68"/>
        <v>-9.1000000000000011E-2</v>
      </c>
      <c r="AD256" s="50">
        <f t="shared" si="69"/>
        <v>-28.239903556359252</v>
      </c>
      <c r="AE256" s="50">
        <f t="shared" si="54"/>
        <v>8.4684230270468088</v>
      </c>
      <c r="AF256" s="48">
        <v>0.67</v>
      </c>
      <c r="AG256" s="48">
        <f t="shared" si="58"/>
        <v>6.010289794204116</v>
      </c>
      <c r="AH256" s="48">
        <f t="shared" si="70"/>
        <v>160.72114880682017</v>
      </c>
      <c r="AI256" s="48">
        <v>4600000</v>
      </c>
    </row>
    <row r="257" spans="1:35" x14ac:dyDescent="0.2">
      <c r="A257" s="48">
        <v>1380</v>
      </c>
      <c r="B257" s="9" t="s">
        <v>54</v>
      </c>
      <c r="C257" s="48">
        <v>2017</v>
      </c>
      <c r="D257" t="s">
        <v>27</v>
      </c>
      <c r="E257" t="s">
        <v>28</v>
      </c>
      <c r="F257" t="s">
        <v>29</v>
      </c>
      <c r="G257" t="s">
        <v>30</v>
      </c>
      <c r="H257" s="9" t="s">
        <v>31</v>
      </c>
      <c r="I257" t="s">
        <v>32</v>
      </c>
      <c r="J257" s="9" t="s">
        <v>33</v>
      </c>
      <c r="K257" t="s">
        <v>34</v>
      </c>
      <c r="L257">
        <v>12</v>
      </c>
      <c r="M257" t="s">
        <v>55</v>
      </c>
      <c r="N257" s="48">
        <v>23112</v>
      </c>
      <c r="O257" s="48">
        <v>10758</v>
      </c>
      <c r="P257" s="48">
        <v>5466</v>
      </c>
      <c r="Q257" s="48">
        <v>12354</v>
      </c>
      <c r="S257" s="48">
        <v>4447</v>
      </c>
      <c r="T257" s="48" t="s">
        <v>36</v>
      </c>
      <c r="U257" s="48">
        <v>1311</v>
      </c>
      <c r="V257" s="48">
        <v>14955.6134</v>
      </c>
      <c r="W257" t="s">
        <v>37</v>
      </c>
      <c r="X257">
        <v>101020</v>
      </c>
      <c r="Y257" s="48">
        <v>10</v>
      </c>
      <c r="Z257">
        <v>935</v>
      </c>
      <c r="AB257" s="48">
        <v>-0.376</v>
      </c>
      <c r="AC257" s="48">
        <f t="shared" si="68"/>
        <v>-0.23599999999999999</v>
      </c>
      <c r="AD257" s="50">
        <f t="shared" si="69"/>
        <v>14.783704325913483</v>
      </c>
      <c r="AE257" s="50">
        <f t="shared" si="54"/>
        <v>8.6063023664880127</v>
      </c>
      <c r="AF257" s="48">
        <v>0.91400000000000003</v>
      </c>
      <c r="AG257" s="48">
        <f t="shared" si="58"/>
        <v>4.2283205268935236</v>
      </c>
      <c r="AH257" s="48">
        <f t="shared" si="70"/>
        <v>0</v>
      </c>
    </row>
    <row r="258" spans="1:35" x14ac:dyDescent="0.2">
      <c r="A258" s="48">
        <v>1380</v>
      </c>
      <c r="B258" s="9" t="s">
        <v>56</v>
      </c>
      <c r="C258" s="48">
        <v>2018</v>
      </c>
      <c r="D258" t="s">
        <v>27</v>
      </c>
      <c r="E258" t="s">
        <v>28</v>
      </c>
      <c r="F258" t="s">
        <v>29</v>
      </c>
      <c r="G258" t="s">
        <v>30</v>
      </c>
      <c r="H258" s="9" t="s">
        <v>31</v>
      </c>
      <c r="I258" t="s">
        <v>32</v>
      </c>
      <c r="J258" s="9" t="s">
        <v>33</v>
      </c>
      <c r="K258" t="s">
        <v>34</v>
      </c>
      <c r="L258">
        <v>12</v>
      </c>
      <c r="M258" t="s">
        <v>57</v>
      </c>
      <c r="N258" s="48">
        <v>21433</v>
      </c>
      <c r="O258" s="48">
        <v>10545</v>
      </c>
      <c r="P258" s="48">
        <v>6323</v>
      </c>
      <c r="Q258" s="48">
        <v>10888</v>
      </c>
      <c r="S258" s="48">
        <v>4447</v>
      </c>
      <c r="T258" s="48" t="s">
        <v>36</v>
      </c>
      <c r="U258" s="48">
        <v>1311</v>
      </c>
      <c r="V258" s="48">
        <v>11803.1175</v>
      </c>
      <c r="W258" t="s">
        <v>37</v>
      </c>
      <c r="X258">
        <v>101020</v>
      </c>
      <c r="Y258" s="48">
        <v>10</v>
      </c>
      <c r="Z258">
        <v>935</v>
      </c>
      <c r="AB258" s="48">
        <v>-0.254</v>
      </c>
      <c r="AC258" s="48">
        <f t="shared" si="68"/>
        <v>0.122</v>
      </c>
      <c r="AD258" s="50">
        <f t="shared" si="69"/>
        <v>15.678741309915845</v>
      </c>
      <c r="AE258" s="50">
        <f t="shared" ref="AE258:AE321" si="71">LN(P258)</f>
        <v>8.7519490580586137</v>
      </c>
      <c r="AF258" s="48">
        <v>1.004</v>
      </c>
      <c r="AG258" s="48">
        <f t="shared" si="58"/>
        <v>3.3896884390321049</v>
      </c>
      <c r="AH258" s="48">
        <f t="shared" si="70"/>
        <v>182.89455512527411</v>
      </c>
      <c r="AI258" s="48">
        <v>3919979</v>
      </c>
    </row>
    <row r="259" spans="1:35" hidden="1" x14ac:dyDescent="0.2">
      <c r="A259">
        <v>1380</v>
      </c>
      <c r="B259" t="s">
        <v>58</v>
      </c>
      <c r="C259">
        <v>2019</v>
      </c>
      <c r="D259" t="s">
        <v>27</v>
      </c>
      <c r="E259" t="s">
        <v>28</v>
      </c>
      <c r="F259" t="s">
        <v>29</v>
      </c>
      <c r="G259" t="s">
        <v>30</v>
      </c>
      <c r="H259" t="s">
        <v>31</v>
      </c>
      <c r="I259" t="s">
        <v>32</v>
      </c>
      <c r="J259" t="s">
        <v>33</v>
      </c>
      <c r="K259" t="s">
        <v>34</v>
      </c>
      <c r="L259">
        <v>12</v>
      </c>
      <c r="M259" t="s">
        <v>59</v>
      </c>
      <c r="N259">
        <v>21782</v>
      </c>
      <c r="O259">
        <v>12076</v>
      </c>
      <c r="P259">
        <v>6495</v>
      </c>
      <c r="Q259">
        <v>9706</v>
      </c>
      <c r="R259"/>
      <c r="S259">
        <v>4447</v>
      </c>
      <c r="T259" t="s">
        <v>36</v>
      </c>
      <c r="U259">
        <v>1311</v>
      </c>
      <c r="V259">
        <v>20374.043600000001</v>
      </c>
      <c r="W259" t="s">
        <v>37</v>
      </c>
      <c r="X259">
        <v>101020</v>
      </c>
      <c r="Y259">
        <v>10</v>
      </c>
      <c r="Z259">
        <v>935</v>
      </c>
      <c r="AA259"/>
      <c r="AB259" s="4"/>
      <c r="AC259" s="4"/>
      <c r="AD259" s="4"/>
      <c r="AE259" s="4">
        <f t="shared" si="71"/>
        <v>8.7787879291047002</v>
      </c>
      <c r="AF259" s="4"/>
      <c r="AG259">
        <f t="shared" si="58"/>
        <v>3.3536566589684371</v>
      </c>
      <c r="AH259"/>
      <c r="AI259"/>
    </row>
    <row r="260" spans="1:35" hidden="1" x14ac:dyDescent="0.2">
      <c r="A260" s="9">
        <v>1678</v>
      </c>
      <c r="B260" s="9" t="s">
        <v>26</v>
      </c>
      <c r="C260" s="9">
        <v>2008</v>
      </c>
      <c r="D260" t="s">
        <v>27</v>
      </c>
      <c r="E260" t="s">
        <v>28</v>
      </c>
      <c r="F260" t="s">
        <v>29</v>
      </c>
      <c r="G260" t="s">
        <v>30</v>
      </c>
      <c r="H260" s="9" t="s">
        <v>60</v>
      </c>
      <c r="I260">
        <v>37411105</v>
      </c>
      <c r="J260" t="s">
        <v>61</v>
      </c>
      <c r="K260" t="s">
        <v>34</v>
      </c>
      <c r="L260">
        <v>12</v>
      </c>
      <c r="M260" t="s">
        <v>62</v>
      </c>
      <c r="N260" s="9">
        <v>29186.485000000001</v>
      </c>
      <c r="O260" s="9">
        <v>12677.763999999999</v>
      </c>
      <c r="P260" s="9">
        <v>12327.839</v>
      </c>
      <c r="Q260" s="9">
        <v>16508.721000000001</v>
      </c>
      <c r="R260" s="9">
        <v>219</v>
      </c>
      <c r="S260">
        <v>6769</v>
      </c>
      <c r="T260" t="s">
        <v>36</v>
      </c>
      <c r="U260">
        <v>1311</v>
      </c>
      <c r="V260" s="9">
        <v>24945.936300000001</v>
      </c>
      <c r="W260" t="s">
        <v>63</v>
      </c>
      <c r="X260">
        <v>101020</v>
      </c>
      <c r="Y260">
        <v>10</v>
      </c>
      <c r="Z260">
        <v>935</v>
      </c>
      <c r="AA260" s="9"/>
      <c r="AB260" s="50">
        <v>0.24399999999999999</v>
      </c>
      <c r="AC260" s="48">
        <f t="shared" ref="AC260:AC270" si="72">AB260-AB259</f>
        <v>0.24399999999999999</v>
      </c>
      <c r="AD260" s="8"/>
      <c r="AE260" s="8">
        <f t="shared" si="71"/>
        <v>9.4196153172131805</v>
      </c>
      <c r="AF260" s="8"/>
      <c r="AG260" s="9">
        <f t="shared" si="58"/>
        <v>2.3675264578001061</v>
      </c>
      <c r="AH260" s="9"/>
      <c r="AI260" s="9"/>
    </row>
    <row r="261" spans="1:35" x14ac:dyDescent="0.2">
      <c r="A261" s="48">
        <v>1678</v>
      </c>
      <c r="B261" s="9" t="s">
        <v>38</v>
      </c>
      <c r="C261" s="48">
        <v>2009</v>
      </c>
      <c r="D261" t="s">
        <v>27</v>
      </c>
      <c r="E261" t="s">
        <v>28</v>
      </c>
      <c r="F261" t="s">
        <v>29</v>
      </c>
      <c r="G261" t="s">
        <v>30</v>
      </c>
      <c r="H261" s="9" t="s">
        <v>60</v>
      </c>
      <c r="I261">
        <v>37411105</v>
      </c>
      <c r="J261" s="9" t="s">
        <v>61</v>
      </c>
      <c r="K261" t="s">
        <v>34</v>
      </c>
      <c r="L261">
        <v>12</v>
      </c>
      <c r="M261" t="s">
        <v>64</v>
      </c>
      <c r="N261" s="48">
        <v>28185.742999999999</v>
      </c>
      <c r="O261" s="48">
        <v>12407.121999999999</v>
      </c>
      <c r="P261" s="48">
        <v>8573.9269999999997</v>
      </c>
      <c r="Q261" s="48">
        <v>15778.620999999999</v>
      </c>
      <c r="R261" s="48">
        <v>64</v>
      </c>
      <c r="S261" s="48">
        <v>6769</v>
      </c>
      <c r="T261" s="48" t="s">
        <v>36</v>
      </c>
      <c r="U261" s="48">
        <v>1311</v>
      </c>
      <c r="V261" s="48">
        <v>34710.205300000001</v>
      </c>
      <c r="W261" t="s">
        <v>63</v>
      </c>
      <c r="X261">
        <v>101020</v>
      </c>
      <c r="Y261" s="48">
        <v>10</v>
      </c>
      <c r="Z261">
        <v>935</v>
      </c>
      <c r="AB261" s="48">
        <v>-0.19800000000000001</v>
      </c>
      <c r="AC261" s="48">
        <f t="shared" si="72"/>
        <v>-0.442</v>
      </c>
      <c r="AD261" s="50">
        <f t="shared" ref="AD261:AD270" si="73">(P261-P260)/P260*100</f>
        <v>-30.450689695087679</v>
      </c>
      <c r="AE261" s="50">
        <f t="shared" si="71"/>
        <v>9.0564811330092443</v>
      </c>
      <c r="AF261" s="48">
        <v>0.77200000000000002</v>
      </c>
      <c r="AG261" s="48">
        <f t="shared" si="58"/>
        <v>3.2873784672997566</v>
      </c>
      <c r="AH261" s="48">
        <f t="shared" ref="AH261:AH270" si="74">AI261/N261</f>
        <v>0</v>
      </c>
    </row>
    <row r="262" spans="1:35" x14ac:dyDescent="0.2">
      <c r="A262" s="48">
        <v>1678</v>
      </c>
      <c r="B262" s="9" t="s">
        <v>40</v>
      </c>
      <c r="C262" s="48">
        <v>2010</v>
      </c>
      <c r="D262" t="s">
        <v>27</v>
      </c>
      <c r="E262" t="s">
        <v>28</v>
      </c>
      <c r="F262" t="s">
        <v>29</v>
      </c>
      <c r="G262" t="s">
        <v>30</v>
      </c>
      <c r="H262" s="9" t="s">
        <v>60</v>
      </c>
      <c r="I262">
        <v>37411105</v>
      </c>
      <c r="J262" s="9" t="s">
        <v>61</v>
      </c>
      <c r="K262" t="s">
        <v>34</v>
      </c>
      <c r="L262">
        <v>12</v>
      </c>
      <c r="M262" t="s">
        <v>65</v>
      </c>
      <c r="N262" s="48">
        <v>43425</v>
      </c>
      <c r="O262" s="48">
        <v>19048</v>
      </c>
      <c r="P262" s="48">
        <v>12183</v>
      </c>
      <c r="Q262" s="48">
        <v>24377</v>
      </c>
      <c r="R262" s="48">
        <v>306</v>
      </c>
      <c r="S262" s="48">
        <v>6769</v>
      </c>
      <c r="T262" s="48" t="s">
        <v>36</v>
      </c>
      <c r="U262" s="48">
        <v>1311</v>
      </c>
      <c r="V262" s="48">
        <v>45592.5982</v>
      </c>
      <c r="W262" t="s">
        <v>63</v>
      </c>
      <c r="X262">
        <v>101020</v>
      </c>
      <c r="Y262" s="48">
        <v>10</v>
      </c>
      <c r="Z262">
        <v>935</v>
      </c>
      <c r="AB262" s="48">
        <v>0.16500000000000001</v>
      </c>
      <c r="AC262" s="48">
        <f t="shared" si="72"/>
        <v>0.36299999999999999</v>
      </c>
      <c r="AD262" s="50">
        <f t="shared" si="73"/>
        <v>42.093582089047416</v>
      </c>
      <c r="AE262" s="50">
        <f t="shared" si="71"/>
        <v>9.4077968163544075</v>
      </c>
      <c r="AF262" s="48">
        <v>0.72899999999999998</v>
      </c>
      <c r="AG262" s="48">
        <f t="shared" si="58"/>
        <v>3.5643930066486087</v>
      </c>
      <c r="AH262" s="48">
        <f t="shared" si="74"/>
        <v>251.00748416810592</v>
      </c>
      <c r="AI262" s="48">
        <v>10900000</v>
      </c>
    </row>
    <row r="263" spans="1:35" x14ac:dyDescent="0.2">
      <c r="A263" s="48">
        <v>1678</v>
      </c>
      <c r="B263" s="9" t="s">
        <v>42</v>
      </c>
      <c r="C263" s="48">
        <v>2011</v>
      </c>
      <c r="D263" t="s">
        <v>27</v>
      </c>
      <c r="E263" t="s">
        <v>28</v>
      </c>
      <c r="F263" t="s">
        <v>29</v>
      </c>
      <c r="G263" t="s">
        <v>30</v>
      </c>
      <c r="H263" s="9" t="s">
        <v>60</v>
      </c>
      <c r="I263">
        <v>37411105</v>
      </c>
      <c r="J263" s="9" t="s">
        <v>61</v>
      </c>
      <c r="K263" t="s">
        <v>34</v>
      </c>
      <c r="L263">
        <v>12</v>
      </c>
      <c r="M263" t="s">
        <v>66</v>
      </c>
      <c r="N263" s="48">
        <v>52051</v>
      </c>
      <c r="O263" s="48">
        <v>23058</v>
      </c>
      <c r="P263" s="48">
        <v>16810</v>
      </c>
      <c r="Q263" s="48">
        <v>28993</v>
      </c>
      <c r="R263" s="48">
        <v>332</v>
      </c>
      <c r="S263" s="48">
        <v>6769</v>
      </c>
      <c r="T263" s="48" t="s">
        <v>36</v>
      </c>
      <c r="U263" s="48">
        <v>1311</v>
      </c>
      <c r="V263" s="48">
        <v>34793.4084</v>
      </c>
      <c r="W263" t="s">
        <v>63</v>
      </c>
      <c r="X263">
        <v>101020</v>
      </c>
      <c r="Y263" s="48">
        <v>10</v>
      </c>
      <c r="Z263">
        <v>935</v>
      </c>
      <c r="AB263" s="48">
        <v>0.153</v>
      </c>
      <c r="AC263" s="48">
        <f t="shared" si="72"/>
        <v>-1.2000000000000011E-2</v>
      </c>
      <c r="AD263" s="50">
        <f t="shared" si="73"/>
        <v>37.979151276368711</v>
      </c>
      <c r="AE263" s="50">
        <f t="shared" si="71"/>
        <v>9.7297292264026609</v>
      </c>
      <c r="AF263" s="48">
        <v>0.75</v>
      </c>
      <c r="AG263" s="48">
        <f t="shared" si="58"/>
        <v>3.0964306960142771</v>
      </c>
      <c r="AH263" s="48">
        <f t="shared" si="74"/>
        <v>251.67624061017079</v>
      </c>
      <c r="AI263" s="48">
        <v>13100000</v>
      </c>
    </row>
    <row r="264" spans="1:35" x14ac:dyDescent="0.2">
      <c r="A264" s="48">
        <v>1678</v>
      </c>
      <c r="B264" s="9" t="s">
        <v>44</v>
      </c>
      <c r="C264" s="48">
        <v>2012</v>
      </c>
      <c r="D264" t="s">
        <v>27</v>
      </c>
      <c r="E264" t="s">
        <v>28</v>
      </c>
      <c r="F264" t="s">
        <v>29</v>
      </c>
      <c r="G264" t="s">
        <v>30</v>
      </c>
      <c r="H264" s="9" t="s">
        <v>60</v>
      </c>
      <c r="I264">
        <v>37411105</v>
      </c>
      <c r="J264" s="9" t="s">
        <v>61</v>
      </c>
      <c r="K264" t="s">
        <v>34</v>
      </c>
      <c r="L264">
        <v>12</v>
      </c>
      <c r="M264" t="s">
        <v>45</v>
      </c>
      <c r="N264" s="48">
        <v>60737</v>
      </c>
      <c r="O264" s="48">
        <v>29406</v>
      </c>
      <c r="P264" s="48">
        <v>16947</v>
      </c>
      <c r="Q264" s="48">
        <v>31331</v>
      </c>
      <c r="R264" s="48">
        <v>33</v>
      </c>
      <c r="S264" s="48">
        <v>6769</v>
      </c>
      <c r="T264" s="48" t="s">
        <v>36</v>
      </c>
      <c r="U264" s="48">
        <v>1311</v>
      </c>
      <c r="V264" s="48">
        <v>30743.818500000001</v>
      </c>
      <c r="W264" t="s">
        <v>63</v>
      </c>
      <c r="X264">
        <v>101020</v>
      </c>
      <c r="Y264" s="48">
        <v>10</v>
      </c>
      <c r="Z264">
        <v>935</v>
      </c>
      <c r="AB264" s="48">
        <v>7.1999999999999995E-2</v>
      </c>
      <c r="AC264" s="48">
        <f t="shared" si="72"/>
        <v>-8.1000000000000003E-2</v>
      </c>
      <c r="AD264" s="50">
        <f t="shared" si="73"/>
        <v>0.81499107674003568</v>
      </c>
      <c r="AE264" s="50">
        <f t="shared" si="71"/>
        <v>9.7378461059933716</v>
      </c>
      <c r="AF264" s="48">
        <v>0.84299999999999997</v>
      </c>
      <c r="AG264" s="48">
        <f t="shared" si="58"/>
        <v>3.5839381601463387</v>
      </c>
      <c r="AH264" s="48">
        <f t="shared" si="74"/>
        <v>168.59574888453497</v>
      </c>
      <c r="AI264" s="48">
        <v>10240000</v>
      </c>
    </row>
    <row r="265" spans="1:35" x14ac:dyDescent="0.2">
      <c r="A265" s="48">
        <v>1678</v>
      </c>
      <c r="B265" s="9" t="s">
        <v>46</v>
      </c>
      <c r="C265" s="48">
        <v>2013</v>
      </c>
      <c r="D265" t="s">
        <v>27</v>
      </c>
      <c r="E265" t="s">
        <v>28</v>
      </c>
      <c r="F265" t="s">
        <v>29</v>
      </c>
      <c r="G265" t="s">
        <v>30</v>
      </c>
      <c r="H265" s="9" t="s">
        <v>60</v>
      </c>
      <c r="I265">
        <v>37411105</v>
      </c>
      <c r="J265" s="9" t="s">
        <v>61</v>
      </c>
      <c r="K265" t="s">
        <v>34</v>
      </c>
      <c r="L265">
        <v>12</v>
      </c>
      <c r="M265" t="s">
        <v>67</v>
      </c>
      <c r="N265" s="48">
        <v>61637</v>
      </c>
      <c r="O265" s="48">
        <v>26244</v>
      </c>
      <c r="P265" s="48">
        <v>16402</v>
      </c>
      <c r="Q265" s="48">
        <v>35393</v>
      </c>
      <c r="R265" s="48">
        <v>1</v>
      </c>
      <c r="S265" s="48">
        <v>6769</v>
      </c>
      <c r="T265" s="48" t="s">
        <v>36</v>
      </c>
      <c r="U265" s="48">
        <v>1311</v>
      </c>
      <c r="V265" s="48">
        <v>34012.731599999999</v>
      </c>
      <c r="W265" t="s">
        <v>63</v>
      </c>
      <c r="X265">
        <v>101020</v>
      </c>
      <c r="Y265" s="48">
        <v>10</v>
      </c>
      <c r="Z265">
        <v>935</v>
      </c>
      <c r="AB265" s="48">
        <v>7.5999999999999998E-2</v>
      </c>
      <c r="AC265" s="48">
        <f t="shared" si="72"/>
        <v>4.0000000000000036E-3</v>
      </c>
      <c r="AD265" s="50">
        <f t="shared" si="73"/>
        <v>-3.2159084203693871</v>
      </c>
      <c r="AE265" s="50">
        <f t="shared" si="71"/>
        <v>9.7051585575963557</v>
      </c>
      <c r="AF265" s="48">
        <v>0.90800000000000003</v>
      </c>
      <c r="AG265" s="48">
        <f t="shared" si="58"/>
        <v>3.7578953786123646</v>
      </c>
      <c r="AH265" s="48">
        <f t="shared" si="74"/>
        <v>146.82739263753913</v>
      </c>
      <c r="AI265" s="48">
        <v>9050000</v>
      </c>
    </row>
    <row r="266" spans="1:35" x14ac:dyDescent="0.2">
      <c r="A266" s="48">
        <v>1678</v>
      </c>
      <c r="B266" s="9" t="s">
        <v>48</v>
      </c>
      <c r="C266" s="48">
        <v>2014</v>
      </c>
      <c r="D266" t="s">
        <v>27</v>
      </c>
      <c r="E266" t="s">
        <v>28</v>
      </c>
      <c r="F266" t="s">
        <v>29</v>
      </c>
      <c r="G266" t="s">
        <v>30</v>
      </c>
      <c r="H266" s="9" t="s">
        <v>60</v>
      </c>
      <c r="I266">
        <v>37411105</v>
      </c>
      <c r="J266" s="9" t="s">
        <v>61</v>
      </c>
      <c r="K266" t="s">
        <v>34</v>
      </c>
      <c r="L266">
        <v>12</v>
      </c>
      <c r="M266" t="s">
        <v>68</v>
      </c>
      <c r="N266" s="48">
        <v>55952</v>
      </c>
      <c r="O266" s="48">
        <v>27815</v>
      </c>
      <c r="P266" s="48">
        <v>13749</v>
      </c>
      <c r="Q266" s="48">
        <v>28137</v>
      </c>
      <c r="S266" s="48">
        <v>6769</v>
      </c>
      <c r="T266" s="48" t="s">
        <v>36</v>
      </c>
      <c r="U266" s="48">
        <v>1311</v>
      </c>
      <c r="V266" s="48">
        <v>23595.5684</v>
      </c>
      <c r="W266" t="s">
        <v>63</v>
      </c>
      <c r="X266">
        <v>101020</v>
      </c>
      <c r="Y266" s="48">
        <v>10</v>
      </c>
      <c r="Z266">
        <v>935</v>
      </c>
      <c r="AB266" s="48">
        <v>2E-3</v>
      </c>
      <c r="AC266" s="48">
        <f t="shared" si="72"/>
        <v>-7.3999999999999996E-2</v>
      </c>
      <c r="AD266" s="50">
        <f t="shared" si="73"/>
        <v>-16.17485672478966</v>
      </c>
      <c r="AE266" s="50">
        <f t="shared" si="71"/>
        <v>9.528721373177234</v>
      </c>
      <c r="AF266" s="48">
        <v>0.81899999999999995</v>
      </c>
      <c r="AG266" s="48">
        <f t="shared" si="58"/>
        <v>4.0695323296239723</v>
      </c>
      <c r="AH266" s="48">
        <f t="shared" si="74"/>
        <v>0</v>
      </c>
    </row>
    <row r="267" spans="1:35" x14ac:dyDescent="0.2">
      <c r="A267" s="48">
        <v>1678</v>
      </c>
      <c r="B267" s="9" t="s">
        <v>50</v>
      </c>
      <c r="C267" s="48">
        <v>2015</v>
      </c>
      <c r="D267" t="s">
        <v>27</v>
      </c>
      <c r="E267" t="s">
        <v>28</v>
      </c>
      <c r="F267" t="s">
        <v>29</v>
      </c>
      <c r="G267" t="s">
        <v>30</v>
      </c>
      <c r="H267" s="9" t="s">
        <v>60</v>
      </c>
      <c r="I267">
        <v>37411105</v>
      </c>
      <c r="J267" s="9" t="s">
        <v>61</v>
      </c>
      <c r="K267" t="s">
        <v>34</v>
      </c>
      <c r="L267">
        <v>12</v>
      </c>
      <c r="M267" t="s">
        <v>51</v>
      </c>
      <c r="N267" s="48">
        <v>18842</v>
      </c>
      <c r="O267" s="48">
        <v>14614</v>
      </c>
      <c r="P267" s="48">
        <v>6383</v>
      </c>
      <c r="Q267" s="48">
        <v>4228</v>
      </c>
      <c r="S267" s="48">
        <v>6769</v>
      </c>
      <c r="T267" s="48" t="s">
        <v>36</v>
      </c>
      <c r="U267" s="48">
        <v>1311</v>
      </c>
      <c r="V267" s="48">
        <v>16811.171999999999</v>
      </c>
      <c r="W267" t="s">
        <v>63</v>
      </c>
      <c r="X267">
        <v>101020</v>
      </c>
      <c r="Y267" s="48">
        <v>10</v>
      </c>
      <c r="Z267">
        <v>935</v>
      </c>
      <c r="AB267" s="48">
        <v>-0.32700000000000001</v>
      </c>
      <c r="AC267" s="48">
        <f t="shared" si="72"/>
        <v>-0.32900000000000001</v>
      </c>
      <c r="AD267" s="50">
        <f t="shared" si="73"/>
        <v>-53.574805440395664</v>
      </c>
      <c r="AE267" s="50">
        <f t="shared" si="71"/>
        <v>8.7613934852560575</v>
      </c>
      <c r="AF267" s="48">
        <v>1.1919999999999999</v>
      </c>
      <c r="AG267" s="48">
        <f t="shared" si="58"/>
        <v>2.951903493655021</v>
      </c>
      <c r="AH267" s="48">
        <f t="shared" si="74"/>
        <v>230.33648232671692</v>
      </c>
      <c r="AI267" s="48">
        <v>4340000</v>
      </c>
    </row>
    <row r="268" spans="1:35" x14ac:dyDescent="0.2">
      <c r="A268" s="48">
        <v>1678</v>
      </c>
      <c r="B268" s="9" t="s">
        <v>52</v>
      </c>
      <c r="C268" s="48">
        <v>2016</v>
      </c>
      <c r="D268" t="s">
        <v>27</v>
      </c>
      <c r="E268" t="s">
        <v>28</v>
      </c>
      <c r="F268" t="s">
        <v>29</v>
      </c>
      <c r="G268" t="s">
        <v>30</v>
      </c>
      <c r="H268" s="9" t="s">
        <v>60</v>
      </c>
      <c r="I268">
        <v>37411105</v>
      </c>
      <c r="J268" s="9" t="s">
        <v>61</v>
      </c>
      <c r="K268" t="s">
        <v>34</v>
      </c>
      <c r="L268">
        <v>12</v>
      </c>
      <c r="M268" t="s">
        <v>53</v>
      </c>
      <c r="N268" s="48">
        <v>22519</v>
      </c>
      <c r="O268" s="48">
        <v>14840</v>
      </c>
      <c r="P268" s="48">
        <v>5367</v>
      </c>
      <c r="Q268" s="48">
        <v>7679</v>
      </c>
      <c r="S268" s="48">
        <v>6769</v>
      </c>
      <c r="T268" s="48" t="s">
        <v>36</v>
      </c>
      <c r="U268" s="48">
        <v>1311</v>
      </c>
      <c r="V268" s="48">
        <v>24083.056799999998</v>
      </c>
      <c r="W268" t="s">
        <v>63</v>
      </c>
      <c r="X268">
        <v>101020</v>
      </c>
      <c r="Y268" s="48">
        <v>10</v>
      </c>
      <c r="Z268">
        <v>935</v>
      </c>
      <c r="AB268" s="48">
        <v>-0.83899999999999997</v>
      </c>
      <c r="AC268" s="48">
        <f t="shared" si="72"/>
        <v>-0.51200000000000001</v>
      </c>
      <c r="AD268" s="50">
        <f t="shared" si="73"/>
        <v>-15.917280275732415</v>
      </c>
      <c r="AE268" s="50">
        <f t="shared" si="71"/>
        <v>8.5880243721768288</v>
      </c>
      <c r="AF268" s="48">
        <v>3.2749999999999999</v>
      </c>
      <c r="AG268" s="48">
        <f t="shared" si="58"/>
        <v>4.1958263461896781</v>
      </c>
      <c r="AH268" s="48">
        <f t="shared" si="74"/>
        <v>198.4990452506772</v>
      </c>
      <c r="AI268" s="48">
        <v>4470000</v>
      </c>
    </row>
    <row r="269" spans="1:35" x14ac:dyDescent="0.2">
      <c r="A269" s="48">
        <v>1678</v>
      </c>
      <c r="B269" s="9" t="s">
        <v>54</v>
      </c>
      <c r="C269" s="48">
        <v>2017</v>
      </c>
      <c r="D269" t="s">
        <v>27</v>
      </c>
      <c r="E269" t="s">
        <v>28</v>
      </c>
      <c r="F269" t="s">
        <v>29</v>
      </c>
      <c r="G269" t="s">
        <v>30</v>
      </c>
      <c r="H269" s="9" t="s">
        <v>60</v>
      </c>
      <c r="I269">
        <v>37411105</v>
      </c>
      <c r="J269" s="9" t="s">
        <v>61</v>
      </c>
      <c r="K269" t="s">
        <v>34</v>
      </c>
      <c r="L269">
        <v>12</v>
      </c>
      <c r="M269" t="s">
        <v>69</v>
      </c>
      <c r="N269" s="48">
        <v>21922</v>
      </c>
      <c r="O269" s="48">
        <v>13131</v>
      </c>
      <c r="P269" s="48">
        <v>5752</v>
      </c>
      <c r="Q269" s="48">
        <v>8791</v>
      </c>
      <c r="R269" s="48">
        <v>24</v>
      </c>
      <c r="S269" s="48">
        <v>6769</v>
      </c>
      <c r="T269" s="48" t="s">
        <v>36</v>
      </c>
      <c r="U269" s="48">
        <v>1311</v>
      </c>
      <c r="V269" s="48">
        <v>16083.920099999999</v>
      </c>
      <c r="W269" t="s">
        <v>63</v>
      </c>
      <c r="X269">
        <v>101020</v>
      </c>
      <c r="Y269" s="48">
        <v>10</v>
      </c>
      <c r="Z269">
        <v>935</v>
      </c>
      <c r="AB269" s="48">
        <v>8.2000000000000003E-2</v>
      </c>
      <c r="AC269" s="48">
        <f t="shared" si="72"/>
        <v>0.92099999999999993</v>
      </c>
      <c r="AD269" s="50">
        <f t="shared" si="73"/>
        <v>7.1734674864915222</v>
      </c>
      <c r="AE269" s="50">
        <f t="shared" si="71"/>
        <v>8.6573028994008823</v>
      </c>
      <c r="AF269" s="48">
        <v>2.1640000000000001</v>
      </c>
      <c r="AG269" s="48">
        <f t="shared" si="58"/>
        <v>3.8111961057023644</v>
      </c>
      <c r="AH269" s="48">
        <f t="shared" si="74"/>
        <v>156.00766353434906</v>
      </c>
      <c r="AI269" s="48">
        <v>3420000</v>
      </c>
    </row>
    <row r="270" spans="1:35" x14ac:dyDescent="0.2">
      <c r="A270" s="48">
        <v>1678</v>
      </c>
      <c r="B270" s="9" t="s">
        <v>56</v>
      </c>
      <c r="C270" s="48">
        <v>2018</v>
      </c>
      <c r="D270" t="s">
        <v>27</v>
      </c>
      <c r="E270" t="s">
        <v>28</v>
      </c>
      <c r="F270" t="s">
        <v>29</v>
      </c>
      <c r="G270" t="s">
        <v>30</v>
      </c>
      <c r="H270" s="9" t="s">
        <v>60</v>
      </c>
      <c r="I270">
        <v>37411105</v>
      </c>
      <c r="J270" s="9" t="s">
        <v>61</v>
      </c>
      <c r="K270" t="s">
        <v>34</v>
      </c>
      <c r="L270">
        <v>12</v>
      </c>
      <c r="M270" t="s">
        <v>70</v>
      </c>
      <c r="N270" s="48">
        <v>21582</v>
      </c>
      <c r="O270" s="48">
        <v>12770</v>
      </c>
      <c r="P270" s="48">
        <v>7331</v>
      </c>
      <c r="Q270" s="48">
        <v>8812</v>
      </c>
      <c r="R270" s="48">
        <v>55</v>
      </c>
      <c r="S270" s="48">
        <v>6769</v>
      </c>
      <c r="T270" s="48" t="s">
        <v>36</v>
      </c>
      <c r="U270" s="48">
        <v>1311</v>
      </c>
      <c r="V270" s="48">
        <v>9835.77</v>
      </c>
      <c r="W270" t="s">
        <v>63</v>
      </c>
      <c r="X270">
        <v>101020</v>
      </c>
      <c r="Y270" s="48">
        <v>10</v>
      </c>
      <c r="Z270">
        <v>935</v>
      </c>
      <c r="AB270" s="48">
        <v>0.109</v>
      </c>
      <c r="AC270" s="48">
        <f t="shared" si="72"/>
        <v>2.6999999999999996E-2</v>
      </c>
      <c r="AD270" s="50">
        <f t="shared" si="73"/>
        <v>27.451321279554936</v>
      </c>
      <c r="AE270" s="50">
        <f t="shared" si="71"/>
        <v>8.8998672112235866</v>
      </c>
      <c r="AF270" s="48">
        <v>1.72</v>
      </c>
      <c r="AG270" s="48">
        <f t="shared" si="58"/>
        <v>2.9439367071340881</v>
      </c>
      <c r="AH270" s="48">
        <f t="shared" si="74"/>
        <v>0</v>
      </c>
    </row>
    <row r="271" spans="1:35" hidden="1" x14ac:dyDescent="0.2">
      <c r="A271">
        <v>1678</v>
      </c>
      <c r="B271" t="s">
        <v>58</v>
      </c>
      <c r="C271">
        <v>2019</v>
      </c>
      <c r="D271" t="s">
        <v>27</v>
      </c>
      <c r="E271" t="s">
        <v>28</v>
      </c>
      <c r="F271" t="s">
        <v>29</v>
      </c>
      <c r="G271" t="s">
        <v>30</v>
      </c>
      <c r="H271" t="s">
        <v>60</v>
      </c>
      <c r="I271">
        <v>37411105</v>
      </c>
      <c r="J271" t="s">
        <v>61</v>
      </c>
      <c r="K271" t="s">
        <v>34</v>
      </c>
      <c r="L271">
        <v>12</v>
      </c>
      <c r="M271" t="s">
        <v>71</v>
      </c>
      <c r="N271">
        <v>18107</v>
      </c>
      <c r="O271">
        <v>13087</v>
      </c>
      <c r="P271">
        <v>6280</v>
      </c>
      <c r="Q271">
        <v>4465</v>
      </c>
      <c r="R271">
        <v>9</v>
      </c>
      <c r="S271">
        <v>6769</v>
      </c>
      <c r="T271" t="s">
        <v>36</v>
      </c>
      <c r="U271">
        <v>1311</v>
      </c>
      <c r="V271">
        <v>9623.4521999999997</v>
      </c>
      <c r="W271" t="s">
        <v>63</v>
      </c>
      <c r="X271">
        <v>101020</v>
      </c>
      <c r="Y271">
        <v>10</v>
      </c>
      <c r="Z271">
        <v>935</v>
      </c>
      <c r="AA271"/>
      <c r="AB271" s="4"/>
      <c r="AC271" s="4"/>
      <c r="AD271" s="4"/>
      <c r="AE271" s="4">
        <f t="shared" si="71"/>
        <v>8.7451252594622435</v>
      </c>
      <c r="AF271" s="4"/>
      <c r="AG271">
        <f t="shared" ref="AG271:AG334" si="75">N271/P271</f>
        <v>2.8832802547770702</v>
      </c>
      <c r="AH271"/>
      <c r="AI271"/>
    </row>
    <row r="272" spans="1:35" hidden="1" x14ac:dyDescent="0.2">
      <c r="A272" s="9">
        <v>2991</v>
      </c>
      <c r="B272" s="9" t="s">
        <v>26</v>
      </c>
      <c r="C272" s="9">
        <v>2008</v>
      </c>
      <c r="D272" t="s">
        <v>27</v>
      </c>
      <c r="E272" t="s">
        <v>28</v>
      </c>
      <c r="F272" t="s">
        <v>29</v>
      </c>
      <c r="G272" t="s">
        <v>30</v>
      </c>
      <c r="H272" s="9" t="s">
        <v>72</v>
      </c>
      <c r="I272">
        <v>166764100</v>
      </c>
      <c r="J272" t="s">
        <v>73</v>
      </c>
      <c r="K272" t="s">
        <v>34</v>
      </c>
      <c r="L272">
        <v>12</v>
      </c>
      <c r="M272" t="s">
        <v>35</v>
      </c>
      <c r="N272" s="9">
        <v>161165</v>
      </c>
      <c r="O272" s="9">
        <v>74048</v>
      </c>
      <c r="P272" s="9">
        <v>255112</v>
      </c>
      <c r="Q272" s="9">
        <v>86648</v>
      </c>
      <c r="R272" s="9">
        <v>1018</v>
      </c>
      <c r="S272">
        <v>93410</v>
      </c>
      <c r="T272" t="s">
        <v>36</v>
      </c>
      <c r="U272">
        <v>2911</v>
      </c>
      <c r="V272" s="9">
        <v>148253.041</v>
      </c>
      <c r="W272" t="s">
        <v>74</v>
      </c>
      <c r="X272">
        <v>101020</v>
      </c>
      <c r="Y272">
        <v>10</v>
      </c>
      <c r="Z272">
        <v>935</v>
      </c>
      <c r="AA272" s="9"/>
      <c r="AB272" s="50">
        <v>0.26400000000000001</v>
      </c>
      <c r="AC272" s="48">
        <f t="shared" ref="AC272:AC282" si="76">AB272-AB271</f>
        <v>0.26400000000000001</v>
      </c>
      <c r="AD272" s="8"/>
      <c r="AE272" s="8">
        <f t="shared" si="71"/>
        <v>12.449457943399862</v>
      </c>
      <c r="AF272" s="8"/>
      <c r="AG272" s="9">
        <f t="shared" si="75"/>
        <v>0.63174213678697988</v>
      </c>
      <c r="AH272" s="9"/>
      <c r="AI272" s="9"/>
    </row>
    <row r="273" spans="1:35" x14ac:dyDescent="0.2">
      <c r="A273" s="48">
        <v>2991</v>
      </c>
      <c r="B273" s="9" t="s">
        <v>38</v>
      </c>
      <c r="C273" s="48">
        <v>2009</v>
      </c>
      <c r="D273" t="s">
        <v>27</v>
      </c>
      <c r="E273" t="s">
        <v>28</v>
      </c>
      <c r="F273" t="s">
        <v>29</v>
      </c>
      <c r="G273" t="s">
        <v>30</v>
      </c>
      <c r="H273" s="9" t="s">
        <v>72</v>
      </c>
      <c r="I273">
        <v>166764100</v>
      </c>
      <c r="J273" s="9" t="s">
        <v>73</v>
      </c>
      <c r="K273" t="s">
        <v>34</v>
      </c>
      <c r="L273">
        <v>12</v>
      </c>
      <c r="M273" t="s">
        <v>75</v>
      </c>
      <c r="N273" s="48">
        <v>164621</v>
      </c>
      <c r="O273" s="48">
        <v>72060</v>
      </c>
      <c r="P273" s="48">
        <v>159293</v>
      </c>
      <c r="Q273" s="48">
        <v>92561</v>
      </c>
      <c r="R273" s="48">
        <v>233</v>
      </c>
      <c r="S273" s="48">
        <v>93410</v>
      </c>
      <c r="T273" s="48" t="s">
        <v>36</v>
      </c>
      <c r="U273" s="48">
        <v>2911</v>
      </c>
      <c r="V273" s="48">
        <v>154574.51680000001</v>
      </c>
      <c r="W273" t="s">
        <v>74</v>
      </c>
      <c r="X273">
        <v>101020</v>
      </c>
      <c r="Y273" s="48">
        <v>10</v>
      </c>
      <c r="Z273">
        <v>935</v>
      </c>
      <c r="AB273" s="48">
        <v>0.124</v>
      </c>
      <c r="AC273" s="48">
        <f t="shared" si="76"/>
        <v>-0.14000000000000001</v>
      </c>
      <c r="AD273" s="50">
        <f t="shared" ref="AD273:AD282" si="77">(P273-P272)/P272*100</f>
        <v>-37.559581673931447</v>
      </c>
      <c r="AE273" s="50">
        <f t="shared" si="71"/>
        <v>11.978500552685318</v>
      </c>
      <c r="AF273" s="48">
        <v>0.82199999999999995</v>
      </c>
      <c r="AG273" s="48">
        <f t="shared" si="75"/>
        <v>1.0334477974550043</v>
      </c>
      <c r="AH273" s="48">
        <f t="shared" ref="AH273:AH282" si="78">AI273/N273</f>
        <v>0</v>
      </c>
    </row>
    <row r="274" spans="1:35" x14ac:dyDescent="0.2">
      <c r="A274" s="48">
        <v>2991</v>
      </c>
      <c r="B274" s="9" t="s">
        <v>40</v>
      </c>
      <c r="C274" s="48">
        <v>2010</v>
      </c>
      <c r="D274" t="s">
        <v>27</v>
      </c>
      <c r="E274" t="s">
        <v>28</v>
      </c>
      <c r="F274" t="s">
        <v>29</v>
      </c>
      <c r="G274" t="s">
        <v>30</v>
      </c>
      <c r="H274" s="9" t="s">
        <v>72</v>
      </c>
      <c r="I274">
        <v>166764100</v>
      </c>
      <c r="J274" s="9" t="s">
        <v>73</v>
      </c>
      <c r="K274" t="s">
        <v>34</v>
      </c>
      <c r="L274">
        <v>12</v>
      </c>
      <c r="M274" t="s">
        <v>76</v>
      </c>
      <c r="N274" s="48">
        <v>184769</v>
      </c>
      <c r="O274" s="48">
        <v>78958</v>
      </c>
      <c r="P274" s="48">
        <v>189607</v>
      </c>
      <c r="Q274" s="48">
        <v>105811</v>
      </c>
      <c r="R274" s="48">
        <v>277</v>
      </c>
      <c r="S274" s="48">
        <v>93410</v>
      </c>
      <c r="T274" s="48" t="s">
        <v>36</v>
      </c>
      <c r="U274" s="48">
        <v>2911</v>
      </c>
      <c r="V274" s="48">
        <v>183182.64129999999</v>
      </c>
      <c r="W274" t="s">
        <v>74</v>
      </c>
      <c r="X274">
        <v>101020</v>
      </c>
      <c r="Y274" s="48">
        <v>10</v>
      </c>
      <c r="Z274">
        <v>935</v>
      </c>
      <c r="AB274" s="48">
        <v>0.159</v>
      </c>
      <c r="AC274" s="48">
        <f t="shared" si="76"/>
        <v>3.5000000000000003E-2</v>
      </c>
      <c r="AD274" s="50">
        <f t="shared" si="77"/>
        <v>19.030340316272529</v>
      </c>
      <c r="AE274" s="50">
        <f t="shared" si="71"/>
        <v>12.152708787952761</v>
      </c>
      <c r="AF274" s="48">
        <v>0.747</v>
      </c>
      <c r="AG274" s="48">
        <f t="shared" si="75"/>
        <v>0.97448406440690483</v>
      </c>
      <c r="AH274" s="48">
        <f t="shared" si="78"/>
        <v>360.55758271138558</v>
      </c>
      <c r="AI274" s="48">
        <v>66619864</v>
      </c>
    </row>
    <row r="275" spans="1:35" x14ac:dyDescent="0.2">
      <c r="A275" s="48">
        <v>2991</v>
      </c>
      <c r="B275" s="9" t="s">
        <v>42</v>
      </c>
      <c r="C275" s="48">
        <v>2011</v>
      </c>
      <c r="D275" t="s">
        <v>27</v>
      </c>
      <c r="E275" t="s">
        <v>28</v>
      </c>
      <c r="F275" t="s">
        <v>29</v>
      </c>
      <c r="G275" t="s">
        <v>30</v>
      </c>
      <c r="H275" s="9" t="s">
        <v>72</v>
      </c>
      <c r="I275">
        <v>166764100</v>
      </c>
      <c r="J275" s="9" t="s">
        <v>73</v>
      </c>
      <c r="K275" t="s">
        <v>34</v>
      </c>
      <c r="L275">
        <v>12</v>
      </c>
      <c r="M275" t="s">
        <v>77</v>
      </c>
      <c r="N275" s="48">
        <v>209474</v>
      </c>
      <c r="O275" s="48">
        <v>87293</v>
      </c>
      <c r="P275" s="48">
        <v>236286</v>
      </c>
      <c r="Q275" s="48">
        <v>122181</v>
      </c>
      <c r="R275" s="48">
        <v>457</v>
      </c>
      <c r="S275" s="48">
        <v>93410</v>
      </c>
      <c r="T275" s="48" t="s">
        <v>36</v>
      </c>
      <c r="U275" s="48">
        <v>2911</v>
      </c>
      <c r="V275" s="48">
        <v>210796.16880000001</v>
      </c>
      <c r="W275" t="s">
        <v>74</v>
      </c>
      <c r="X275">
        <v>101020</v>
      </c>
      <c r="Y275" s="48">
        <v>10</v>
      </c>
      <c r="Z275">
        <v>935</v>
      </c>
      <c r="AB275" s="48">
        <v>0.222</v>
      </c>
      <c r="AC275" s="48">
        <f t="shared" si="76"/>
        <v>6.3E-2</v>
      </c>
      <c r="AD275" s="50">
        <f t="shared" si="77"/>
        <v>24.618816815834858</v>
      </c>
      <c r="AE275" s="50">
        <f t="shared" si="71"/>
        <v>12.372798214699571</v>
      </c>
      <c r="AF275" s="48">
        <v>0.73199999999999998</v>
      </c>
      <c r="AG275" s="48">
        <f t="shared" si="75"/>
        <v>0.88652734398144617</v>
      </c>
      <c r="AH275" s="48">
        <f t="shared" si="78"/>
        <v>314.63573044864756</v>
      </c>
      <c r="AI275" s="48">
        <v>65908005</v>
      </c>
    </row>
    <row r="276" spans="1:35" x14ac:dyDescent="0.2">
      <c r="A276" s="48">
        <v>2991</v>
      </c>
      <c r="B276" s="9" t="s">
        <v>44</v>
      </c>
      <c r="C276" s="48">
        <v>2012</v>
      </c>
      <c r="D276" t="s">
        <v>27</v>
      </c>
      <c r="E276" t="s">
        <v>28</v>
      </c>
      <c r="F276" t="s">
        <v>29</v>
      </c>
      <c r="G276" t="s">
        <v>30</v>
      </c>
      <c r="H276" s="9" t="s">
        <v>72</v>
      </c>
      <c r="I276">
        <v>166764100</v>
      </c>
      <c r="J276" s="9" t="s">
        <v>73</v>
      </c>
      <c r="K276" t="s">
        <v>34</v>
      </c>
      <c r="L276">
        <v>12</v>
      </c>
      <c r="M276" t="s">
        <v>78</v>
      </c>
      <c r="N276" s="48">
        <v>232982</v>
      </c>
      <c r="O276" s="48">
        <v>95150</v>
      </c>
      <c r="P276" s="48">
        <v>222580</v>
      </c>
      <c r="Q276" s="48">
        <v>137832</v>
      </c>
      <c r="R276" s="48">
        <v>352</v>
      </c>
      <c r="S276" s="48">
        <v>93410</v>
      </c>
      <c r="T276" s="48" t="s">
        <v>36</v>
      </c>
      <c r="U276" s="48">
        <v>2911</v>
      </c>
      <c r="V276" s="48">
        <v>210515.92170000001</v>
      </c>
      <c r="W276" t="s">
        <v>74</v>
      </c>
      <c r="X276">
        <v>101020</v>
      </c>
      <c r="Y276" s="48">
        <v>10</v>
      </c>
      <c r="Z276">
        <v>935</v>
      </c>
      <c r="AB276" s="48">
        <v>0.17100000000000001</v>
      </c>
      <c r="AC276" s="48">
        <f t="shared" si="76"/>
        <v>-5.099999999999999E-2</v>
      </c>
      <c r="AD276" s="50">
        <f t="shared" si="77"/>
        <v>-5.8005975808977253</v>
      </c>
      <c r="AE276" s="50">
        <f t="shared" si="71"/>
        <v>12.313041866527415</v>
      </c>
      <c r="AF276" s="48">
        <v>0.69899999999999995</v>
      </c>
      <c r="AG276" s="48">
        <f t="shared" si="75"/>
        <v>1.0467337586485759</v>
      </c>
      <c r="AH276" s="48">
        <f t="shared" si="78"/>
        <v>266.11497883956702</v>
      </c>
      <c r="AI276" s="48">
        <v>62000000</v>
      </c>
    </row>
    <row r="277" spans="1:35" x14ac:dyDescent="0.2">
      <c r="A277" s="48">
        <v>2991</v>
      </c>
      <c r="B277" s="9" t="s">
        <v>46</v>
      </c>
      <c r="C277" s="48">
        <v>2013</v>
      </c>
      <c r="D277" t="s">
        <v>27</v>
      </c>
      <c r="E277" t="s">
        <v>28</v>
      </c>
      <c r="F277" t="s">
        <v>29</v>
      </c>
      <c r="G277" t="s">
        <v>30</v>
      </c>
      <c r="H277" s="9" t="s">
        <v>72</v>
      </c>
      <c r="I277">
        <v>166764100</v>
      </c>
      <c r="J277" s="9" t="s">
        <v>73</v>
      </c>
      <c r="K277" t="s">
        <v>34</v>
      </c>
      <c r="L277">
        <v>12</v>
      </c>
      <c r="M277" t="s">
        <v>79</v>
      </c>
      <c r="N277" s="48">
        <v>253753</v>
      </c>
      <c r="O277" s="48">
        <v>103326</v>
      </c>
      <c r="P277" s="48">
        <v>211664</v>
      </c>
      <c r="Q277" s="48">
        <v>150427</v>
      </c>
      <c r="R277" s="48">
        <v>291</v>
      </c>
      <c r="S277" s="48">
        <v>93410</v>
      </c>
      <c r="T277" s="48" t="s">
        <v>36</v>
      </c>
      <c r="U277" s="48">
        <v>2911</v>
      </c>
      <c r="V277" s="48">
        <v>239028.1507</v>
      </c>
      <c r="W277" t="s">
        <v>74</v>
      </c>
      <c r="X277">
        <v>101020</v>
      </c>
      <c r="Y277" s="48">
        <v>10</v>
      </c>
      <c r="Z277">
        <v>935</v>
      </c>
      <c r="AB277" s="48">
        <v>0.152</v>
      </c>
      <c r="AC277" s="48">
        <f t="shared" si="76"/>
        <v>-1.9000000000000017E-2</v>
      </c>
      <c r="AD277" s="50">
        <f t="shared" si="77"/>
        <v>-4.9043040704465808</v>
      </c>
      <c r="AE277" s="50">
        <f t="shared" si="71"/>
        <v>12.262755390702161</v>
      </c>
      <c r="AF277" s="48">
        <v>0.69599999999999995</v>
      </c>
      <c r="AG277" s="48">
        <f t="shared" si="75"/>
        <v>1.1988481744651902</v>
      </c>
      <c r="AH277" s="48">
        <f t="shared" si="78"/>
        <v>244.33208671424575</v>
      </c>
      <c r="AI277" s="48">
        <v>62000000</v>
      </c>
    </row>
    <row r="278" spans="1:35" x14ac:dyDescent="0.2">
      <c r="A278" s="48">
        <v>2991</v>
      </c>
      <c r="B278" s="9" t="s">
        <v>48</v>
      </c>
      <c r="C278" s="48">
        <v>2014</v>
      </c>
      <c r="D278" t="s">
        <v>27</v>
      </c>
      <c r="E278" t="s">
        <v>28</v>
      </c>
      <c r="F278" t="s">
        <v>29</v>
      </c>
      <c r="G278" t="s">
        <v>30</v>
      </c>
      <c r="H278" s="9" t="s">
        <v>72</v>
      </c>
      <c r="I278">
        <v>166764100</v>
      </c>
      <c r="J278" s="9" t="s">
        <v>73</v>
      </c>
      <c r="K278" t="s">
        <v>34</v>
      </c>
      <c r="L278">
        <v>12</v>
      </c>
      <c r="M278" t="s">
        <v>80</v>
      </c>
      <c r="N278" s="48">
        <v>266026</v>
      </c>
      <c r="O278" s="48">
        <v>109835</v>
      </c>
      <c r="P278" s="48">
        <v>192308</v>
      </c>
      <c r="Q278" s="48">
        <v>156191</v>
      </c>
      <c r="R278" s="48">
        <v>835</v>
      </c>
      <c r="S278" s="48">
        <v>93410</v>
      </c>
      <c r="T278" s="48" t="s">
        <v>36</v>
      </c>
      <c r="U278" s="48">
        <v>2911</v>
      </c>
      <c r="V278" s="48">
        <v>210859.02480000001</v>
      </c>
      <c r="W278" t="s">
        <v>74</v>
      </c>
      <c r="X278">
        <v>101020</v>
      </c>
      <c r="Y278" s="48">
        <v>10</v>
      </c>
      <c r="Z278">
        <v>935</v>
      </c>
      <c r="AB278" s="48">
        <v>0.121</v>
      </c>
      <c r="AC278" s="48">
        <f t="shared" si="76"/>
        <v>-3.1E-2</v>
      </c>
      <c r="AD278" s="50">
        <f t="shared" si="77"/>
        <v>-9.1446821377277185</v>
      </c>
      <c r="AE278" s="50">
        <f t="shared" si="71"/>
        <v>12.166853532375612</v>
      </c>
      <c r="AF278" s="48">
        <v>0.69799999999999995</v>
      </c>
      <c r="AG278" s="48">
        <f t="shared" si="75"/>
        <v>1.3833329866672213</v>
      </c>
      <c r="AH278" s="48">
        <f t="shared" si="78"/>
        <v>229.30089540120139</v>
      </c>
      <c r="AI278" s="48">
        <v>61000000</v>
      </c>
    </row>
    <row r="279" spans="1:35" x14ac:dyDescent="0.2">
      <c r="A279" s="48">
        <v>2991</v>
      </c>
      <c r="B279" s="9" t="s">
        <v>50</v>
      </c>
      <c r="C279" s="48">
        <v>2015</v>
      </c>
      <c r="D279" t="s">
        <v>27</v>
      </c>
      <c r="E279" t="s">
        <v>28</v>
      </c>
      <c r="F279" t="s">
        <v>29</v>
      </c>
      <c r="G279" t="s">
        <v>30</v>
      </c>
      <c r="H279" s="9" t="s">
        <v>72</v>
      </c>
      <c r="I279">
        <v>166764100</v>
      </c>
      <c r="J279" s="9" t="s">
        <v>73</v>
      </c>
      <c r="K279" t="s">
        <v>34</v>
      </c>
      <c r="L279">
        <v>12</v>
      </c>
      <c r="M279" t="s">
        <v>81</v>
      </c>
      <c r="N279" s="48">
        <v>266103</v>
      </c>
      <c r="O279" s="48">
        <v>112217</v>
      </c>
      <c r="P279" s="48">
        <v>122566</v>
      </c>
      <c r="Q279" s="48">
        <v>153886</v>
      </c>
      <c r="R279" s="48">
        <v>515</v>
      </c>
      <c r="S279" s="48">
        <v>93410</v>
      </c>
      <c r="T279" s="48" t="s">
        <v>36</v>
      </c>
      <c r="U279" s="48">
        <v>2911</v>
      </c>
      <c r="V279" s="48">
        <v>169377.9474</v>
      </c>
      <c r="W279" t="s">
        <v>74</v>
      </c>
      <c r="X279">
        <v>101020</v>
      </c>
      <c r="Y279" s="48">
        <v>10</v>
      </c>
      <c r="Z279">
        <v>935</v>
      </c>
      <c r="AB279" s="48">
        <v>4.9000000000000002E-2</v>
      </c>
      <c r="AC279" s="48">
        <f t="shared" si="76"/>
        <v>-7.1999999999999995E-2</v>
      </c>
      <c r="AD279" s="50">
        <f t="shared" si="77"/>
        <v>-36.26578197474884</v>
      </c>
      <c r="AE279" s="50">
        <f t="shared" si="71"/>
        <v>11.716404939389708</v>
      </c>
      <c r="AF279" s="48">
        <v>0.71799999999999997</v>
      </c>
      <c r="AG279" s="48">
        <f t="shared" si="75"/>
        <v>2.1710996524321589</v>
      </c>
      <c r="AH279" s="48">
        <f t="shared" si="78"/>
        <v>0</v>
      </c>
    </row>
    <row r="280" spans="1:35" x14ac:dyDescent="0.2">
      <c r="A280" s="48">
        <v>2991</v>
      </c>
      <c r="B280" s="9" t="s">
        <v>52</v>
      </c>
      <c r="C280" s="48">
        <v>2016</v>
      </c>
      <c r="D280" t="s">
        <v>27</v>
      </c>
      <c r="E280" t="s">
        <v>28</v>
      </c>
      <c r="F280" t="s">
        <v>29</v>
      </c>
      <c r="G280" t="s">
        <v>30</v>
      </c>
      <c r="H280" s="9" t="s">
        <v>72</v>
      </c>
      <c r="I280">
        <v>166764100</v>
      </c>
      <c r="J280" s="9" t="s">
        <v>73</v>
      </c>
      <c r="K280" t="s">
        <v>34</v>
      </c>
      <c r="L280">
        <v>12</v>
      </c>
      <c r="M280" t="s">
        <v>82</v>
      </c>
      <c r="N280" s="48">
        <v>260078</v>
      </c>
      <c r="O280" s="48">
        <v>113356</v>
      </c>
      <c r="P280" s="48">
        <v>103310</v>
      </c>
      <c r="Q280" s="48">
        <v>146722</v>
      </c>
      <c r="R280" s="48">
        <v>45</v>
      </c>
      <c r="S280" s="48">
        <v>93410</v>
      </c>
      <c r="T280" s="48" t="s">
        <v>36</v>
      </c>
      <c r="U280" s="48">
        <v>2911</v>
      </c>
      <c r="V280" s="48">
        <v>222630.37390000001</v>
      </c>
      <c r="W280" t="s">
        <v>74</v>
      </c>
      <c r="X280">
        <v>101020</v>
      </c>
      <c r="Y280" s="48">
        <v>10</v>
      </c>
      <c r="Z280">
        <v>935</v>
      </c>
      <c r="AB280" s="48">
        <v>-8.9999999999999993E-3</v>
      </c>
      <c r="AC280" s="48">
        <f t="shared" si="76"/>
        <v>-5.8000000000000003E-2</v>
      </c>
      <c r="AD280" s="50">
        <f t="shared" si="77"/>
        <v>-15.710719122758352</v>
      </c>
      <c r="AE280" s="50">
        <f t="shared" si="71"/>
        <v>11.545489455843491</v>
      </c>
      <c r="AF280" s="48">
        <v>0.753</v>
      </c>
      <c r="AG280" s="48">
        <f t="shared" si="75"/>
        <v>2.5174523279450201</v>
      </c>
      <c r="AH280" s="48">
        <f t="shared" si="78"/>
        <v>238.39002145510193</v>
      </c>
      <c r="AI280" s="48">
        <v>62000000</v>
      </c>
    </row>
    <row r="281" spans="1:35" x14ac:dyDescent="0.2">
      <c r="A281" s="48">
        <v>2991</v>
      </c>
      <c r="B281" s="9" t="s">
        <v>54</v>
      </c>
      <c r="C281" s="48">
        <v>2017</v>
      </c>
      <c r="D281" t="s">
        <v>27</v>
      </c>
      <c r="E281" t="s">
        <v>28</v>
      </c>
      <c r="F281" t="s">
        <v>29</v>
      </c>
      <c r="G281" t="s">
        <v>30</v>
      </c>
      <c r="H281" s="9" t="s">
        <v>72</v>
      </c>
      <c r="I281">
        <v>166764100</v>
      </c>
      <c r="J281" s="9" t="s">
        <v>73</v>
      </c>
      <c r="K281" t="s">
        <v>34</v>
      </c>
      <c r="L281">
        <v>12</v>
      </c>
      <c r="M281" t="s">
        <v>83</v>
      </c>
      <c r="N281" s="48">
        <v>253806</v>
      </c>
      <c r="O281" s="48">
        <v>104487</v>
      </c>
      <c r="P281" s="48">
        <v>127485</v>
      </c>
      <c r="Q281" s="48">
        <v>149319</v>
      </c>
      <c r="R281" s="48">
        <v>31</v>
      </c>
      <c r="S281" s="48">
        <v>93410</v>
      </c>
      <c r="T281" s="48" t="s">
        <v>36</v>
      </c>
      <c r="U281" s="48">
        <v>2911</v>
      </c>
      <c r="V281" s="48">
        <v>238449.6434</v>
      </c>
      <c r="W281" t="s">
        <v>74</v>
      </c>
      <c r="X281">
        <v>101020</v>
      </c>
      <c r="Y281" s="48">
        <v>10</v>
      </c>
      <c r="Z281">
        <v>935</v>
      </c>
      <c r="AB281" s="48">
        <v>0.04</v>
      </c>
      <c r="AC281" s="48">
        <f t="shared" si="76"/>
        <v>4.9000000000000002E-2</v>
      </c>
      <c r="AD281" s="50">
        <f t="shared" si="77"/>
        <v>23.400445261833315</v>
      </c>
      <c r="AE281" s="50">
        <f t="shared" si="71"/>
        <v>11.755753989600837</v>
      </c>
      <c r="AF281" s="48">
        <v>0.751</v>
      </c>
      <c r="AG281" s="48">
        <f t="shared" si="75"/>
        <v>1.9908695140604777</v>
      </c>
      <c r="AH281" s="48">
        <f t="shared" si="78"/>
        <v>236.40103070849389</v>
      </c>
      <c r="AI281" s="48">
        <v>60000000</v>
      </c>
    </row>
    <row r="282" spans="1:35" x14ac:dyDescent="0.2">
      <c r="A282" s="48">
        <v>2991</v>
      </c>
      <c r="B282" s="9" t="s">
        <v>56</v>
      </c>
      <c r="C282" s="48">
        <v>2018</v>
      </c>
      <c r="D282" t="s">
        <v>27</v>
      </c>
      <c r="E282" t="s">
        <v>28</v>
      </c>
      <c r="F282" t="s">
        <v>29</v>
      </c>
      <c r="G282" t="s">
        <v>30</v>
      </c>
      <c r="H282" s="9" t="s">
        <v>72</v>
      </c>
      <c r="I282">
        <v>166764100</v>
      </c>
      <c r="J282" s="9" t="s">
        <v>73</v>
      </c>
      <c r="K282" t="s">
        <v>34</v>
      </c>
      <c r="L282">
        <v>12</v>
      </c>
      <c r="M282" t="s">
        <v>57</v>
      </c>
      <c r="N282" s="48">
        <v>253863</v>
      </c>
      <c r="O282" s="48">
        <v>98221</v>
      </c>
      <c r="P282" s="48">
        <v>158902</v>
      </c>
      <c r="Q282" s="48">
        <v>155642</v>
      </c>
      <c r="R282" s="48">
        <v>336</v>
      </c>
      <c r="S282" s="48">
        <v>93410</v>
      </c>
      <c r="T282" s="48" t="s">
        <v>36</v>
      </c>
      <c r="U282" s="48">
        <v>2911</v>
      </c>
      <c r="V282" s="48">
        <v>207009.74600000001</v>
      </c>
      <c r="W282" t="s">
        <v>74</v>
      </c>
      <c r="X282">
        <v>101020</v>
      </c>
      <c r="Y282" s="48">
        <v>10</v>
      </c>
      <c r="Z282">
        <v>935</v>
      </c>
      <c r="AB282" s="48">
        <v>8.5999999999999993E-2</v>
      </c>
      <c r="AC282" s="48">
        <f t="shared" si="76"/>
        <v>4.5999999999999992E-2</v>
      </c>
      <c r="AD282" s="50">
        <f t="shared" si="77"/>
        <v>24.643683570616151</v>
      </c>
      <c r="AE282" s="50">
        <f t="shared" si="71"/>
        <v>11.976042938978008</v>
      </c>
      <c r="AF282" s="48">
        <v>0.68799999999999994</v>
      </c>
      <c r="AG282" s="48">
        <f t="shared" si="75"/>
        <v>1.5976073303042126</v>
      </c>
      <c r="AH282" s="48">
        <f t="shared" si="78"/>
        <v>0</v>
      </c>
    </row>
    <row r="283" spans="1:35" hidden="1" x14ac:dyDescent="0.2">
      <c r="A283">
        <v>2991</v>
      </c>
      <c r="B283" t="s">
        <v>58</v>
      </c>
      <c r="C283">
        <v>2019</v>
      </c>
      <c r="D283" t="s">
        <v>27</v>
      </c>
      <c r="E283" t="s">
        <v>28</v>
      </c>
      <c r="F283" t="s">
        <v>29</v>
      </c>
      <c r="G283" t="s">
        <v>30</v>
      </c>
      <c r="H283" t="s">
        <v>72</v>
      </c>
      <c r="I283">
        <v>166764100</v>
      </c>
      <c r="J283" t="s">
        <v>73</v>
      </c>
      <c r="K283" t="s">
        <v>34</v>
      </c>
      <c r="L283">
        <v>12</v>
      </c>
      <c r="M283" t="s">
        <v>84</v>
      </c>
      <c r="N283">
        <v>237428</v>
      </c>
      <c r="O283">
        <v>92220</v>
      </c>
      <c r="P283">
        <v>139865</v>
      </c>
      <c r="Q283">
        <v>145208</v>
      </c>
      <c r="R283">
        <v>74</v>
      </c>
      <c r="S283">
        <v>93410</v>
      </c>
      <c r="T283" t="s">
        <v>36</v>
      </c>
      <c r="U283">
        <v>2911</v>
      </c>
      <c r="V283">
        <v>226820.06570000001</v>
      </c>
      <c r="W283" t="s">
        <v>74</v>
      </c>
      <c r="X283">
        <v>101020</v>
      </c>
      <c r="Y283">
        <v>10</v>
      </c>
      <c r="Z283">
        <v>935</v>
      </c>
      <c r="AA283"/>
      <c r="AB283" s="4"/>
      <c r="AC283" s="4"/>
      <c r="AD283" s="4"/>
      <c r="AE283" s="4">
        <f t="shared" si="71"/>
        <v>11.84843295065459</v>
      </c>
      <c r="AF283" s="4"/>
      <c r="AG283">
        <f t="shared" si="75"/>
        <v>1.6975512100954493</v>
      </c>
      <c r="AH283"/>
      <c r="AI283"/>
    </row>
    <row r="284" spans="1:35" hidden="1" x14ac:dyDescent="0.2">
      <c r="A284" s="9">
        <v>4503</v>
      </c>
      <c r="B284" s="9" t="s">
        <v>26</v>
      </c>
      <c r="C284" s="9">
        <v>2008</v>
      </c>
      <c r="D284" t="s">
        <v>27</v>
      </c>
      <c r="E284" t="s">
        <v>28</v>
      </c>
      <c r="F284" t="s">
        <v>29</v>
      </c>
      <c r="G284" t="s">
        <v>30</v>
      </c>
      <c r="H284" s="9" t="s">
        <v>128</v>
      </c>
      <c r="I284" t="s">
        <v>129</v>
      </c>
      <c r="J284" t="s">
        <v>130</v>
      </c>
      <c r="K284" t="s">
        <v>34</v>
      </c>
      <c r="L284">
        <v>12</v>
      </c>
      <c r="M284" t="s">
        <v>131</v>
      </c>
      <c r="N284" s="9">
        <v>228052</v>
      </c>
      <c r="O284" s="9">
        <v>110529</v>
      </c>
      <c r="P284" s="9">
        <v>425071</v>
      </c>
      <c r="Q284" s="9">
        <v>112965</v>
      </c>
      <c r="R284" s="9"/>
      <c r="S284">
        <v>34088</v>
      </c>
      <c r="T284" t="s">
        <v>36</v>
      </c>
      <c r="U284">
        <v>2911</v>
      </c>
      <c r="V284" s="9">
        <v>397234.08</v>
      </c>
      <c r="W284" t="s">
        <v>132</v>
      </c>
      <c r="X284">
        <v>101020</v>
      </c>
      <c r="Y284">
        <v>10</v>
      </c>
      <c r="Z284">
        <v>935</v>
      </c>
      <c r="AA284" s="9"/>
      <c r="AB284" s="9">
        <v>0.33700000000000002</v>
      </c>
      <c r="AC284" s="48">
        <f t="shared" ref="AC284:AC294" si="79">AB284-AB283</f>
        <v>0.33700000000000002</v>
      </c>
      <c r="AD284" s="8"/>
      <c r="AE284" s="8">
        <f t="shared" si="71"/>
        <v>12.960011492777312</v>
      </c>
      <c r="AF284" s="8"/>
      <c r="AG284" s="9">
        <f t="shared" si="75"/>
        <v>0.53650331356408698</v>
      </c>
      <c r="AH284" s="9"/>
      <c r="AI284" s="9"/>
    </row>
    <row r="285" spans="1:35" x14ac:dyDescent="0.2">
      <c r="A285" s="48">
        <v>4503</v>
      </c>
      <c r="B285" s="9" t="s">
        <v>38</v>
      </c>
      <c r="C285" s="48">
        <v>2009</v>
      </c>
      <c r="D285" t="s">
        <v>27</v>
      </c>
      <c r="E285" t="s">
        <v>28</v>
      </c>
      <c r="F285" t="s">
        <v>29</v>
      </c>
      <c r="G285" t="s">
        <v>30</v>
      </c>
      <c r="H285" s="9" t="s">
        <v>128</v>
      </c>
      <c r="I285" t="s">
        <v>129</v>
      </c>
      <c r="J285" s="9" t="s">
        <v>130</v>
      </c>
      <c r="K285" t="s">
        <v>34</v>
      </c>
      <c r="L285">
        <v>12</v>
      </c>
      <c r="M285" t="s">
        <v>39</v>
      </c>
      <c r="N285" s="48">
        <v>233323</v>
      </c>
      <c r="O285" s="48">
        <v>117931</v>
      </c>
      <c r="P285" s="48">
        <v>275564</v>
      </c>
      <c r="Q285" s="48">
        <v>115392</v>
      </c>
      <c r="R285" s="48">
        <v>0</v>
      </c>
      <c r="S285" s="48">
        <v>34088</v>
      </c>
      <c r="T285" s="48" t="s">
        <v>36</v>
      </c>
      <c r="U285" s="48">
        <v>2911</v>
      </c>
      <c r="V285" s="48">
        <v>322334.13</v>
      </c>
      <c r="W285" t="s">
        <v>132</v>
      </c>
      <c r="X285">
        <v>101020</v>
      </c>
      <c r="Y285" s="48">
        <v>10</v>
      </c>
      <c r="Z285">
        <v>935</v>
      </c>
      <c r="AB285" s="48">
        <v>0.157</v>
      </c>
      <c r="AC285" s="48">
        <f t="shared" si="79"/>
        <v>-0.18000000000000002</v>
      </c>
      <c r="AD285" s="50">
        <f t="shared" ref="AD285:AD294" si="80">(P285-P284)/P284*100</f>
        <v>-35.172241813720532</v>
      </c>
      <c r="AE285" s="50">
        <f t="shared" si="71"/>
        <v>12.526575185496682</v>
      </c>
      <c r="AF285" s="48">
        <v>1.03</v>
      </c>
      <c r="AG285" s="48">
        <f t="shared" si="75"/>
        <v>0.84671074596101092</v>
      </c>
      <c r="AH285" s="48">
        <f t="shared" ref="AH285:AH294" si="81">AI285/N285</f>
        <v>0</v>
      </c>
    </row>
    <row r="286" spans="1:35" x14ac:dyDescent="0.2">
      <c r="A286" s="48">
        <v>4503</v>
      </c>
      <c r="B286" s="9" t="s">
        <v>40</v>
      </c>
      <c r="C286" s="48">
        <v>2010</v>
      </c>
      <c r="D286" t="s">
        <v>27</v>
      </c>
      <c r="E286" t="s">
        <v>28</v>
      </c>
      <c r="F286" t="s">
        <v>29</v>
      </c>
      <c r="G286" t="s">
        <v>30</v>
      </c>
      <c r="H286" s="9" t="s">
        <v>128</v>
      </c>
      <c r="I286" t="s">
        <v>129</v>
      </c>
      <c r="J286" s="9" t="s">
        <v>130</v>
      </c>
      <c r="K286" t="s">
        <v>34</v>
      </c>
      <c r="L286">
        <v>12</v>
      </c>
      <c r="M286" t="s">
        <v>133</v>
      </c>
      <c r="N286" s="48">
        <v>302510</v>
      </c>
      <c r="O286" s="48">
        <v>149831</v>
      </c>
      <c r="P286" s="48">
        <v>341578</v>
      </c>
      <c r="Q286" s="48">
        <v>152679</v>
      </c>
      <c r="R286" s="48">
        <v>0</v>
      </c>
      <c r="S286" s="48">
        <v>34088</v>
      </c>
      <c r="T286" s="48" t="s">
        <v>36</v>
      </c>
      <c r="U286" s="48">
        <v>2911</v>
      </c>
      <c r="V286" s="48">
        <v>364064.48</v>
      </c>
      <c r="W286" t="s">
        <v>132</v>
      </c>
      <c r="X286">
        <v>101020</v>
      </c>
      <c r="Y286" s="48">
        <v>10</v>
      </c>
      <c r="Z286">
        <v>935</v>
      </c>
      <c r="AB286" s="48">
        <v>0.19</v>
      </c>
      <c r="AC286" s="48">
        <f t="shared" si="79"/>
        <v>3.3000000000000002E-2</v>
      </c>
      <c r="AD286" s="50">
        <f t="shared" si="80"/>
        <v>23.955959414146985</v>
      </c>
      <c r="AE286" s="50">
        <f t="shared" si="71"/>
        <v>12.741331336012298</v>
      </c>
      <c r="AF286" s="48">
        <v>1.0429999999999999</v>
      </c>
      <c r="AG286" s="48">
        <f t="shared" si="75"/>
        <v>0.88562495242667849</v>
      </c>
      <c r="AH286" s="48">
        <f t="shared" si="81"/>
        <v>416.51515652375127</v>
      </c>
      <c r="AI286" s="48">
        <v>126000000</v>
      </c>
    </row>
    <row r="287" spans="1:35" x14ac:dyDescent="0.2">
      <c r="A287" s="48">
        <v>4503</v>
      </c>
      <c r="B287" s="9" t="s">
        <v>42</v>
      </c>
      <c r="C287" s="48">
        <v>2011</v>
      </c>
      <c r="D287" t="s">
        <v>27</v>
      </c>
      <c r="E287" t="s">
        <v>28</v>
      </c>
      <c r="F287" t="s">
        <v>29</v>
      </c>
      <c r="G287" t="s">
        <v>30</v>
      </c>
      <c r="H287" s="9" t="s">
        <v>128</v>
      </c>
      <c r="I287" t="s">
        <v>129</v>
      </c>
      <c r="J287" s="9" t="s">
        <v>130</v>
      </c>
      <c r="K287" t="s">
        <v>34</v>
      </c>
      <c r="L287">
        <v>12</v>
      </c>
      <c r="M287" t="s">
        <v>134</v>
      </c>
      <c r="N287" s="48">
        <v>331052</v>
      </c>
      <c r="O287" s="48">
        <v>170308</v>
      </c>
      <c r="P287" s="48">
        <v>433526</v>
      </c>
      <c r="Q287" s="48">
        <v>160744</v>
      </c>
      <c r="R287" s="48">
        <v>0</v>
      </c>
      <c r="S287" s="48">
        <v>34088</v>
      </c>
      <c r="T287" s="48" t="s">
        <v>36</v>
      </c>
      <c r="U287" s="48">
        <v>2911</v>
      </c>
      <c r="V287" s="48">
        <v>401253.84</v>
      </c>
      <c r="W287" t="s">
        <v>132</v>
      </c>
      <c r="X287">
        <v>101020</v>
      </c>
      <c r="Y287" s="48">
        <v>10</v>
      </c>
      <c r="Z287">
        <v>935</v>
      </c>
      <c r="AB287" s="48">
        <v>0.22</v>
      </c>
      <c r="AC287" s="48">
        <f t="shared" si="79"/>
        <v>0.03</v>
      </c>
      <c r="AD287" s="50">
        <f t="shared" si="80"/>
        <v>26.918595459894956</v>
      </c>
      <c r="AE287" s="50">
        <f t="shared" si="71"/>
        <v>12.979707050336138</v>
      </c>
      <c r="AF287" s="48">
        <v>1.0589999999999999</v>
      </c>
      <c r="AG287" s="48">
        <f t="shared" si="75"/>
        <v>0.76362663369671024</v>
      </c>
      <c r="AH287" s="48">
        <f t="shared" si="81"/>
        <v>386.64620663823206</v>
      </c>
      <c r="AI287" s="48">
        <v>128000000</v>
      </c>
    </row>
    <row r="288" spans="1:35" x14ac:dyDescent="0.2">
      <c r="A288" s="48">
        <v>4503</v>
      </c>
      <c r="B288" s="9" t="s">
        <v>44</v>
      </c>
      <c r="C288" s="48">
        <v>2012</v>
      </c>
      <c r="D288" t="s">
        <v>27</v>
      </c>
      <c r="E288" t="s">
        <v>28</v>
      </c>
      <c r="F288" t="s">
        <v>29</v>
      </c>
      <c r="G288" t="s">
        <v>30</v>
      </c>
      <c r="H288" s="9" t="s">
        <v>128</v>
      </c>
      <c r="I288" t="s">
        <v>129</v>
      </c>
      <c r="J288" s="9" t="s">
        <v>130</v>
      </c>
      <c r="K288" t="s">
        <v>34</v>
      </c>
      <c r="L288">
        <v>12</v>
      </c>
      <c r="M288" t="s">
        <v>135</v>
      </c>
      <c r="N288" s="48">
        <v>333795</v>
      </c>
      <c r="O288" s="48">
        <v>162135</v>
      </c>
      <c r="P288" s="48">
        <v>420714</v>
      </c>
      <c r="Q288" s="48">
        <v>171660</v>
      </c>
      <c r="R288" s="48">
        <v>0</v>
      </c>
      <c r="S288" s="48">
        <v>34088</v>
      </c>
      <c r="T288" s="48" t="s">
        <v>36</v>
      </c>
      <c r="U288" s="48">
        <v>2911</v>
      </c>
      <c r="V288" s="48">
        <v>389648.1</v>
      </c>
      <c r="W288" t="s">
        <v>132</v>
      </c>
      <c r="X288">
        <v>101020</v>
      </c>
      <c r="Y288" s="48">
        <v>10</v>
      </c>
      <c r="Z288">
        <v>935</v>
      </c>
      <c r="AB288" s="48">
        <v>0.22800000000000001</v>
      </c>
      <c r="AC288" s="48">
        <f t="shared" si="79"/>
        <v>8.0000000000000071E-3</v>
      </c>
      <c r="AD288" s="50">
        <f t="shared" si="80"/>
        <v>-2.9553014121413712</v>
      </c>
      <c r="AE288" s="50">
        <f t="shared" si="71"/>
        <v>12.949708546895133</v>
      </c>
      <c r="AF288" s="48">
        <v>1.0449999999999999</v>
      </c>
      <c r="AG288" s="48">
        <f t="shared" si="75"/>
        <v>0.79340121792951979</v>
      </c>
      <c r="AH288" s="48">
        <f t="shared" si="81"/>
        <v>377.47719408619065</v>
      </c>
      <c r="AI288" s="48">
        <v>126000000</v>
      </c>
    </row>
    <row r="289" spans="1:35" x14ac:dyDescent="0.2">
      <c r="A289" s="48">
        <v>4503</v>
      </c>
      <c r="B289" s="9" t="s">
        <v>46</v>
      </c>
      <c r="C289" s="48">
        <v>2013</v>
      </c>
      <c r="D289" t="s">
        <v>27</v>
      </c>
      <c r="E289" t="s">
        <v>28</v>
      </c>
      <c r="F289" t="s">
        <v>29</v>
      </c>
      <c r="G289" t="s">
        <v>30</v>
      </c>
      <c r="H289" s="9" t="s">
        <v>128</v>
      </c>
      <c r="I289" t="s">
        <v>129</v>
      </c>
      <c r="J289" s="9" t="s">
        <v>130</v>
      </c>
      <c r="K289" t="s">
        <v>34</v>
      </c>
      <c r="L289">
        <v>12</v>
      </c>
      <c r="M289" t="s">
        <v>136</v>
      </c>
      <c r="N289" s="48">
        <v>346808</v>
      </c>
      <c r="O289" s="48">
        <v>166313</v>
      </c>
      <c r="P289" s="48">
        <v>390247</v>
      </c>
      <c r="Q289" s="48">
        <v>180495</v>
      </c>
      <c r="S289" s="48">
        <v>34088</v>
      </c>
      <c r="T289" s="48" t="s">
        <v>36</v>
      </c>
      <c r="U289" s="48">
        <v>2911</v>
      </c>
      <c r="V289" s="48">
        <v>438702</v>
      </c>
      <c r="W289" t="s">
        <v>132</v>
      </c>
      <c r="X289">
        <v>101020</v>
      </c>
      <c r="Y289" s="48">
        <v>10</v>
      </c>
      <c r="Z289">
        <v>935</v>
      </c>
      <c r="AB289" s="48">
        <v>0.16700000000000001</v>
      </c>
      <c r="AC289" s="48">
        <f t="shared" si="79"/>
        <v>-6.0999999999999999E-2</v>
      </c>
      <c r="AD289" s="50">
        <f t="shared" si="80"/>
        <v>-7.2417366667142051</v>
      </c>
      <c r="AE289" s="50">
        <f t="shared" si="71"/>
        <v>12.874535150968246</v>
      </c>
      <c r="AF289" s="48">
        <v>1.054</v>
      </c>
      <c r="AG289" s="48">
        <f t="shared" si="75"/>
        <v>0.8886884460354596</v>
      </c>
      <c r="AH289" s="48">
        <f t="shared" si="81"/>
        <v>0</v>
      </c>
    </row>
    <row r="290" spans="1:35" x14ac:dyDescent="0.2">
      <c r="A290" s="48">
        <v>4503</v>
      </c>
      <c r="B290" s="9" t="s">
        <v>48</v>
      </c>
      <c r="C290" s="48">
        <v>2014</v>
      </c>
      <c r="D290" t="s">
        <v>27</v>
      </c>
      <c r="E290" t="s">
        <v>28</v>
      </c>
      <c r="F290" t="s">
        <v>29</v>
      </c>
      <c r="G290" t="s">
        <v>30</v>
      </c>
      <c r="H290" s="9" t="s">
        <v>128</v>
      </c>
      <c r="I290" t="s">
        <v>129</v>
      </c>
      <c r="J290" s="9" t="s">
        <v>130</v>
      </c>
      <c r="K290" t="s">
        <v>34</v>
      </c>
      <c r="L290">
        <v>12</v>
      </c>
      <c r="M290" t="s">
        <v>137</v>
      </c>
      <c r="N290" s="48">
        <v>349493</v>
      </c>
      <c r="O290" s="48">
        <v>168429</v>
      </c>
      <c r="P290" s="48">
        <v>364763</v>
      </c>
      <c r="Q290" s="48">
        <v>181064</v>
      </c>
      <c r="S290" s="48">
        <v>34088</v>
      </c>
      <c r="T290" s="48" t="s">
        <v>36</v>
      </c>
      <c r="U290" s="48">
        <v>2911</v>
      </c>
      <c r="V290" s="48">
        <v>388382.45</v>
      </c>
      <c r="W290" t="s">
        <v>132</v>
      </c>
      <c r="X290">
        <v>101020</v>
      </c>
      <c r="Y290" s="48">
        <v>10</v>
      </c>
      <c r="Z290">
        <v>935</v>
      </c>
      <c r="AB290" s="48">
        <v>0.159</v>
      </c>
      <c r="AC290" s="48">
        <f t="shared" si="79"/>
        <v>-8.0000000000000071E-3</v>
      </c>
      <c r="AD290" s="50">
        <f t="shared" si="80"/>
        <v>-6.5302231663536174</v>
      </c>
      <c r="AE290" s="50">
        <f t="shared" si="71"/>
        <v>12.80700310659981</v>
      </c>
      <c r="AF290" s="48">
        <v>1.0049999999999999</v>
      </c>
      <c r="AG290" s="48">
        <f t="shared" si="75"/>
        <v>0.95813720141571379</v>
      </c>
      <c r="AH290" s="48">
        <f t="shared" si="81"/>
        <v>354.79966694611909</v>
      </c>
      <c r="AI290" s="48">
        <v>124000000</v>
      </c>
    </row>
    <row r="291" spans="1:35" x14ac:dyDescent="0.2">
      <c r="A291" s="48">
        <v>4503</v>
      </c>
      <c r="B291" s="9" t="s">
        <v>50</v>
      </c>
      <c r="C291" s="48">
        <v>2015</v>
      </c>
      <c r="D291" t="s">
        <v>27</v>
      </c>
      <c r="E291" t="s">
        <v>28</v>
      </c>
      <c r="F291" t="s">
        <v>29</v>
      </c>
      <c r="G291" t="s">
        <v>30</v>
      </c>
      <c r="H291" s="9" t="s">
        <v>128</v>
      </c>
      <c r="I291" t="s">
        <v>129</v>
      </c>
      <c r="J291" s="9" t="s">
        <v>130</v>
      </c>
      <c r="K291" t="s">
        <v>34</v>
      </c>
      <c r="L291">
        <v>12</v>
      </c>
      <c r="M291" t="s">
        <v>138</v>
      </c>
      <c r="N291" s="48">
        <v>336758</v>
      </c>
      <c r="O291" s="48">
        <v>159948</v>
      </c>
      <c r="P291" s="48">
        <v>236810</v>
      </c>
      <c r="Q291" s="48">
        <v>176810</v>
      </c>
      <c r="S291" s="48">
        <v>34088</v>
      </c>
      <c r="T291" s="48" t="s">
        <v>36</v>
      </c>
      <c r="U291" s="48">
        <v>2911</v>
      </c>
      <c r="V291" s="48">
        <v>323960.2</v>
      </c>
      <c r="W291" t="s">
        <v>132</v>
      </c>
      <c r="X291">
        <v>101020</v>
      </c>
      <c r="Y291" s="48">
        <v>10</v>
      </c>
      <c r="Z291">
        <v>935</v>
      </c>
      <c r="AB291" s="48">
        <v>9.2999999999999999E-2</v>
      </c>
      <c r="AC291" s="48">
        <f t="shared" si="79"/>
        <v>-6.6000000000000003E-2</v>
      </c>
      <c r="AD291" s="50">
        <f t="shared" si="80"/>
        <v>-35.078393367748376</v>
      </c>
      <c r="AE291" s="50">
        <f t="shared" si="71"/>
        <v>12.375013410830068</v>
      </c>
      <c r="AF291" s="48">
        <v>0.94399999999999995</v>
      </c>
      <c r="AG291" s="48">
        <f t="shared" si="75"/>
        <v>1.4220598792280732</v>
      </c>
      <c r="AH291" s="48">
        <f t="shared" si="81"/>
        <v>0</v>
      </c>
    </row>
    <row r="292" spans="1:35" x14ac:dyDescent="0.2">
      <c r="A292" s="48">
        <v>4503</v>
      </c>
      <c r="B292" s="9" t="s">
        <v>52</v>
      </c>
      <c r="C292" s="48">
        <v>2016</v>
      </c>
      <c r="D292" t="s">
        <v>27</v>
      </c>
      <c r="E292" t="s">
        <v>28</v>
      </c>
      <c r="F292" t="s">
        <v>29</v>
      </c>
      <c r="G292" t="s">
        <v>30</v>
      </c>
      <c r="H292" s="9" t="s">
        <v>128</v>
      </c>
      <c r="I292" t="s">
        <v>129</v>
      </c>
      <c r="J292" s="9" t="s">
        <v>130</v>
      </c>
      <c r="K292" t="s">
        <v>34</v>
      </c>
      <c r="L292">
        <v>12</v>
      </c>
      <c r="M292" t="s">
        <v>139</v>
      </c>
      <c r="N292" s="48">
        <v>330314</v>
      </c>
      <c r="O292" s="48">
        <v>156484</v>
      </c>
      <c r="P292" s="48">
        <v>197518</v>
      </c>
      <c r="Q292" s="48">
        <v>173830</v>
      </c>
      <c r="S292" s="48">
        <v>34088</v>
      </c>
      <c r="T292" s="48" t="s">
        <v>36</v>
      </c>
      <c r="U292" s="48">
        <v>2911</v>
      </c>
      <c r="V292" s="48">
        <v>374398.48</v>
      </c>
      <c r="W292" t="s">
        <v>132</v>
      </c>
      <c r="X292">
        <v>101020</v>
      </c>
      <c r="Y292" s="48">
        <v>10</v>
      </c>
      <c r="Z292">
        <v>935</v>
      </c>
      <c r="AB292" s="48">
        <v>4.2999999999999997E-2</v>
      </c>
      <c r="AC292" s="48">
        <f t="shared" si="79"/>
        <v>-0.05</v>
      </c>
      <c r="AD292" s="50">
        <f t="shared" si="80"/>
        <v>-16.592204721084414</v>
      </c>
      <c r="AE292" s="50">
        <f t="shared" si="71"/>
        <v>12.193584998410891</v>
      </c>
      <c r="AF292" s="48">
        <v>0.96799999999999997</v>
      </c>
      <c r="AG292" s="48">
        <f t="shared" si="75"/>
        <v>1.6723235350702215</v>
      </c>
      <c r="AH292" s="48">
        <f t="shared" si="81"/>
        <v>378.42779900337257</v>
      </c>
      <c r="AI292" s="48">
        <v>125000000</v>
      </c>
    </row>
    <row r="293" spans="1:35" x14ac:dyDescent="0.2">
      <c r="A293" s="48">
        <v>4503</v>
      </c>
      <c r="B293" s="9" t="s">
        <v>54</v>
      </c>
      <c r="C293" s="48">
        <v>2017</v>
      </c>
      <c r="D293" t="s">
        <v>27</v>
      </c>
      <c r="E293" t="s">
        <v>28</v>
      </c>
      <c r="F293" t="s">
        <v>29</v>
      </c>
      <c r="G293" t="s">
        <v>30</v>
      </c>
      <c r="H293" s="9" t="s">
        <v>128</v>
      </c>
      <c r="I293" t="s">
        <v>129</v>
      </c>
      <c r="J293" s="9" t="s">
        <v>130</v>
      </c>
      <c r="K293" t="s">
        <v>34</v>
      </c>
      <c r="L293">
        <v>12</v>
      </c>
      <c r="M293" t="s">
        <v>140</v>
      </c>
      <c r="N293" s="48">
        <v>348691</v>
      </c>
      <c r="O293" s="48">
        <v>154191</v>
      </c>
      <c r="P293" s="48">
        <v>237162</v>
      </c>
      <c r="Q293" s="48">
        <v>194500</v>
      </c>
      <c r="S293" s="48">
        <v>34088</v>
      </c>
      <c r="T293" s="48" t="s">
        <v>36</v>
      </c>
      <c r="U293" s="48">
        <v>2911</v>
      </c>
      <c r="V293" s="48">
        <v>354549.96</v>
      </c>
      <c r="W293" t="s">
        <v>132</v>
      </c>
      <c r="X293">
        <v>101020</v>
      </c>
      <c r="Y293" s="48">
        <v>10</v>
      </c>
      <c r="Z293">
        <v>935</v>
      </c>
      <c r="AB293" s="48">
        <v>6.3E-2</v>
      </c>
      <c r="AC293" s="48">
        <f t="shared" si="79"/>
        <v>2.0000000000000004E-2</v>
      </c>
      <c r="AD293" s="50">
        <f t="shared" si="80"/>
        <v>20.071082129223665</v>
      </c>
      <c r="AE293" s="50">
        <f t="shared" si="71"/>
        <v>12.376498730911061</v>
      </c>
      <c r="AF293" s="48">
        <v>0.95299999999999996</v>
      </c>
      <c r="AG293" s="48">
        <f t="shared" si="75"/>
        <v>1.470265050893482</v>
      </c>
      <c r="AH293" s="48">
        <f t="shared" si="81"/>
        <v>0</v>
      </c>
    </row>
    <row r="294" spans="1:35" x14ac:dyDescent="0.2">
      <c r="A294" s="48">
        <v>4503</v>
      </c>
      <c r="B294" s="9" t="s">
        <v>56</v>
      </c>
      <c r="C294" s="48">
        <v>2018</v>
      </c>
      <c r="D294" t="s">
        <v>27</v>
      </c>
      <c r="E294" t="s">
        <v>28</v>
      </c>
      <c r="F294" t="s">
        <v>29</v>
      </c>
      <c r="G294" t="s">
        <v>30</v>
      </c>
      <c r="H294" s="9" t="s">
        <v>128</v>
      </c>
      <c r="I294" t="s">
        <v>129</v>
      </c>
      <c r="J294" s="9" t="s">
        <v>130</v>
      </c>
      <c r="K294" t="s">
        <v>34</v>
      </c>
      <c r="L294">
        <v>12</v>
      </c>
      <c r="M294" t="s">
        <v>141</v>
      </c>
      <c r="N294" s="48">
        <v>346196</v>
      </c>
      <c r="O294" s="48">
        <v>147668</v>
      </c>
      <c r="P294" s="48">
        <v>279332</v>
      </c>
      <c r="Q294" s="48">
        <v>198528</v>
      </c>
      <c r="R294" s="48">
        <v>0</v>
      </c>
      <c r="S294" s="48">
        <v>34088</v>
      </c>
      <c r="T294" s="48" t="s">
        <v>36</v>
      </c>
      <c r="U294" s="48">
        <v>2911</v>
      </c>
      <c r="V294" s="48">
        <v>288921.03000000003</v>
      </c>
      <c r="W294" t="s">
        <v>132</v>
      </c>
      <c r="X294">
        <v>101020</v>
      </c>
      <c r="Y294" s="48">
        <v>10</v>
      </c>
      <c r="Z294">
        <v>935</v>
      </c>
      <c r="AB294" s="48">
        <v>0.108</v>
      </c>
      <c r="AC294" s="48">
        <f t="shared" si="79"/>
        <v>4.4999999999999998E-2</v>
      </c>
      <c r="AD294" s="50">
        <f t="shared" si="80"/>
        <v>17.781094779096147</v>
      </c>
      <c r="AE294" s="50">
        <f t="shared" si="71"/>
        <v>12.540156317515029</v>
      </c>
      <c r="AF294" s="48">
        <v>0.89900000000000002</v>
      </c>
      <c r="AG294" s="48">
        <f t="shared" si="75"/>
        <v>1.2393710709836323</v>
      </c>
      <c r="AH294" s="48">
        <f t="shared" si="81"/>
        <v>358.17860402777615</v>
      </c>
      <c r="AI294" s="48">
        <v>124000000</v>
      </c>
    </row>
    <row r="295" spans="1:35" hidden="1" x14ac:dyDescent="0.2">
      <c r="A295">
        <v>4503</v>
      </c>
      <c r="B295" t="s">
        <v>58</v>
      </c>
      <c r="C295">
        <v>2019</v>
      </c>
      <c r="D295" t="s">
        <v>27</v>
      </c>
      <c r="E295" t="s">
        <v>28</v>
      </c>
      <c r="F295" t="s">
        <v>29</v>
      </c>
      <c r="G295" t="s">
        <v>30</v>
      </c>
      <c r="H295" t="s">
        <v>128</v>
      </c>
      <c r="I295" t="s">
        <v>129</v>
      </c>
      <c r="J295" t="s">
        <v>130</v>
      </c>
      <c r="K295" t="s">
        <v>34</v>
      </c>
      <c r="L295">
        <v>12</v>
      </c>
      <c r="M295" t="s">
        <v>142</v>
      </c>
      <c r="N295">
        <v>362597</v>
      </c>
      <c r="O295">
        <v>163659</v>
      </c>
      <c r="P295">
        <v>255583</v>
      </c>
      <c r="Q295">
        <v>198938</v>
      </c>
      <c r="R295">
        <v>102</v>
      </c>
      <c r="S295">
        <v>34088</v>
      </c>
      <c r="T295" t="s">
        <v>36</v>
      </c>
      <c r="U295">
        <v>2911</v>
      </c>
      <c r="V295">
        <v>295448.52</v>
      </c>
      <c r="W295" t="s">
        <v>132</v>
      </c>
      <c r="X295">
        <v>101020</v>
      </c>
      <c r="Y295">
        <v>10</v>
      </c>
      <c r="Z295">
        <v>935</v>
      </c>
      <c r="AA295"/>
      <c r="AB295" s="4"/>
      <c r="AC295" s="4"/>
      <c r="AD295" s="4"/>
      <c r="AE295" s="4">
        <f t="shared" si="71"/>
        <v>12.451302489101474</v>
      </c>
      <c r="AF295">
        <v>0.82399999999999995</v>
      </c>
      <c r="AG295">
        <f t="shared" si="75"/>
        <v>1.4187054694561063</v>
      </c>
      <c r="AH295"/>
      <c r="AI295"/>
    </row>
    <row r="296" spans="1:35" hidden="1" x14ac:dyDescent="0.2">
      <c r="A296" s="9">
        <v>5439</v>
      </c>
      <c r="B296" s="9" t="s">
        <v>26</v>
      </c>
      <c r="C296" s="9">
        <v>2008</v>
      </c>
      <c r="D296" t="s">
        <v>27</v>
      </c>
      <c r="E296" t="s">
        <v>28</v>
      </c>
      <c r="F296" t="s">
        <v>29</v>
      </c>
      <c r="G296" t="s">
        <v>30</v>
      </c>
      <c r="H296" s="9" t="s">
        <v>143</v>
      </c>
      <c r="I296">
        <v>406216101</v>
      </c>
      <c r="J296" t="s">
        <v>144</v>
      </c>
      <c r="K296" t="s">
        <v>34</v>
      </c>
      <c r="L296">
        <v>12</v>
      </c>
      <c r="M296" t="s">
        <v>145</v>
      </c>
      <c r="N296" s="9">
        <v>14385</v>
      </c>
      <c r="O296" s="9">
        <v>6641</v>
      </c>
      <c r="P296" s="9">
        <v>18279</v>
      </c>
      <c r="Q296" s="9">
        <v>7725</v>
      </c>
      <c r="R296" s="9"/>
      <c r="S296">
        <v>45012</v>
      </c>
      <c r="T296" t="s">
        <v>36</v>
      </c>
      <c r="U296">
        <v>1389</v>
      </c>
      <c r="V296" s="9">
        <v>16271.1</v>
      </c>
      <c r="W296" t="s">
        <v>146</v>
      </c>
      <c r="X296">
        <v>101010</v>
      </c>
      <c r="Y296">
        <v>10</v>
      </c>
      <c r="Z296">
        <v>935</v>
      </c>
      <c r="AA296" s="9"/>
      <c r="AB296" s="9">
        <v>0.36699999999999999</v>
      </c>
      <c r="AC296" s="48">
        <f t="shared" ref="AC296:AC306" si="82">AB296-AB295</f>
        <v>0.36699999999999999</v>
      </c>
      <c r="AD296" s="8"/>
      <c r="AE296" s="8">
        <f t="shared" si="71"/>
        <v>9.8135081389166032</v>
      </c>
      <c r="AF296" s="8"/>
      <c r="AG296" s="9">
        <f t="shared" si="75"/>
        <v>0.78696865255210902</v>
      </c>
      <c r="AH296" s="9"/>
      <c r="AI296" s="9"/>
    </row>
    <row r="297" spans="1:35" x14ac:dyDescent="0.2">
      <c r="A297" s="48">
        <v>5439</v>
      </c>
      <c r="B297" s="9" t="s">
        <v>38</v>
      </c>
      <c r="C297" s="48">
        <v>2009</v>
      </c>
      <c r="D297" t="s">
        <v>27</v>
      </c>
      <c r="E297" t="s">
        <v>28</v>
      </c>
      <c r="F297" t="s">
        <v>29</v>
      </c>
      <c r="G297" t="s">
        <v>30</v>
      </c>
      <c r="H297" s="9" t="s">
        <v>143</v>
      </c>
      <c r="I297">
        <v>406216101</v>
      </c>
      <c r="J297" s="9" t="s">
        <v>144</v>
      </c>
      <c r="K297" t="s">
        <v>34</v>
      </c>
      <c r="L297">
        <v>12</v>
      </c>
      <c r="M297" t="s">
        <v>147</v>
      </c>
      <c r="N297" s="48">
        <v>16538</v>
      </c>
      <c r="O297" s="48">
        <v>7781</v>
      </c>
      <c r="P297" s="48">
        <v>14675</v>
      </c>
      <c r="Q297" s="48">
        <v>8757</v>
      </c>
      <c r="S297" s="48">
        <v>45012</v>
      </c>
      <c r="T297" s="48" t="s">
        <v>36</v>
      </c>
      <c r="U297" s="48">
        <v>1389</v>
      </c>
      <c r="V297" s="48">
        <v>27141.18</v>
      </c>
      <c r="W297" t="s">
        <v>146</v>
      </c>
      <c r="X297">
        <v>101010</v>
      </c>
      <c r="Y297" s="48">
        <v>10</v>
      </c>
      <c r="Z297">
        <v>935</v>
      </c>
      <c r="AB297" s="48">
        <v>0.214</v>
      </c>
      <c r="AC297" s="48">
        <f t="shared" si="82"/>
        <v>-0.153</v>
      </c>
      <c r="AD297" s="50">
        <f t="shared" ref="AD297:AD306" si="83">(P297-P296)/P296*100</f>
        <v>-19.716614694458119</v>
      </c>
      <c r="AE297" s="50">
        <f t="shared" si="71"/>
        <v>9.5939006446962978</v>
      </c>
      <c r="AF297" s="48">
        <v>0.93200000000000005</v>
      </c>
      <c r="AG297" s="48">
        <f t="shared" si="75"/>
        <v>1.1269505962521296</v>
      </c>
      <c r="AH297" s="48">
        <f t="shared" ref="AH297:AH306" si="84">AI297/N297</f>
        <v>232.0960212843149</v>
      </c>
      <c r="AI297" s="48">
        <v>3838404</v>
      </c>
    </row>
    <row r="298" spans="1:35" x14ac:dyDescent="0.2">
      <c r="A298" s="48">
        <v>5439</v>
      </c>
      <c r="B298" s="9" t="s">
        <v>40</v>
      </c>
      <c r="C298" s="48">
        <v>2010</v>
      </c>
      <c r="D298" t="s">
        <v>27</v>
      </c>
      <c r="E298" t="s">
        <v>28</v>
      </c>
      <c r="F298" t="s">
        <v>29</v>
      </c>
      <c r="G298" t="s">
        <v>30</v>
      </c>
      <c r="H298" s="9" t="s">
        <v>143</v>
      </c>
      <c r="I298">
        <v>406216101</v>
      </c>
      <c r="J298" s="9" t="s">
        <v>144</v>
      </c>
      <c r="K298" t="s">
        <v>34</v>
      </c>
      <c r="L298">
        <v>12</v>
      </c>
      <c r="M298" t="s">
        <v>148</v>
      </c>
      <c r="N298" s="48">
        <v>18297</v>
      </c>
      <c r="O298" s="48">
        <v>7910</v>
      </c>
      <c r="P298" s="48">
        <v>17973</v>
      </c>
      <c r="Q298" s="48">
        <v>10387</v>
      </c>
      <c r="S298" s="48">
        <v>45012</v>
      </c>
      <c r="T298" s="48" t="s">
        <v>36</v>
      </c>
      <c r="U298" s="48">
        <v>1389</v>
      </c>
      <c r="V298" s="48">
        <v>37155.300000000003</v>
      </c>
      <c r="W298" t="s">
        <v>146</v>
      </c>
      <c r="X298">
        <v>101010</v>
      </c>
      <c r="Y298" s="48">
        <v>10</v>
      </c>
      <c r="Z298">
        <v>935</v>
      </c>
      <c r="AB298" s="48">
        <v>0.159</v>
      </c>
      <c r="AC298" s="48">
        <f t="shared" si="82"/>
        <v>-5.4999999999999993E-2</v>
      </c>
      <c r="AD298" s="50">
        <f t="shared" si="83"/>
        <v>22.473594548551958</v>
      </c>
      <c r="AE298" s="50">
        <f t="shared" si="71"/>
        <v>9.7966259107520344</v>
      </c>
      <c r="AF298" s="48">
        <v>0.877</v>
      </c>
      <c r="AG298" s="48">
        <f t="shared" si="75"/>
        <v>1.0180270405608414</v>
      </c>
      <c r="AH298" s="48">
        <f t="shared" si="84"/>
        <v>203.9132098158168</v>
      </c>
      <c r="AI298" s="48">
        <v>3731000</v>
      </c>
    </row>
    <row r="299" spans="1:35" x14ac:dyDescent="0.2">
      <c r="A299" s="48">
        <v>5439</v>
      </c>
      <c r="B299" s="9" t="s">
        <v>42</v>
      </c>
      <c r="C299" s="48">
        <v>2011</v>
      </c>
      <c r="D299" t="s">
        <v>27</v>
      </c>
      <c r="E299" t="s">
        <v>28</v>
      </c>
      <c r="F299" t="s">
        <v>29</v>
      </c>
      <c r="G299" t="s">
        <v>30</v>
      </c>
      <c r="H299" s="9" t="s">
        <v>143</v>
      </c>
      <c r="I299">
        <v>406216101</v>
      </c>
      <c r="J299" s="9" t="s">
        <v>144</v>
      </c>
      <c r="K299" t="s">
        <v>34</v>
      </c>
      <c r="L299">
        <v>12</v>
      </c>
      <c r="M299" t="s">
        <v>149</v>
      </c>
      <c r="N299" s="48">
        <v>23677</v>
      </c>
      <c r="O299" s="48">
        <v>10461</v>
      </c>
      <c r="P299" s="48">
        <v>24829</v>
      </c>
      <c r="Q299" s="48">
        <v>13216</v>
      </c>
      <c r="S299" s="48">
        <v>45012</v>
      </c>
      <c r="T299" s="48" t="s">
        <v>36</v>
      </c>
      <c r="U299" s="48">
        <v>1389</v>
      </c>
      <c r="V299" s="48">
        <v>31783.71</v>
      </c>
      <c r="W299" t="s">
        <v>146</v>
      </c>
      <c r="X299">
        <v>101010</v>
      </c>
      <c r="Y299" s="48">
        <v>10</v>
      </c>
      <c r="Z299">
        <v>935</v>
      </c>
      <c r="AB299" s="48">
        <v>0.255</v>
      </c>
      <c r="AC299" s="48">
        <f t="shared" si="82"/>
        <v>9.6000000000000002E-2</v>
      </c>
      <c r="AD299" s="50">
        <f t="shared" si="83"/>
        <v>38.146108050965339</v>
      </c>
      <c r="AE299" s="50">
        <f t="shared" si="71"/>
        <v>10.119767603828935</v>
      </c>
      <c r="AF299" s="48">
        <v>0.73</v>
      </c>
      <c r="AG299" s="48">
        <f t="shared" si="75"/>
        <v>0.95360264207177092</v>
      </c>
      <c r="AH299" s="48">
        <f t="shared" si="84"/>
        <v>185.79748278920471</v>
      </c>
      <c r="AI299" s="48">
        <v>4399127</v>
      </c>
    </row>
    <row r="300" spans="1:35" x14ac:dyDescent="0.2">
      <c r="A300" s="48">
        <v>5439</v>
      </c>
      <c r="B300" s="9" t="s">
        <v>44</v>
      </c>
      <c r="C300" s="48">
        <v>2012</v>
      </c>
      <c r="D300" t="s">
        <v>27</v>
      </c>
      <c r="E300" t="s">
        <v>28</v>
      </c>
      <c r="F300" t="s">
        <v>29</v>
      </c>
      <c r="G300" t="s">
        <v>30</v>
      </c>
      <c r="H300" s="9" t="s">
        <v>143</v>
      </c>
      <c r="I300">
        <v>406216101</v>
      </c>
      <c r="J300" s="9" t="s">
        <v>144</v>
      </c>
      <c r="K300" t="s">
        <v>34</v>
      </c>
      <c r="L300">
        <v>12</v>
      </c>
      <c r="M300" t="s">
        <v>150</v>
      </c>
      <c r="N300" s="48">
        <v>27410</v>
      </c>
      <c r="O300" s="48">
        <v>11620</v>
      </c>
      <c r="P300" s="48">
        <v>28503</v>
      </c>
      <c r="Q300" s="48">
        <v>15790</v>
      </c>
      <c r="R300" s="48">
        <v>398</v>
      </c>
      <c r="S300" s="48">
        <v>45012</v>
      </c>
      <c r="T300" s="48" t="s">
        <v>36</v>
      </c>
      <c r="U300" s="48">
        <v>1389</v>
      </c>
      <c r="V300" s="48">
        <v>32227.01</v>
      </c>
      <c r="W300" t="s">
        <v>146</v>
      </c>
      <c r="X300">
        <v>101010</v>
      </c>
      <c r="Y300" s="48">
        <v>10</v>
      </c>
      <c r="Z300">
        <v>935</v>
      </c>
      <c r="AB300" s="48">
        <v>0.215</v>
      </c>
      <c r="AC300" s="48">
        <f t="shared" si="82"/>
        <v>-4.0000000000000008E-2</v>
      </c>
      <c r="AD300" s="50">
        <f t="shared" si="83"/>
        <v>14.797212936485563</v>
      </c>
      <c r="AE300" s="50">
        <f t="shared" si="71"/>
        <v>10.257764623874859</v>
      </c>
      <c r="AF300" s="48">
        <v>0.76500000000000001</v>
      </c>
      <c r="AG300" s="48">
        <f t="shared" si="75"/>
        <v>0.96165315931656314</v>
      </c>
      <c r="AH300" s="48">
        <f t="shared" si="84"/>
        <v>184.28205034658885</v>
      </c>
      <c r="AI300" s="48">
        <v>5051171</v>
      </c>
    </row>
    <row r="301" spans="1:35" x14ac:dyDescent="0.2">
      <c r="A301" s="48">
        <v>5439</v>
      </c>
      <c r="B301" s="9" t="s">
        <v>46</v>
      </c>
      <c r="C301" s="48">
        <v>2013</v>
      </c>
      <c r="D301" t="s">
        <v>27</v>
      </c>
      <c r="E301" t="s">
        <v>28</v>
      </c>
      <c r="F301" t="s">
        <v>29</v>
      </c>
      <c r="G301" t="s">
        <v>30</v>
      </c>
      <c r="H301" s="9" t="s">
        <v>143</v>
      </c>
      <c r="I301">
        <v>406216101</v>
      </c>
      <c r="J301" s="9" t="s">
        <v>144</v>
      </c>
      <c r="K301" t="s">
        <v>34</v>
      </c>
      <c r="L301">
        <v>12</v>
      </c>
      <c r="M301" t="s">
        <v>151</v>
      </c>
      <c r="N301" s="48">
        <v>29223</v>
      </c>
      <c r="O301" s="48">
        <v>15608</v>
      </c>
      <c r="P301" s="48">
        <v>29402</v>
      </c>
      <c r="Q301" s="48">
        <v>13615</v>
      </c>
      <c r="R301" s="48">
        <v>373</v>
      </c>
      <c r="S301" s="48">
        <v>45012</v>
      </c>
      <c r="T301" s="48" t="s">
        <v>36</v>
      </c>
      <c r="U301" s="48">
        <v>1389</v>
      </c>
      <c r="V301" s="48">
        <v>43086.75</v>
      </c>
      <c r="W301" t="s">
        <v>146</v>
      </c>
      <c r="X301">
        <v>101010</v>
      </c>
      <c r="Y301" s="48">
        <v>10</v>
      </c>
      <c r="Z301">
        <v>935</v>
      </c>
      <c r="AB301" s="48">
        <v>0.124</v>
      </c>
      <c r="AC301" s="48">
        <f t="shared" si="82"/>
        <v>-9.0999999999999998E-2</v>
      </c>
      <c r="AD301" s="50">
        <f t="shared" si="83"/>
        <v>3.1540539592323613</v>
      </c>
      <c r="AE301" s="50">
        <f t="shared" si="71"/>
        <v>10.288817978223912</v>
      </c>
      <c r="AF301" s="48">
        <v>0.85199999999999998</v>
      </c>
      <c r="AG301" s="48">
        <f t="shared" si="75"/>
        <v>0.99391197877695392</v>
      </c>
      <c r="AH301" s="48">
        <f t="shared" si="84"/>
        <v>297.6080484549841</v>
      </c>
      <c r="AI301" s="48">
        <v>8697000</v>
      </c>
    </row>
    <row r="302" spans="1:35" x14ac:dyDescent="0.2">
      <c r="A302" s="48">
        <v>5439</v>
      </c>
      <c r="B302" s="9" t="s">
        <v>48</v>
      </c>
      <c r="C302" s="48">
        <v>2014</v>
      </c>
      <c r="D302" t="s">
        <v>27</v>
      </c>
      <c r="E302" t="s">
        <v>28</v>
      </c>
      <c r="F302" t="s">
        <v>29</v>
      </c>
      <c r="G302" t="s">
        <v>30</v>
      </c>
      <c r="H302" s="9" t="s">
        <v>143</v>
      </c>
      <c r="I302">
        <v>406216101</v>
      </c>
      <c r="J302" s="9" t="s">
        <v>144</v>
      </c>
      <c r="K302" t="s">
        <v>34</v>
      </c>
      <c r="L302">
        <v>12</v>
      </c>
      <c r="M302" t="s">
        <v>152</v>
      </c>
      <c r="N302" s="48">
        <v>32240</v>
      </c>
      <c r="O302" s="48">
        <v>15942</v>
      </c>
      <c r="P302" s="48">
        <v>32870</v>
      </c>
      <c r="Q302" s="48">
        <v>16298</v>
      </c>
      <c r="R302" s="48">
        <v>103</v>
      </c>
      <c r="S302" s="48">
        <v>45012</v>
      </c>
      <c r="T302" s="48" t="s">
        <v>36</v>
      </c>
      <c r="U302" s="48">
        <v>1389</v>
      </c>
      <c r="V302" s="48">
        <v>33351.839999999997</v>
      </c>
      <c r="W302" t="s">
        <v>146</v>
      </c>
      <c r="X302">
        <v>101010</v>
      </c>
      <c r="Y302" s="48">
        <v>10</v>
      </c>
      <c r="Z302">
        <v>935</v>
      </c>
      <c r="AB302" s="48">
        <v>0.24199999999999999</v>
      </c>
      <c r="AC302" s="48">
        <f t="shared" si="82"/>
        <v>0.11799999999999999</v>
      </c>
      <c r="AD302" s="50">
        <f t="shared" si="83"/>
        <v>11.795115978504864</v>
      </c>
      <c r="AE302" s="50">
        <f t="shared" si="71"/>
        <v>10.400315666658265</v>
      </c>
      <c r="AF302" s="48">
        <v>1.1000000000000001</v>
      </c>
      <c r="AG302" s="48">
        <f t="shared" si="75"/>
        <v>0.9808335868573167</v>
      </c>
      <c r="AH302" s="48">
        <f t="shared" si="84"/>
        <v>364.09078784119106</v>
      </c>
      <c r="AI302" s="48">
        <v>11738287</v>
      </c>
    </row>
    <row r="303" spans="1:35" x14ac:dyDescent="0.2">
      <c r="A303" s="48">
        <v>5439</v>
      </c>
      <c r="B303" s="9" t="s">
        <v>50</v>
      </c>
      <c r="C303" s="48">
        <v>2015</v>
      </c>
      <c r="D303" t="s">
        <v>27</v>
      </c>
      <c r="E303" t="s">
        <v>28</v>
      </c>
      <c r="F303" t="s">
        <v>29</v>
      </c>
      <c r="G303" t="s">
        <v>30</v>
      </c>
      <c r="H303" s="9" t="s">
        <v>143</v>
      </c>
      <c r="I303">
        <v>406216101</v>
      </c>
      <c r="J303" s="9" t="s">
        <v>144</v>
      </c>
      <c r="K303" t="s">
        <v>34</v>
      </c>
      <c r="L303">
        <v>12</v>
      </c>
      <c r="M303" t="s">
        <v>153</v>
      </c>
      <c r="N303" s="48">
        <v>36942</v>
      </c>
      <c r="O303" s="48">
        <v>21447</v>
      </c>
      <c r="P303" s="48">
        <v>23633</v>
      </c>
      <c r="Q303" s="48">
        <v>15495</v>
      </c>
      <c r="S303" s="48">
        <v>45012</v>
      </c>
      <c r="T303" s="48" t="s">
        <v>36</v>
      </c>
      <c r="U303" s="48">
        <v>1389</v>
      </c>
      <c r="V303" s="48">
        <v>29138.240000000002</v>
      </c>
      <c r="W303" t="s">
        <v>146</v>
      </c>
      <c r="X303">
        <v>101010</v>
      </c>
      <c r="Y303" s="48">
        <v>10</v>
      </c>
      <c r="Z303">
        <v>935</v>
      </c>
      <c r="AB303" s="48">
        <v>1.7000000000000001E-2</v>
      </c>
      <c r="AC303" s="48">
        <f t="shared" si="82"/>
        <v>-0.22499999999999998</v>
      </c>
      <c r="AD303" s="50">
        <f t="shared" si="83"/>
        <v>-28.101612412534227</v>
      </c>
      <c r="AE303" s="50">
        <f t="shared" si="71"/>
        <v>10.070399319380286</v>
      </c>
      <c r="AF303" s="48">
        <v>0.96099999999999997</v>
      </c>
      <c r="AG303" s="48">
        <f t="shared" si="75"/>
        <v>1.5631532179579402</v>
      </c>
      <c r="AH303" s="48">
        <f t="shared" si="84"/>
        <v>94.657463050186777</v>
      </c>
      <c r="AI303" s="48">
        <v>3496836</v>
      </c>
    </row>
    <row r="304" spans="1:35" x14ac:dyDescent="0.2">
      <c r="A304" s="48">
        <v>5439</v>
      </c>
      <c r="B304" s="9" t="s">
        <v>52</v>
      </c>
      <c r="C304" s="48">
        <v>2016</v>
      </c>
      <c r="D304" t="s">
        <v>27</v>
      </c>
      <c r="E304" t="s">
        <v>28</v>
      </c>
      <c r="F304" t="s">
        <v>29</v>
      </c>
      <c r="G304" t="s">
        <v>30</v>
      </c>
      <c r="H304" s="9" t="s">
        <v>143</v>
      </c>
      <c r="I304">
        <v>406216101</v>
      </c>
      <c r="J304" s="9" t="s">
        <v>144</v>
      </c>
      <c r="K304" t="s">
        <v>34</v>
      </c>
      <c r="L304">
        <v>12</v>
      </c>
      <c r="M304" t="s">
        <v>154</v>
      </c>
      <c r="N304" s="48">
        <v>27000</v>
      </c>
      <c r="O304" s="48">
        <v>17552</v>
      </c>
      <c r="P304" s="48">
        <v>15887</v>
      </c>
      <c r="Q304" s="48">
        <v>9448</v>
      </c>
      <c r="S304" s="48">
        <v>45012</v>
      </c>
      <c r="T304" s="48" t="s">
        <v>36</v>
      </c>
      <c r="U304" s="48">
        <v>1389</v>
      </c>
      <c r="V304" s="48">
        <v>46841.94</v>
      </c>
      <c r="W304" t="s">
        <v>146</v>
      </c>
      <c r="X304">
        <v>101010</v>
      </c>
      <c r="Y304" s="48">
        <v>10</v>
      </c>
      <c r="Z304">
        <v>935</v>
      </c>
      <c r="AB304" s="48">
        <v>-0.42</v>
      </c>
      <c r="AC304" s="48">
        <f t="shared" si="82"/>
        <v>-0.437</v>
      </c>
      <c r="AD304" s="50">
        <f t="shared" si="83"/>
        <v>-32.776202767316889</v>
      </c>
      <c r="AE304" s="50">
        <f t="shared" si="71"/>
        <v>9.6732564437200228</v>
      </c>
      <c r="AF304" s="48">
        <v>1.6140000000000001</v>
      </c>
      <c r="AG304" s="48">
        <f t="shared" si="75"/>
        <v>1.6995027380877448</v>
      </c>
      <c r="AH304" s="48">
        <f t="shared" si="84"/>
        <v>73.184111111111108</v>
      </c>
      <c r="AI304" s="48">
        <v>1975971</v>
      </c>
    </row>
    <row r="305" spans="1:35" x14ac:dyDescent="0.2">
      <c r="A305" s="48">
        <v>5439</v>
      </c>
      <c r="B305" s="9" t="s">
        <v>54</v>
      </c>
      <c r="C305" s="48">
        <v>2017</v>
      </c>
      <c r="D305" t="s">
        <v>27</v>
      </c>
      <c r="E305" t="s">
        <v>28</v>
      </c>
      <c r="F305" t="s">
        <v>29</v>
      </c>
      <c r="G305" t="s">
        <v>30</v>
      </c>
      <c r="H305" s="9" t="s">
        <v>143</v>
      </c>
      <c r="I305">
        <v>406216101</v>
      </c>
      <c r="J305" s="9" t="s">
        <v>144</v>
      </c>
      <c r="K305" t="s">
        <v>34</v>
      </c>
      <c r="L305">
        <v>12</v>
      </c>
      <c r="M305" t="s">
        <v>155</v>
      </c>
      <c r="N305" s="48">
        <v>25085</v>
      </c>
      <c r="O305" s="48">
        <v>16736</v>
      </c>
      <c r="P305" s="48">
        <v>20620</v>
      </c>
      <c r="Q305" s="48">
        <v>8349</v>
      </c>
      <c r="S305" s="48">
        <v>45012</v>
      </c>
      <c r="T305" s="48" t="s">
        <v>36</v>
      </c>
      <c r="U305" s="48">
        <v>1389</v>
      </c>
      <c r="V305" s="48">
        <v>42663.51</v>
      </c>
      <c r="W305" t="s">
        <v>146</v>
      </c>
      <c r="X305">
        <v>101010</v>
      </c>
      <c r="Y305" s="48">
        <v>10</v>
      </c>
      <c r="Z305">
        <v>935</v>
      </c>
      <c r="AB305" s="48">
        <v>2.3E-2</v>
      </c>
      <c r="AC305" s="48">
        <f t="shared" si="82"/>
        <v>0.443</v>
      </c>
      <c r="AD305" s="50">
        <f t="shared" si="83"/>
        <v>29.791653553219614</v>
      </c>
      <c r="AE305" s="50">
        <f t="shared" si="71"/>
        <v>9.9340167575709515</v>
      </c>
      <c r="AF305" s="48">
        <v>1.8180000000000001</v>
      </c>
      <c r="AG305" s="48">
        <f t="shared" si="75"/>
        <v>1.2165373423860331</v>
      </c>
      <c r="AH305" s="48">
        <f t="shared" si="84"/>
        <v>83.656368347618098</v>
      </c>
      <c r="AI305" s="48">
        <v>2098520</v>
      </c>
    </row>
    <row r="306" spans="1:35" x14ac:dyDescent="0.2">
      <c r="A306" s="48">
        <v>5439</v>
      </c>
      <c r="B306" s="9" t="s">
        <v>56</v>
      </c>
      <c r="C306" s="48">
        <v>2018</v>
      </c>
      <c r="D306" t="s">
        <v>27</v>
      </c>
      <c r="E306" t="s">
        <v>28</v>
      </c>
      <c r="F306" t="s">
        <v>29</v>
      </c>
      <c r="G306" t="s">
        <v>30</v>
      </c>
      <c r="H306" s="9" t="s">
        <v>143</v>
      </c>
      <c r="I306">
        <v>406216101</v>
      </c>
      <c r="J306" s="9" t="s">
        <v>144</v>
      </c>
      <c r="K306" t="s">
        <v>34</v>
      </c>
      <c r="L306">
        <v>12</v>
      </c>
      <c r="M306" t="s">
        <v>156</v>
      </c>
      <c r="N306" s="48">
        <v>25982</v>
      </c>
      <c r="O306" s="48">
        <v>16438</v>
      </c>
      <c r="P306" s="48">
        <v>23995</v>
      </c>
      <c r="Q306" s="48">
        <v>9544</v>
      </c>
      <c r="S306" s="48">
        <v>45012</v>
      </c>
      <c r="T306" s="48" t="s">
        <v>36</v>
      </c>
      <c r="U306" s="48">
        <v>1389</v>
      </c>
      <c r="V306" s="48">
        <v>23151.18</v>
      </c>
      <c r="W306" t="s">
        <v>146</v>
      </c>
      <c r="X306">
        <v>101010</v>
      </c>
      <c r="Y306" s="48">
        <v>10</v>
      </c>
      <c r="Z306">
        <v>935</v>
      </c>
      <c r="AB306" s="48">
        <v>2.1999999999999999E-2</v>
      </c>
      <c r="AC306" s="48">
        <f t="shared" si="82"/>
        <v>-1.0000000000000009E-3</v>
      </c>
      <c r="AD306" s="50">
        <f t="shared" si="83"/>
        <v>16.36760426770126</v>
      </c>
      <c r="AE306" s="50">
        <f t="shared" si="71"/>
        <v>10.085600754292345</v>
      </c>
      <c r="AF306" s="48">
        <v>1.9470000000000001</v>
      </c>
      <c r="AG306" s="48">
        <f t="shared" si="75"/>
        <v>1.0828089185246927</v>
      </c>
      <c r="AH306" s="48">
        <f t="shared" si="84"/>
        <v>192.83296128088676</v>
      </c>
      <c r="AI306" s="48">
        <v>5010186</v>
      </c>
    </row>
    <row r="307" spans="1:35" hidden="1" x14ac:dyDescent="0.2">
      <c r="A307">
        <v>5439</v>
      </c>
      <c r="B307" t="s">
        <v>58</v>
      </c>
      <c r="C307">
        <v>2019</v>
      </c>
      <c r="D307" t="s">
        <v>27</v>
      </c>
      <c r="E307" t="s">
        <v>28</v>
      </c>
      <c r="F307" t="s">
        <v>29</v>
      </c>
      <c r="G307" t="s">
        <v>30</v>
      </c>
      <c r="H307" t="s">
        <v>143</v>
      </c>
      <c r="I307">
        <v>406216101</v>
      </c>
      <c r="J307" t="s">
        <v>144</v>
      </c>
      <c r="K307" t="s">
        <v>34</v>
      </c>
      <c r="L307">
        <v>12</v>
      </c>
      <c r="M307" t="s">
        <v>157</v>
      </c>
      <c r="N307">
        <v>25377</v>
      </c>
      <c r="O307">
        <v>17352</v>
      </c>
      <c r="P307">
        <v>22408</v>
      </c>
      <c r="Q307">
        <v>8025</v>
      </c>
      <c r="R307"/>
      <c r="S307">
        <v>45012</v>
      </c>
      <c r="T307" t="s">
        <v>36</v>
      </c>
      <c r="U307">
        <v>1389</v>
      </c>
      <c r="V307">
        <v>21484.66</v>
      </c>
      <c r="W307" t="s">
        <v>146</v>
      </c>
      <c r="X307">
        <v>101010</v>
      </c>
      <c r="Y307">
        <v>10</v>
      </c>
      <c r="Z307">
        <v>935</v>
      </c>
      <c r="AA307"/>
      <c r="AB307" s="4"/>
      <c r="AC307" s="4"/>
      <c r="AD307" s="4"/>
      <c r="AE307" s="4">
        <f t="shared" si="71"/>
        <v>10.017173316939944</v>
      </c>
      <c r="AF307" s="4"/>
      <c r="AG307">
        <f t="shared" si="75"/>
        <v>1.1324973223848624</v>
      </c>
      <c r="AH307"/>
      <c r="AI307"/>
    </row>
    <row r="308" spans="1:35" hidden="1" x14ac:dyDescent="0.2">
      <c r="A308" s="9">
        <v>5581</v>
      </c>
      <c r="B308" s="9" t="s">
        <v>158</v>
      </c>
      <c r="C308" s="9">
        <v>2008</v>
      </c>
      <c r="D308" t="s">
        <v>27</v>
      </c>
      <c r="E308" t="s">
        <v>28</v>
      </c>
      <c r="F308" t="s">
        <v>29</v>
      </c>
      <c r="G308" t="s">
        <v>30</v>
      </c>
      <c r="H308" s="9" t="s">
        <v>159</v>
      </c>
      <c r="I308">
        <v>423452101</v>
      </c>
      <c r="J308" t="s">
        <v>160</v>
      </c>
      <c r="K308" t="s">
        <v>34</v>
      </c>
      <c r="L308">
        <v>9</v>
      </c>
      <c r="M308" t="s">
        <v>161</v>
      </c>
      <c r="N308" s="9">
        <v>3588.0450000000001</v>
      </c>
      <c r="O308" s="9">
        <v>1322.5709999999999</v>
      </c>
      <c r="P308" s="9">
        <v>2036.5429999999999</v>
      </c>
      <c r="Q308" s="9">
        <v>2265.4740000000002</v>
      </c>
      <c r="R308" s="9"/>
      <c r="S308">
        <v>46765</v>
      </c>
      <c r="T308" t="s">
        <v>36</v>
      </c>
      <c r="U308">
        <v>1381</v>
      </c>
      <c r="V308" s="9">
        <v>4544.5382</v>
      </c>
      <c r="W308" t="s">
        <v>162</v>
      </c>
      <c r="X308">
        <v>101010</v>
      </c>
      <c r="Y308">
        <v>10</v>
      </c>
      <c r="Z308">
        <v>935</v>
      </c>
      <c r="AA308" s="9"/>
      <c r="AB308" s="9">
        <v>0.188</v>
      </c>
      <c r="AC308" s="48">
        <f t="shared" ref="AC308:AC318" si="85">AB308-AB307</f>
        <v>0.188</v>
      </c>
      <c r="AD308" s="8"/>
      <c r="AE308" s="8">
        <f t="shared" si="71"/>
        <v>7.6190090415230562</v>
      </c>
      <c r="AF308" s="8"/>
      <c r="AG308" s="9">
        <f t="shared" si="75"/>
        <v>1.7618312012071438</v>
      </c>
      <c r="AH308" s="9"/>
      <c r="AI308" s="9"/>
    </row>
    <row r="309" spans="1:35" x14ac:dyDescent="0.2">
      <c r="A309" s="48">
        <v>5581</v>
      </c>
      <c r="B309" s="9" t="s">
        <v>163</v>
      </c>
      <c r="C309" s="48">
        <v>2009</v>
      </c>
      <c r="D309" t="s">
        <v>27</v>
      </c>
      <c r="E309" t="s">
        <v>28</v>
      </c>
      <c r="F309" t="s">
        <v>29</v>
      </c>
      <c r="G309" t="s">
        <v>30</v>
      </c>
      <c r="H309" s="9" t="s">
        <v>159</v>
      </c>
      <c r="I309">
        <v>423452101</v>
      </c>
      <c r="J309" s="9" t="s">
        <v>160</v>
      </c>
      <c r="K309" t="s">
        <v>34</v>
      </c>
      <c r="L309">
        <v>9</v>
      </c>
      <c r="M309" t="s">
        <v>164</v>
      </c>
      <c r="N309" s="48">
        <v>4161.0240000000003</v>
      </c>
      <c r="O309" s="48">
        <v>1478.0150000000001</v>
      </c>
      <c r="P309" s="48">
        <v>1894.038</v>
      </c>
      <c r="Q309" s="48">
        <v>2683.009</v>
      </c>
      <c r="R309" s="48">
        <v>507.69900000000001</v>
      </c>
      <c r="S309" s="48">
        <v>46765</v>
      </c>
      <c r="T309" s="48" t="s">
        <v>36</v>
      </c>
      <c r="U309" s="48">
        <v>1381</v>
      </c>
      <c r="V309" s="48">
        <v>4169.8616000000002</v>
      </c>
      <c r="W309" t="s">
        <v>162</v>
      </c>
      <c r="X309">
        <v>101010</v>
      </c>
      <c r="Y309" s="48">
        <v>10</v>
      </c>
      <c r="Z309">
        <v>935</v>
      </c>
      <c r="AB309" s="48">
        <v>0.11600000000000001</v>
      </c>
      <c r="AC309" s="48">
        <f t="shared" si="85"/>
        <v>-7.1999999999999995E-2</v>
      </c>
      <c r="AD309" s="50">
        <f t="shared" ref="AD309:AD318" si="86">(P309-P308)/P308*100</f>
        <v>-6.9973970596250563</v>
      </c>
      <c r="AE309" s="50">
        <f t="shared" si="71"/>
        <v>7.5464663369027294</v>
      </c>
      <c r="AF309" s="48">
        <v>0.55100000000000005</v>
      </c>
      <c r="AG309" s="48">
        <f t="shared" si="75"/>
        <v>2.1969062922707994</v>
      </c>
      <c r="AH309" s="48">
        <f t="shared" ref="AH309:AH318" si="87">AI309/N309</f>
        <v>0</v>
      </c>
    </row>
    <row r="310" spans="1:35" x14ac:dyDescent="0.2">
      <c r="A310" s="48">
        <v>5581</v>
      </c>
      <c r="B310" s="9" t="s">
        <v>165</v>
      </c>
      <c r="C310" s="48">
        <v>2010</v>
      </c>
      <c r="D310" t="s">
        <v>27</v>
      </c>
      <c r="E310" t="s">
        <v>28</v>
      </c>
      <c r="F310" t="s">
        <v>29</v>
      </c>
      <c r="G310" t="s">
        <v>30</v>
      </c>
      <c r="H310" s="9" t="s">
        <v>159</v>
      </c>
      <c r="I310">
        <v>423452101</v>
      </c>
      <c r="J310" s="9" t="s">
        <v>160</v>
      </c>
      <c r="K310" t="s">
        <v>34</v>
      </c>
      <c r="L310">
        <v>9</v>
      </c>
      <c r="M310" t="s">
        <v>166</v>
      </c>
      <c r="N310" s="48">
        <v>4265.37</v>
      </c>
      <c r="O310" s="48">
        <v>1457.905</v>
      </c>
      <c r="P310" s="48">
        <v>1875.162</v>
      </c>
      <c r="Q310" s="48">
        <v>2807.4650000000001</v>
      </c>
      <c r="R310" s="48">
        <v>391.346</v>
      </c>
      <c r="S310" s="48">
        <v>46765</v>
      </c>
      <c r="T310" s="48" t="s">
        <v>36</v>
      </c>
      <c r="U310" s="48">
        <v>1381</v>
      </c>
      <c r="V310" s="48">
        <v>4281.4367000000002</v>
      </c>
      <c r="W310" t="s">
        <v>162</v>
      </c>
      <c r="X310">
        <v>101010</v>
      </c>
      <c r="Y310" s="48">
        <v>10</v>
      </c>
      <c r="Z310">
        <v>935</v>
      </c>
      <c r="AB310" s="48">
        <v>8.2000000000000003E-2</v>
      </c>
      <c r="AC310" s="48">
        <f t="shared" si="85"/>
        <v>-3.4000000000000002E-2</v>
      </c>
      <c r="AD310" s="50">
        <f t="shared" si="86"/>
        <v>-0.99660091297006592</v>
      </c>
      <c r="AE310" s="50">
        <f t="shared" si="71"/>
        <v>7.5364503346722458</v>
      </c>
      <c r="AF310" s="48">
        <v>0.51900000000000002</v>
      </c>
      <c r="AG310" s="48">
        <f t="shared" si="75"/>
        <v>2.2746674687307014</v>
      </c>
      <c r="AH310" s="48">
        <f t="shared" si="87"/>
        <v>0</v>
      </c>
    </row>
    <row r="311" spans="1:35" x14ac:dyDescent="0.2">
      <c r="A311" s="48">
        <v>5581</v>
      </c>
      <c r="B311" s="9" t="s">
        <v>167</v>
      </c>
      <c r="C311" s="48">
        <v>2011</v>
      </c>
      <c r="D311" t="s">
        <v>27</v>
      </c>
      <c r="E311" t="s">
        <v>28</v>
      </c>
      <c r="F311" t="s">
        <v>29</v>
      </c>
      <c r="G311" t="s">
        <v>30</v>
      </c>
      <c r="H311" s="9" t="s">
        <v>159</v>
      </c>
      <c r="I311">
        <v>423452101</v>
      </c>
      <c r="J311" s="9" t="s">
        <v>160</v>
      </c>
      <c r="K311" t="s">
        <v>34</v>
      </c>
      <c r="L311">
        <v>9</v>
      </c>
      <c r="M311" t="s">
        <v>168</v>
      </c>
      <c r="N311" s="48">
        <v>5003.8909999999996</v>
      </c>
      <c r="O311" s="48">
        <v>1733.8440000000001</v>
      </c>
      <c r="P311" s="48">
        <v>2543.8939999999998</v>
      </c>
      <c r="Q311" s="48">
        <v>3270.047</v>
      </c>
      <c r="R311" s="48">
        <v>722.45899999999995</v>
      </c>
      <c r="S311" s="48">
        <v>46765</v>
      </c>
      <c r="T311" s="48" t="s">
        <v>36</v>
      </c>
      <c r="U311" s="48">
        <v>1381</v>
      </c>
      <c r="V311" s="48">
        <v>4347.6916000000001</v>
      </c>
      <c r="W311" t="s">
        <v>162</v>
      </c>
      <c r="X311">
        <v>101010</v>
      </c>
      <c r="Y311" s="48">
        <v>10</v>
      </c>
      <c r="Z311">
        <v>935</v>
      </c>
      <c r="AB311" s="48">
        <v>0.111</v>
      </c>
      <c r="AC311" s="48">
        <f t="shared" si="85"/>
        <v>2.8999999999999998E-2</v>
      </c>
      <c r="AD311" s="50">
        <f t="shared" si="86"/>
        <v>35.662625415830725</v>
      </c>
      <c r="AE311" s="50">
        <f t="shared" si="71"/>
        <v>7.8414512569252661</v>
      </c>
      <c r="AF311" s="48">
        <v>0.53</v>
      </c>
      <c r="AG311" s="48">
        <f t="shared" si="75"/>
        <v>1.9670202453404113</v>
      </c>
      <c r="AH311" s="48">
        <f t="shared" si="87"/>
        <v>0</v>
      </c>
    </row>
    <row r="312" spans="1:35" x14ac:dyDescent="0.2">
      <c r="A312" s="48">
        <v>5581</v>
      </c>
      <c r="B312" s="9" t="s">
        <v>169</v>
      </c>
      <c r="C312" s="48">
        <v>2012</v>
      </c>
      <c r="D312" t="s">
        <v>27</v>
      </c>
      <c r="E312" t="s">
        <v>28</v>
      </c>
      <c r="F312" t="s">
        <v>29</v>
      </c>
      <c r="G312" t="s">
        <v>30</v>
      </c>
      <c r="H312" s="9" t="s">
        <v>159</v>
      </c>
      <c r="I312">
        <v>423452101</v>
      </c>
      <c r="J312" s="9" t="s">
        <v>160</v>
      </c>
      <c r="K312" t="s">
        <v>34</v>
      </c>
      <c r="L312">
        <v>9</v>
      </c>
      <c r="M312" t="s">
        <v>170</v>
      </c>
      <c r="N312" s="48">
        <v>5721.085</v>
      </c>
      <c r="O312" s="48">
        <v>1886.087</v>
      </c>
      <c r="P312" s="48">
        <v>3151.8020000000001</v>
      </c>
      <c r="Q312" s="48">
        <v>3834.998</v>
      </c>
      <c r="R312" s="48">
        <v>568.28200000000004</v>
      </c>
      <c r="S312" s="48">
        <v>46765</v>
      </c>
      <c r="T312" s="48" t="s">
        <v>36</v>
      </c>
      <c r="U312" s="48">
        <v>1381</v>
      </c>
      <c r="V312" s="48">
        <v>5032.2817999999997</v>
      </c>
      <c r="W312" t="s">
        <v>162</v>
      </c>
      <c r="X312">
        <v>101010</v>
      </c>
      <c r="Y312" s="48">
        <v>10</v>
      </c>
      <c r="Z312">
        <v>935</v>
      </c>
      <c r="AB312" s="48">
        <v>0.123</v>
      </c>
      <c r="AC312" s="48">
        <f t="shared" si="85"/>
        <v>1.1999999999999997E-2</v>
      </c>
      <c r="AD312" s="50">
        <f t="shared" si="86"/>
        <v>23.896750414915104</v>
      </c>
      <c r="AE312" s="50">
        <f t="shared" si="71"/>
        <v>8.0557296317458</v>
      </c>
      <c r="AF312" s="48">
        <v>0.49199999999999999</v>
      </c>
      <c r="AG312" s="48">
        <f t="shared" si="75"/>
        <v>1.8151790626441635</v>
      </c>
      <c r="AH312" s="48">
        <f t="shared" si="87"/>
        <v>0</v>
      </c>
    </row>
    <row r="313" spans="1:35" x14ac:dyDescent="0.2">
      <c r="A313" s="48">
        <v>5581</v>
      </c>
      <c r="B313" s="9" t="s">
        <v>171</v>
      </c>
      <c r="C313" s="48">
        <v>2013</v>
      </c>
      <c r="D313" t="s">
        <v>27</v>
      </c>
      <c r="E313" t="s">
        <v>28</v>
      </c>
      <c r="F313" t="s">
        <v>29</v>
      </c>
      <c r="G313" t="s">
        <v>30</v>
      </c>
      <c r="H313" s="9" t="s">
        <v>159</v>
      </c>
      <c r="I313">
        <v>423452101</v>
      </c>
      <c r="J313" s="9" t="s">
        <v>160</v>
      </c>
      <c r="K313" t="s">
        <v>34</v>
      </c>
      <c r="L313">
        <v>9</v>
      </c>
      <c r="M313" t="s">
        <v>172</v>
      </c>
      <c r="N313" s="48">
        <v>6264.8270000000002</v>
      </c>
      <c r="O313" s="48">
        <v>1821.1</v>
      </c>
      <c r="P313" s="48">
        <v>3387.614</v>
      </c>
      <c r="Q313" s="48">
        <v>4443.7269999999999</v>
      </c>
      <c r="R313" s="48">
        <v>782.91200000000003</v>
      </c>
      <c r="S313" s="48">
        <v>46765</v>
      </c>
      <c r="T313" s="48" t="s">
        <v>36</v>
      </c>
      <c r="U313" s="48">
        <v>1381</v>
      </c>
      <c r="V313" s="48">
        <v>7358.1372000000001</v>
      </c>
      <c r="W313" t="s">
        <v>162</v>
      </c>
      <c r="X313">
        <v>101010</v>
      </c>
      <c r="Y313" s="48">
        <v>10</v>
      </c>
      <c r="Z313">
        <v>935</v>
      </c>
      <c r="AB313" s="48">
        <v>0.13500000000000001</v>
      </c>
      <c r="AC313" s="48">
        <f t="shared" si="85"/>
        <v>1.2000000000000011E-2</v>
      </c>
      <c r="AD313" s="50">
        <f t="shared" si="86"/>
        <v>7.4818151647850941</v>
      </c>
      <c r="AE313" s="50">
        <f t="shared" si="71"/>
        <v>8.1278811177582337</v>
      </c>
      <c r="AF313" s="48">
        <v>0.41</v>
      </c>
      <c r="AG313" s="48">
        <f t="shared" si="75"/>
        <v>1.8493331884919593</v>
      </c>
      <c r="AH313" s="48">
        <f t="shared" si="87"/>
        <v>0</v>
      </c>
    </row>
    <row r="314" spans="1:35" x14ac:dyDescent="0.2">
      <c r="A314" s="48">
        <v>5581</v>
      </c>
      <c r="B314" s="9" t="s">
        <v>173</v>
      </c>
      <c r="C314" s="48">
        <v>2014</v>
      </c>
      <c r="D314" t="s">
        <v>27</v>
      </c>
      <c r="E314" t="s">
        <v>28</v>
      </c>
      <c r="F314" t="s">
        <v>29</v>
      </c>
      <c r="G314" t="s">
        <v>30</v>
      </c>
      <c r="H314" s="9" t="s">
        <v>159</v>
      </c>
      <c r="I314">
        <v>423452101</v>
      </c>
      <c r="J314" s="9" t="s">
        <v>160</v>
      </c>
      <c r="K314" t="s">
        <v>34</v>
      </c>
      <c r="L314">
        <v>9</v>
      </c>
      <c r="M314" t="s">
        <v>174</v>
      </c>
      <c r="N314" s="48">
        <v>6721.8609999999999</v>
      </c>
      <c r="O314" s="48">
        <v>1830.884</v>
      </c>
      <c r="P314" s="48">
        <v>3719.7069999999999</v>
      </c>
      <c r="Q314" s="48">
        <v>4890.9769999999999</v>
      </c>
      <c r="R314" s="48">
        <v>620.65899999999999</v>
      </c>
      <c r="S314" s="48">
        <v>46765</v>
      </c>
      <c r="T314" s="48" t="s">
        <v>36</v>
      </c>
      <c r="U314" s="48">
        <v>1381</v>
      </c>
      <c r="V314" s="48">
        <v>10592.665800000001</v>
      </c>
      <c r="W314" t="s">
        <v>162</v>
      </c>
      <c r="X314">
        <v>101010</v>
      </c>
      <c r="Y314" s="48">
        <v>10</v>
      </c>
      <c r="Z314">
        <v>935</v>
      </c>
      <c r="AB314" s="48">
        <v>0.12</v>
      </c>
      <c r="AC314" s="48">
        <f t="shared" si="85"/>
        <v>-1.5000000000000013E-2</v>
      </c>
      <c r="AD314" s="50">
        <f t="shared" si="86"/>
        <v>9.8031534879711746</v>
      </c>
      <c r="AE314" s="50">
        <f t="shared" si="71"/>
        <v>8.2214001807243289</v>
      </c>
      <c r="AF314" s="48">
        <v>0.374</v>
      </c>
      <c r="AG314" s="48">
        <f t="shared" si="75"/>
        <v>1.8070942146787368</v>
      </c>
      <c r="AH314" s="48">
        <f t="shared" si="87"/>
        <v>0</v>
      </c>
    </row>
    <row r="315" spans="1:35" x14ac:dyDescent="0.2">
      <c r="A315" s="48">
        <v>5581</v>
      </c>
      <c r="B315" s="9" t="s">
        <v>175</v>
      </c>
      <c r="C315" s="48">
        <v>2015</v>
      </c>
      <c r="D315" t="s">
        <v>27</v>
      </c>
      <c r="E315" t="s">
        <v>28</v>
      </c>
      <c r="F315" t="s">
        <v>29</v>
      </c>
      <c r="G315" t="s">
        <v>30</v>
      </c>
      <c r="H315" s="9" t="s">
        <v>159</v>
      </c>
      <c r="I315">
        <v>423452101</v>
      </c>
      <c r="J315" s="9" t="s">
        <v>160</v>
      </c>
      <c r="K315" t="s">
        <v>34</v>
      </c>
      <c r="L315">
        <v>9</v>
      </c>
      <c r="M315" t="s">
        <v>176</v>
      </c>
      <c r="N315" s="48">
        <v>7152.0119999999997</v>
      </c>
      <c r="O315" s="48">
        <v>2254.56</v>
      </c>
      <c r="P315" s="48">
        <v>3165.4409999999998</v>
      </c>
      <c r="Q315" s="48">
        <v>4897.4520000000002</v>
      </c>
      <c r="R315" s="48">
        <v>895.09799999999996</v>
      </c>
      <c r="S315" s="48">
        <v>46765</v>
      </c>
      <c r="T315" s="48" t="s">
        <v>36</v>
      </c>
      <c r="U315" s="48">
        <v>1381</v>
      </c>
      <c r="V315" s="48">
        <v>5093.1157000000003</v>
      </c>
      <c r="W315" t="s">
        <v>162</v>
      </c>
      <c r="X315">
        <v>101010</v>
      </c>
      <c r="Y315" s="48">
        <v>10</v>
      </c>
      <c r="Z315">
        <v>935</v>
      </c>
      <c r="AB315" s="48">
        <v>6.9000000000000006E-2</v>
      </c>
      <c r="AC315" s="48">
        <f t="shared" si="85"/>
        <v>-5.099999999999999E-2</v>
      </c>
      <c r="AD315" s="50">
        <f t="shared" si="86"/>
        <v>-14.900797293980418</v>
      </c>
      <c r="AE315" s="50">
        <f t="shared" si="71"/>
        <v>8.0600476613647398</v>
      </c>
      <c r="AF315" s="48">
        <v>0.46</v>
      </c>
      <c r="AG315" s="48">
        <f t="shared" si="75"/>
        <v>2.2594046137647172</v>
      </c>
      <c r="AH315" s="48">
        <f t="shared" si="87"/>
        <v>0</v>
      </c>
    </row>
    <row r="316" spans="1:35" x14ac:dyDescent="0.2">
      <c r="A316" s="48">
        <v>5581</v>
      </c>
      <c r="B316" s="9" t="s">
        <v>177</v>
      </c>
      <c r="C316" s="48">
        <v>2016</v>
      </c>
      <c r="D316" t="s">
        <v>27</v>
      </c>
      <c r="E316" t="s">
        <v>28</v>
      </c>
      <c r="F316" t="s">
        <v>29</v>
      </c>
      <c r="G316" t="s">
        <v>30</v>
      </c>
      <c r="H316" s="9" t="s">
        <v>159</v>
      </c>
      <c r="I316">
        <v>423452101</v>
      </c>
      <c r="J316" s="9" t="s">
        <v>160</v>
      </c>
      <c r="K316" t="s">
        <v>34</v>
      </c>
      <c r="L316">
        <v>9</v>
      </c>
      <c r="M316" t="s">
        <v>178</v>
      </c>
      <c r="N316" s="48">
        <v>6832.0190000000002</v>
      </c>
      <c r="O316" s="48">
        <v>2271.0940000000001</v>
      </c>
      <c r="P316" s="48">
        <v>1624.232</v>
      </c>
      <c r="Q316" s="48">
        <v>4560.9250000000002</v>
      </c>
      <c r="R316" s="48">
        <v>1050.864</v>
      </c>
      <c r="S316" s="48">
        <v>46765</v>
      </c>
      <c r="T316" s="48" t="s">
        <v>36</v>
      </c>
      <c r="U316" s="48">
        <v>1381</v>
      </c>
      <c r="V316" s="48">
        <v>7273.6494000000002</v>
      </c>
      <c r="W316" t="s">
        <v>162</v>
      </c>
      <c r="X316">
        <v>101010</v>
      </c>
      <c r="Y316" s="48">
        <v>10</v>
      </c>
      <c r="Z316">
        <v>935</v>
      </c>
      <c r="AB316" s="48">
        <v>-8.9999999999999993E-3</v>
      </c>
      <c r="AC316" s="48">
        <f t="shared" si="85"/>
        <v>-7.8E-2</v>
      </c>
      <c r="AD316" s="50">
        <f t="shared" si="86"/>
        <v>-48.688602946635243</v>
      </c>
      <c r="AE316" s="50">
        <f t="shared" si="71"/>
        <v>7.3927903676613704</v>
      </c>
      <c r="AF316" s="48">
        <v>0.498</v>
      </c>
      <c r="AG316" s="48">
        <f t="shared" si="75"/>
        <v>4.2063073501815014</v>
      </c>
      <c r="AH316" s="48">
        <f t="shared" si="87"/>
        <v>0</v>
      </c>
    </row>
    <row r="317" spans="1:35" x14ac:dyDescent="0.2">
      <c r="A317" s="48">
        <v>5581</v>
      </c>
      <c r="B317" s="9" t="s">
        <v>179</v>
      </c>
      <c r="C317" s="48">
        <v>2017</v>
      </c>
      <c r="D317" t="s">
        <v>27</v>
      </c>
      <c r="E317" t="s">
        <v>28</v>
      </c>
      <c r="F317" t="s">
        <v>29</v>
      </c>
      <c r="G317" t="s">
        <v>30</v>
      </c>
      <c r="H317" s="9" t="s">
        <v>159</v>
      </c>
      <c r="I317">
        <v>423452101</v>
      </c>
      <c r="J317" s="9" t="s">
        <v>160</v>
      </c>
      <c r="K317" t="s">
        <v>34</v>
      </c>
      <c r="L317">
        <v>9</v>
      </c>
      <c r="M317" t="s">
        <v>180</v>
      </c>
      <c r="N317" s="48">
        <v>6439.9880000000003</v>
      </c>
      <c r="O317" s="48">
        <v>2275.3969999999999</v>
      </c>
      <c r="P317" s="48">
        <v>1804.741</v>
      </c>
      <c r="Q317" s="48">
        <v>4164.5910000000003</v>
      </c>
      <c r="R317" s="48">
        <v>675.173</v>
      </c>
      <c r="S317" s="48">
        <v>46765</v>
      </c>
      <c r="T317" s="48" t="s">
        <v>36</v>
      </c>
      <c r="U317" s="48">
        <v>1381</v>
      </c>
      <c r="V317" s="48">
        <v>5659.3544000000002</v>
      </c>
      <c r="W317" t="s">
        <v>162</v>
      </c>
      <c r="X317">
        <v>101010</v>
      </c>
      <c r="Y317" s="48">
        <v>10</v>
      </c>
      <c r="Z317">
        <v>935</v>
      </c>
      <c r="AB317" s="48">
        <v>-2.1999999999999999E-2</v>
      </c>
      <c r="AC317" s="48">
        <f t="shared" si="85"/>
        <v>-1.2999999999999999E-2</v>
      </c>
      <c r="AD317" s="50">
        <f t="shared" si="86"/>
        <v>11.113498564244518</v>
      </c>
      <c r="AE317" s="50">
        <f t="shared" si="71"/>
        <v>7.4981723701665537</v>
      </c>
      <c r="AF317" s="48">
        <v>0.54600000000000004</v>
      </c>
      <c r="AG317" s="48">
        <f t="shared" si="75"/>
        <v>3.5683724146567295</v>
      </c>
      <c r="AH317" s="48">
        <f t="shared" si="87"/>
        <v>0</v>
      </c>
    </row>
    <row r="318" spans="1:35" x14ac:dyDescent="0.2">
      <c r="A318" s="48">
        <v>5581</v>
      </c>
      <c r="B318" s="9" t="s">
        <v>181</v>
      </c>
      <c r="C318" s="48">
        <v>2018</v>
      </c>
      <c r="D318" t="s">
        <v>27</v>
      </c>
      <c r="E318" t="s">
        <v>28</v>
      </c>
      <c r="F318" t="s">
        <v>29</v>
      </c>
      <c r="G318" t="s">
        <v>30</v>
      </c>
      <c r="H318" s="9" t="s">
        <v>159</v>
      </c>
      <c r="I318">
        <v>423452101</v>
      </c>
      <c r="J318" s="9" t="s">
        <v>160</v>
      </c>
      <c r="K318" t="s">
        <v>34</v>
      </c>
      <c r="L318">
        <v>9</v>
      </c>
      <c r="M318" t="s">
        <v>182</v>
      </c>
      <c r="N318" s="48">
        <v>6214.8670000000002</v>
      </c>
      <c r="O318" s="48">
        <v>1832.1320000000001</v>
      </c>
      <c r="P318" s="48">
        <v>2494.1680000000001</v>
      </c>
      <c r="Q318" s="48">
        <v>4382.7349999999997</v>
      </c>
      <c r="R318" s="48">
        <v>450.142</v>
      </c>
      <c r="S318" s="48">
        <v>46765</v>
      </c>
      <c r="T318" s="48" t="s">
        <v>36</v>
      </c>
      <c r="U318" s="48">
        <v>1381</v>
      </c>
      <c r="V318" s="48">
        <v>7495.5173999999997</v>
      </c>
      <c r="W318" t="s">
        <v>162</v>
      </c>
      <c r="X318">
        <v>101010</v>
      </c>
      <c r="Y318" s="48">
        <v>10</v>
      </c>
      <c r="Z318">
        <v>935</v>
      </c>
      <c r="AB318" s="48">
        <v>9.1999999999999998E-2</v>
      </c>
      <c r="AC318" s="48">
        <f t="shared" si="85"/>
        <v>0.11399999999999999</v>
      </c>
      <c r="AD318" s="50">
        <f t="shared" si="86"/>
        <v>38.20088311840869</v>
      </c>
      <c r="AE318" s="50">
        <f t="shared" si="71"/>
        <v>7.8217104856392901</v>
      </c>
      <c r="AF318" s="48">
        <v>0.41799999999999998</v>
      </c>
      <c r="AG318" s="48">
        <f t="shared" si="75"/>
        <v>2.4917595767406207</v>
      </c>
      <c r="AH318" s="48">
        <f t="shared" si="87"/>
        <v>0</v>
      </c>
    </row>
    <row r="319" spans="1:35" hidden="1" x14ac:dyDescent="0.2">
      <c r="A319">
        <v>5581</v>
      </c>
      <c r="B319" t="s">
        <v>183</v>
      </c>
      <c r="C319">
        <v>2019</v>
      </c>
      <c r="D319" t="s">
        <v>27</v>
      </c>
      <c r="E319" t="s">
        <v>28</v>
      </c>
      <c r="F319" t="s">
        <v>29</v>
      </c>
      <c r="G319" t="s">
        <v>30</v>
      </c>
      <c r="H319" t="s">
        <v>159</v>
      </c>
      <c r="I319">
        <v>423452101</v>
      </c>
      <c r="J319" t="s">
        <v>160</v>
      </c>
      <c r="K319" t="s">
        <v>34</v>
      </c>
      <c r="L319">
        <v>9</v>
      </c>
      <c r="M319" t="s">
        <v>184</v>
      </c>
      <c r="N319">
        <v>5839.5150000000003</v>
      </c>
      <c r="O319">
        <v>1827.2919999999999</v>
      </c>
      <c r="P319">
        <v>2787.33</v>
      </c>
      <c r="Q319">
        <v>4012.223</v>
      </c>
      <c r="R319">
        <v>452.19799999999998</v>
      </c>
      <c r="S319">
        <v>46765</v>
      </c>
      <c r="T319" t="s">
        <v>36</v>
      </c>
      <c r="U319">
        <v>1381</v>
      </c>
      <c r="V319">
        <v>4345.1107000000002</v>
      </c>
      <c r="W319" t="s">
        <v>162</v>
      </c>
      <c r="X319">
        <v>101010</v>
      </c>
      <c r="Y319">
        <v>10</v>
      </c>
      <c r="Z319">
        <v>935</v>
      </c>
      <c r="AA319"/>
      <c r="AB319" s="4"/>
      <c r="AC319" s="4"/>
      <c r="AD319" s="4"/>
      <c r="AE319" s="4">
        <f t="shared" si="71"/>
        <v>7.9328394273615341</v>
      </c>
      <c r="AF319" s="4"/>
      <c r="AG319">
        <f t="shared" si="75"/>
        <v>2.0950210416420019</v>
      </c>
      <c r="AH319"/>
      <c r="AI319"/>
    </row>
    <row r="320" spans="1:35" hidden="1" x14ac:dyDescent="0.2">
      <c r="A320" s="9">
        <v>5667</v>
      </c>
      <c r="B320" s="9" t="s">
        <v>26</v>
      </c>
      <c r="C320" s="9">
        <v>2008</v>
      </c>
      <c r="D320" t="s">
        <v>27</v>
      </c>
      <c r="E320" t="s">
        <v>28</v>
      </c>
      <c r="F320" t="s">
        <v>29</v>
      </c>
      <c r="G320" t="s">
        <v>30</v>
      </c>
      <c r="H320" s="9" t="s">
        <v>212</v>
      </c>
      <c r="I320">
        <v>436106108</v>
      </c>
      <c r="J320" t="s">
        <v>213</v>
      </c>
      <c r="K320" t="s">
        <v>34</v>
      </c>
      <c r="L320">
        <v>12</v>
      </c>
      <c r="M320" t="s">
        <v>214</v>
      </c>
      <c r="N320" s="9">
        <v>1874.2249999999999</v>
      </c>
      <c r="O320" s="9">
        <v>937.89300000000003</v>
      </c>
      <c r="P320" s="9">
        <v>5867.6679999999997</v>
      </c>
      <c r="Q320" s="9">
        <v>541.54</v>
      </c>
      <c r="R320" s="9">
        <v>59.281999999999996</v>
      </c>
      <c r="S320">
        <v>48039</v>
      </c>
      <c r="T320" t="s">
        <v>36</v>
      </c>
      <c r="U320">
        <v>2911</v>
      </c>
      <c r="V320" s="9">
        <v>910.46090000000004</v>
      </c>
      <c r="W320" t="s">
        <v>215</v>
      </c>
      <c r="X320">
        <v>101020</v>
      </c>
      <c r="Y320">
        <v>10</v>
      </c>
      <c r="Z320">
        <v>935</v>
      </c>
      <c r="AA320" s="9"/>
      <c r="AB320" s="9">
        <v>0.20100000000000001</v>
      </c>
      <c r="AC320" s="48">
        <f t="shared" ref="AC320:AC330" si="88">AB320-AB319</f>
        <v>0.20100000000000001</v>
      </c>
      <c r="AD320" s="8"/>
      <c r="AE320" s="8">
        <f t="shared" si="71"/>
        <v>8.6772125596118315</v>
      </c>
      <c r="AF320" s="8"/>
      <c r="AG320" s="9">
        <f t="shared" si="75"/>
        <v>0.31941565201030458</v>
      </c>
      <c r="AH320" s="9"/>
      <c r="AI320" s="9"/>
    </row>
    <row r="321" spans="1:35" x14ac:dyDescent="0.2">
      <c r="A321" s="48">
        <v>5667</v>
      </c>
      <c r="B321" s="9" t="s">
        <v>38</v>
      </c>
      <c r="C321" s="48">
        <v>2009</v>
      </c>
      <c r="D321" t="s">
        <v>27</v>
      </c>
      <c r="E321" t="s">
        <v>28</v>
      </c>
      <c r="F321" t="s">
        <v>29</v>
      </c>
      <c r="G321" t="s">
        <v>30</v>
      </c>
      <c r="H321" s="9" t="s">
        <v>212</v>
      </c>
      <c r="I321">
        <v>436106108</v>
      </c>
      <c r="J321" s="9" t="s">
        <v>213</v>
      </c>
      <c r="K321" t="s">
        <v>34</v>
      </c>
      <c r="L321">
        <v>12</v>
      </c>
      <c r="M321" t="s">
        <v>216</v>
      </c>
      <c r="N321" s="48">
        <v>3145.9389999999999</v>
      </c>
      <c r="O321" s="48">
        <v>1938.1579999999999</v>
      </c>
      <c r="P321" s="48">
        <v>4834.268</v>
      </c>
      <c r="Q321" s="48">
        <v>1207.7809999999999</v>
      </c>
      <c r="R321" s="48">
        <v>3.5169999999999999</v>
      </c>
      <c r="S321" s="48">
        <v>48039</v>
      </c>
      <c r="T321" s="48" t="s">
        <v>36</v>
      </c>
      <c r="U321" s="48">
        <v>2911</v>
      </c>
      <c r="V321" s="48">
        <v>1360.0816</v>
      </c>
      <c r="W321" t="s">
        <v>215</v>
      </c>
      <c r="X321">
        <v>101020</v>
      </c>
      <c r="Y321" s="48">
        <v>10</v>
      </c>
      <c r="Z321">
        <v>935</v>
      </c>
      <c r="AB321" s="48">
        <v>0.17899999999999999</v>
      </c>
      <c r="AC321" s="48">
        <f t="shared" si="88"/>
        <v>-2.200000000000002E-2</v>
      </c>
      <c r="AD321" s="50">
        <f t="shared" ref="AD321:AD330" si="89">(P321-P320)/P320*100</f>
        <v>-17.611766718907745</v>
      </c>
      <c r="AE321" s="50">
        <f t="shared" si="71"/>
        <v>8.4834850003555324</v>
      </c>
      <c r="AF321" s="48">
        <v>2.3239999999999998</v>
      </c>
      <c r="AG321" s="48">
        <f t="shared" si="75"/>
        <v>0.65075808788424638</v>
      </c>
      <c r="AH321" s="48">
        <f t="shared" ref="AH321:AH330" si="90">AI321/N321</f>
        <v>0</v>
      </c>
    </row>
    <row r="322" spans="1:35" x14ac:dyDescent="0.2">
      <c r="A322" s="48">
        <v>5667</v>
      </c>
      <c r="B322" s="9" t="s">
        <v>40</v>
      </c>
      <c r="C322" s="48">
        <v>2010</v>
      </c>
      <c r="D322" t="s">
        <v>27</v>
      </c>
      <c r="E322" t="s">
        <v>28</v>
      </c>
      <c r="F322" t="s">
        <v>29</v>
      </c>
      <c r="G322" t="s">
        <v>30</v>
      </c>
      <c r="H322" s="9" t="s">
        <v>212</v>
      </c>
      <c r="I322">
        <v>436106108</v>
      </c>
      <c r="J322" s="9" t="s">
        <v>213</v>
      </c>
      <c r="K322" t="s">
        <v>34</v>
      </c>
      <c r="L322">
        <v>12</v>
      </c>
      <c r="M322" t="s">
        <v>217</v>
      </c>
      <c r="N322" s="48">
        <v>3701.4749999999999</v>
      </c>
      <c r="O322" s="48">
        <v>2413.3359999999998</v>
      </c>
      <c r="P322" s="48">
        <v>8322.9290000000001</v>
      </c>
      <c r="Q322" s="48">
        <v>1288.1389999999999</v>
      </c>
      <c r="R322" s="48">
        <v>1.343</v>
      </c>
      <c r="S322" s="48">
        <v>48039</v>
      </c>
      <c r="T322" s="48" t="s">
        <v>36</v>
      </c>
      <c r="U322" s="48">
        <v>2911</v>
      </c>
      <c r="V322" s="48">
        <v>2171.5733</v>
      </c>
      <c r="W322" t="s">
        <v>215</v>
      </c>
      <c r="X322">
        <v>101020</v>
      </c>
      <c r="Y322" s="48">
        <v>10</v>
      </c>
      <c r="Z322">
        <v>935</v>
      </c>
      <c r="AB322" s="48">
        <v>6.3E-2</v>
      </c>
      <c r="AC322" s="48">
        <f t="shared" si="88"/>
        <v>-0.11599999999999999</v>
      </c>
      <c r="AD322" s="50">
        <f t="shared" si="89"/>
        <v>72.165237839523996</v>
      </c>
      <c r="AE322" s="50">
        <f t="shared" ref="AE322:AE385" si="91">LN(P322)</f>
        <v>9.026769515131793</v>
      </c>
      <c r="AF322" s="48">
        <v>3.298</v>
      </c>
      <c r="AG322" s="48">
        <f t="shared" si="75"/>
        <v>0.44473225711765652</v>
      </c>
      <c r="AH322" s="48">
        <f t="shared" si="90"/>
        <v>0</v>
      </c>
    </row>
    <row r="323" spans="1:35" x14ac:dyDescent="0.2">
      <c r="A323" s="48">
        <v>5667</v>
      </c>
      <c r="B323" s="9" t="s">
        <v>42</v>
      </c>
      <c r="C323" s="48">
        <v>2011</v>
      </c>
      <c r="D323" t="s">
        <v>27</v>
      </c>
      <c r="E323" t="s">
        <v>28</v>
      </c>
      <c r="F323" t="s">
        <v>29</v>
      </c>
      <c r="G323" t="s">
        <v>30</v>
      </c>
      <c r="H323" s="9" t="s">
        <v>212</v>
      </c>
      <c r="I323">
        <v>436106108</v>
      </c>
      <c r="J323" s="9" t="s">
        <v>213</v>
      </c>
      <c r="K323" t="s">
        <v>34</v>
      </c>
      <c r="L323">
        <v>12</v>
      </c>
      <c r="M323" t="s">
        <v>218</v>
      </c>
      <c r="N323" s="48">
        <v>10314.620999999999</v>
      </c>
      <c r="O323" s="48">
        <v>4478.7209999999995</v>
      </c>
      <c r="P323" s="48">
        <v>15439.528</v>
      </c>
      <c r="Q323" s="48">
        <v>5835.9</v>
      </c>
      <c r="R323" s="48">
        <v>437.36</v>
      </c>
      <c r="S323" s="48">
        <v>48039</v>
      </c>
      <c r="T323" s="48" t="s">
        <v>36</v>
      </c>
      <c r="U323" s="48">
        <v>2911</v>
      </c>
      <c r="V323" s="48">
        <v>4898.3922000000002</v>
      </c>
      <c r="W323" t="s">
        <v>215</v>
      </c>
      <c r="X323">
        <v>101020</v>
      </c>
      <c r="Y323" s="48">
        <v>10</v>
      </c>
      <c r="Z323">
        <v>935</v>
      </c>
      <c r="AB323" s="48">
        <v>0.89500000000000002</v>
      </c>
      <c r="AC323" s="48">
        <f t="shared" si="88"/>
        <v>0.83200000000000007</v>
      </c>
      <c r="AD323" s="50">
        <f t="shared" si="89"/>
        <v>85.505943881054378</v>
      </c>
      <c r="AE323" s="50">
        <f t="shared" si="91"/>
        <v>9.6446862531633109</v>
      </c>
      <c r="AF323" s="48">
        <v>1.589</v>
      </c>
      <c r="AG323" s="48">
        <f t="shared" si="75"/>
        <v>0.66806582429203787</v>
      </c>
      <c r="AH323" s="48">
        <f t="shared" si="90"/>
        <v>0</v>
      </c>
    </row>
    <row r="324" spans="1:35" x14ac:dyDescent="0.2">
      <c r="A324" s="48">
        <v>5667</v>
      </c>
      <c r="B324" s="9" t="s">
        <v>44</v>
      </c>
      <c r="C324" s="48">
        <v>2012</v>
      </c>
      <c r="D324" t="s">
        <v>27</v>
      </c>
      <c r="E324" t="s">
        <v>28</v>
      </c>
      <c r="F324" t="s">
        <v>29</v>
      </c>
      <c r="G324" t="s">
        <v>30</v>
      </c>
      <c r="H324" s="9" t="s">
        <v>212</v>
      </c>
      <c r="I324">
        <v>436106108</v>
      </c>
      <c r="J324" s="9" t="s">
        <v>213</v>
      </c>
      <c r="K324" t="s">
        <v>34</v>
      </c>
      <c r="L324">
        <v>12</v>
      </c>
      <c r="M324" t="s">
        <v>219</v>
      </c>
      <c r="N324" s="48">
        <v>10328.996999999999</v>
      </c>
      <c r="O324" s="48">
        <v>3686.3389999999999</v>
      </c>
      <c r="P324" s="48">
        <v>20090.723999999998</v>
      </c>
      <c r="Q324" s="48">
        <v>6642.6580000000004</v>
      </c>
      <c r="R324" s="48">
        <v>653.08500000000004</v>
      </c>
      <c r="S324" s="48">
        <v>48039</v>
      </c>
      <c r="T324" s="48" t="s">
        <v>36</v>
      </c>
      <c r="U324" s="48">
        <v>2911</v>
      </c>
      <c r="V324" s="48">
        <v>9475.3456000000006</v>
      </c>
      <c r="W324" t="s">
        <v>215</v>
      </c>
      <c r="X324">
        <v>101020</v>
      </c>
      <c r="Y324" s="48">
        <v>10</v>
      </c>
      <c r="Z324">
        <v>935</v>
      </c>
      <c r="AB324" s="48">
        <v>0.27700000000000002</v>
      </c>
      <c r="AC324" s="48">
        <f t="shared" si="88"/>
        <v>-0.61799999999999999</v>
      </c>
      <c r="AD324" s="50">
        <f t="shared" si="89"/>
        <v>30.125247352121114</v>
      </c>
      <c r="AE324" s="50">
        <f t="shared" si="91"/>
        <v>9.9080134949893992</v>
      </c>
      <c r="AF324" s="48">
        <v>0.74099999999999999</v>
      </c>
      <c r="AG324" s="48">
        <f t="shared" si="75"/>
        <v>0.51411770924731237</v>
      </c>
      <c r="AH324" s="48">
        <f t="shared" si="90"/>
        <v>0</v>
      </c>
    </row>
    <row r="325" spans="1:35" x14ac:dyDescent="0.2">
      <c r="A325" s="48">
        <v>5667</v>
      </c>
      <c r="B325" s="9" t="s">
        <v>46</v>
      </c>
      <c r="C325" s="48">
        <v>2013</v>
      </c>
      <c r="D325" t="s">
        <v>27</v>
      </c>
      <c r="E325" t="s">
        <v>28</v>
      </c>
      <c r="F325" t="s">
        <v>29</v>
      </c>
      <c r="G325" t="s">
        <v>30</v>
      </c>
      <c r="H325" s="9" t="s">
        <v>212</v>
      </c>
      <c r="I325">
        <v>436106108</v>
      </c>
      <c r="J325" s="9" t="s">
        <v>213</v>
      </c>
      <c r="K325" t="s">
        <v>34</v>
      </c>
      <c r="L325">
        <v>12</v>
      </c>
      <c r="M325" t="s">
        <v>220</v>
      </c>
      <c r="N325" s="48">
        <v>10056.739</v>
      </c>
      <c r="O325" s="48">
        <v>3447.3409999999999</v>
      </c>
      <c r="P325" s="48">
        <v>20160.560000000001</v>
      </c>
      <c r="Q325" s="48">
        <v>6609.3980000000001</v>
      </c>
      <c r="R325" s="48">
        <v>770.11400000000003</v>
      </c>
      <c r="S325" s="48">
        <v>48039</v>
      </c>
      <c r="T325" s="48" t="s">
        <v>36</v>
      </c>
      <c r="U325" s="48">
        <v>2911</v>
      </c>
      <c r="V325" s="48">
        <v>9879.8626999999997</v>
      </c>
      <c r="W325" t="s">
        <v>215</v>
      </c>
      <c r="X325">
        <v>101020</v>
      </c>
      <c r="Y325" s="48">
        <v>10</v>
      </c>
      <c r="Z325">
        <v>935</v>
      </c>
      <c r="AB325" s="48">
        <v>0.161</v>
      </c>
      <c r="AC325" s="48">
        <f t="shared" si="88"/>
        <v>-0.11600000000000002</v>
      </c>
      <c r="AD325" s="50">
        <f t="shared" si="89"/>
        <v>0.34760320235349895</v>
      </c>
      <c r="AE325" s="50">
        <f t="shared" si="91"/>
        <v>9.9114834995772867</v>
      </c>
      <c r="AF325" s="48">
        <v>0.59499999999999997</v>
      </c>
      <c r="AG325" s="48">
        <f t="shared" si="75"/>
        <v>0.4988323241021082</v>
      </c>
      <c r="AH325" s="48">
        <f t="shared" si="90"/>
        <v>458.50851652807143</v>
      </c>
      <c r="AI325" s="48">
        <v>4611100.4800000004</v>
      </c>
    </row>
    <row r="326" spans="1:35" x14ac:dyDescent="0.2">
      <c r="A326" s="48">
        <v>5667</v>
      </c>
      <c r="B326" s="9" t="s">
        <v>48</v>
      </c>
      <c r="C326" s="48">
        <v>2014</v>
      </c>
      <c r="D326" t="s">
        <v>27</v>
      </c>
      <c r="E326" t="s">
        <v>28</v>
      </c>
      <c r="F326" t="s">
        <v>29</v>
      </c>
      <c r="G326" t="s">
        <v>30</v>
      </c>
      <c r="H326" s="9" t="s">
        <v>212</v>
      </c>
      <c r="I326">
        <v>436106108</v>
      </c>
      <c r="J326" s="9" t="s">
        <v>213</v>
      </c>
      <c r="K326" t="s">
        <v>34</v>
      </c>
      <c r="L326">
        <v>12</v>
      </c>
      <c r="M326" t="s">
        <v>221</v>
      </c>
      <c r="N326" s="48">
        <v>9230.64</v>
      </c>
      <c r="O326" s="48">
        <v>3129.9209999999998</v>
      </c>
      <c r="P326" s="48">
        <v>19764.327000000001</v>
      </c>
      <c r="Q326" s="48">
        <v>6100.7190000000001</v>
      </c>
      <c r="R326" s="48">
        <v>701.04399999999998</v>
      </c>
      <c r="S326" s="48">
        <v>48039</v>
      </c>
      <c r="T326" s="48" t="s">
        <v>36</v>
      </c>
      <c r="U326" s="48">
        <v>2911</v>
      </c>
      <c r="V326" s="48">
        <v>7349.3032999999996</v>
      </c>
      <c r="W326" t="s">
        <v>215</v>
      </c>
      <c r="X326">
        <v>101020</v>
      </c>
      <c r="Y326" s="48">
        <v>10</v>
      </c>
      <c r="Z326">
        <v>935</v>
      </c>
      <c r="AB326" s="48">
        <v>8.4000000000000005E-2</v>
      </c>
      <c r="AC326" s="48">
        <f t="shared" si="88"/>
        <v>-7.6999999999999999E-2</v>
      </c>
      <c r="AD326" s="50">
        <f t="shared" si="89"/>
        <v>-1.9653868741741309</v>
      </c>
      <c r="AE326" s="50">
        <f t="shared" si="91"/>
        <v>9.8916339250625285</v>
      </c>
      <c r="AF326" s="48">
        <v>0.60599999999999998</v>
      </c>
      <c r="AG326" s="48">
        <f t="shared" si="75"/>
        <v>0.46703538147289297</v>
      </c>
      <c r="AH326" s="48">
        <f t="shared" si="90"/>
        <v>0</v>
      </c>
    </row>
    <row r="327" spans="1:35" x14ac:dyDescent="0.2">
      <c r="A327" s="48">
        <v>5667</v>
      </c>
      <c r="B327" s="9" t="s">
        <v>50</v>
      </c>
      <c r="C327" s="48">
        <v>2015</v>
      </c>
      <c r="D327" t="s">
        <v>27</v>
      </c>
      <c r="E327" t="s">
        <v>28</v>
      </c>
      <c r="F327" t="s">
        <v>29</v>
      </c>
      <c r="G327" t="s">
        <v>30</v>
      </c>
      <c r="H327" s="9" t="s">
        <v>212</v>
      </c>
      <c r="I327">
        <v>436106108</v>
      </c>
      <c r="J327" s="9" t="s">
        <v>213</v>
      </c>
      <c r="K327" t="s">
        <v>34</v>
      </c>
      <c r="L327">
        <v>12</v>
      </c>
      <c r="M327" t="s">
        <v>222</v>
      </c>
      <c r="N327" s="48">
        <v>8388.2990000000009</v>
      </c>
      <c r="O327" s="48">
        <v>2578.5259999999998</v>
      </c>
      <c r="P327" s="48">
        <v>13237.92</v>
      </c>
      <c r="Q327" s="48">
        <v>5809.7730000000001</v>
      </c>
      <c r="R327" s="48">
        <v>184.88900000000001</v>
      </c>
      <c r="S327" s="48">
        <v>48039</v>
      </c>
      <c r="T327" s="48" t="s">
        <v>36</v>
      </c>
      <c r="U327" s="48">
        <v>2911</v>
      </c>
      <c r="V327" s="48">
        <v>7189.5343000000003</v>
      </c>
      <c r="W327" t="s">
        <v>215</v>
      </c>
      <c r="X327">
        <v>101020</v>
      </c>
      <c r="Y327" s="48">
        <v>10</v>
      </c>
      <c r="Z327">
        <v>935</v>
      </c>
      <c r="AB327" s="48">
        <v>8.8999999999999996E-2</v>
      </c>
      <c r="AC327" s="48">
        <f t="shared" si="88"/>
        <v>4.9999999999999906E-3</v>
      </c>
      <c r="AD327" s="50">
        <f t="shared" si="89"/>
        <v>-33.021144610691785</v>
      </c>
      <c r="AE327" s="50">
        <f t="shared" si="91"/>
        <v>9.4908407174516647</v>
      </c>
      <c r="AF327" s="48">
        <v>0.53900000000000003</v>
      </c>
      <c r="AG327" s="48">
        <f t="shared" si="75"/>
        <v>0.63365687358739142</v>
      </c>
      <c r="AH327" s="48">
        <f t="shared" si="90"/>
        <v>545.83743378723136</v>
      </c>
      <c r="AI327" s="48">
        <v>4578647.5999999996</v>
      </c>
    </row>
    <row r="328" spans="1:35" x14ac:dyDescent="0.2">
      <c r="A328" s="48">
        <v>5667</v>
      </c>
      <c r="B328" s="9" t="s">
        <v>52</v>
      </c>
      <c r="C328" s="48">
        <v>2016</v>
      </c>
      <c r="D328" t="s">
        <v>27</v>
      </c>
      <c r="E328" t="s">
        <v>28</v>
      </c>
      <c r="F328" t="s">
        <v>29</v>
      </c>
      <c r="G328" t="s">
        <v>30</v>
      </c>
      <c r="H328" s="9" t="s">
        <v>212</v>
      </c>
      <c r="I328">
        <v>436106108</v>
      </c>
      <c r="J328" s="9" t="s">
        <v>213</v>
      </c>
      <c r="K328" t="s">
        <v>34</v>
      </c>
      <c r="L328">
        <v>12</v>
      </c>
      <c r="M328" t="s">
        <v>223</v>
      </c>
      <c r="N328" s="48">
        <v>9435.6610000000001</v>
      </c>
      <c r="O328" s="48">
        <v>4133.6760000000004</v>
      </c>
      <c r="P328" s="48">
        <v>10535.7</v>
      </c>
      <c r="Q328" s="48">
        <v>5301.9849999999997</v>
      </c>
      <c r="R328" s="48">
        <v>444.70699999999999</v>
      </c>
      <c r="S328" s="48">
        <v>48039</v>
      </c>
      <c r="T328" s="48" t="s">
        <v>36</v>
      </c>
      <c r="U328" s="48">
        <v>2911</v>
      </c>
      <c r="V328" s="48">
        <v>5809.8221999999996</v>
      </c>
      <c r="W328" t="s">
        <v>215</v>
      </c>
      <c r="X328">
        <v>101020</v>
      </c>
      <c r="Y328" s="48">
        <v>10</v>
      </c>
      <c r="Z328">
        <v>935</v>
      </c>
      <c r="AB328" s="48">
        <v>-6.3E-2</v>
      </c>
      <c r="AC328" s="48">
        <f t="shared" si="88"/>
        <v>-0.152</v>
      </c>
      <c r="AD328" s="50">
        <f t="shared" si="89"/>
        <v>-20.412723449001046</v>
      </c>
      <c r="AE328" s="50">
        <f t="shared" si="91"/>
        <v>9.2625247692136305</v>
      </c>
      <c r="AF328" s="48">
        <v>0.63</v>
      </c>
      <c r="AG328" s="48">
        <f t="shared" si="75"/>
        <v>0.8955893770703417</v>
      </c>
      <c r="AH328" s="48">
        <f t="shared" si="90"/>
        <v>491.94375465587416</v>
      </c>
      <c r="AI328" s="48">
        <v>4641814.5</v>
      </c>
    </row>
    <row r="329" spans="1:35" x14ac:dyDescent="0.2">
      <c r="A329" s="48">
        <v>5667</v>
      </c>
      <c r="B329" s="9" t="s">
        <v>54</v>
      </c>
      <c r="C329" s="48">
        <v>2017</v>
      </c>
      <c r="D329" t="s">
        <v>27</v>
      </c>
      <c r="E329" t="s">
        <v>28</v>
      </c>
      <c r="F329" t="s">
        <v>29</v>
      </c>
      <c r="G329" t="s">
        <v>30</v>
      </c>
      <c r="H329" s="9" t="s">
        <v>212</v>
      </c>
      <c r="I329">
        <v>436106108</v>
      </c>
      <c r="J329" s="9" t="s">
        <v>213</v>
      </c>
      <c r="K329" t="s">
        <v>34</v>
      </c>
      <c r="L329">
        <v>12</v>
      </c>
      <c r="M329" t="s">
        <v>224</v>
      </c>
      <c r="N329" s="48">
        <v>10692.154</v>
      </c>
      <c r="O329" s="48">
        <v>4795.2139999999999</v>
      </c>
      <c r="P329" s="48">
        <v>14251.299000000001</v>
      </c>
      <c r="Q329" s="48">
        <v>5896.94</v>
      </c>
      <c r="R329" s="48">
        <v>3.84</v>
      </c>
      <c r="S329" s="48">
        <v>48039</v>
      </c>
      <c r="T329" s="48" t="s">
        <v>36</v>
      </c>
      <c r="U329" s="48">
        <v>2911</v>
      </c>
      <c r="V329" s="48">
        <v>9086.8377999999993</v>
      </c>
      <c r="W329" t="s">
        <v>215</v>
      </c>
      <c r="X329">
        <v>101020</v>
      </c>
      <c r="Y329" s="48">
        <v>10</v>
      </c>
      <c r="Z329">
        <v>935</v>
      </c>
      <c r="AB329" s="48">
        <v>6.4000000000000001E-2</v>
      </c>
      <c r="AC329" s="48">
        <f t="shared" si="88"/>
        <v>0.127</v>
      </c>
      <c r="AD329" s="50">
        <f t="shared" si="89"/>
        <v>35.266750192203652</v>
      </c>
      <c r="AE329" s="50">
        <f t="shared" si="91"/>
        <v>9.5646033394369052</v>
      </c>
      <c r="AF329" s="48">
        <v>0.93600000000000005</v>
      </c>
      <c r="AG329" s="48">
        <f t="shared" si="75"/>
        <v>0.75025820453279379</v>
      </c>
      <c r="AH329" s="48">
        <f t="shared" si="90"/>
        <v>464.36125031495055</v>
      </c>
      <c r="AI329" s="48">
        <v>4965022</v>
      </c>
    </row>
    <row r="330" spans="1:35" x14ac:dyDescent="0.2">
      <c r="A330" s="48">
        <v>5667</v>
      </c>
      <c r="B330" s="9" t="s">
        <v>56</v>
      </c>
      <c r="C330" s="48">
        <v>2018</v>
      </c>
      <c r="D330" t="s">
        <v>27</v>
      </c>
      <c r="E330" t="s">
        <v>28</v>
      </c>
      <c r="F330" t="s">
        <v>29</v>
      </c>
      <c r="G330" t="s">
        <v>30</v>
      </c>
      <c r="H330" s="9" t="s">
        <v>212</v>
      </c>
      <c r="I330">
        <v>436106108</v>
      </c>
      <c r="J330" s="9" t="s">
        <v>213</v>
      </c>
      <c r="K330" t="s">
        <v>34</v>
      </c>
      <c r="L330">
        <v>12</v>
      </c>
      <c r="M330" t="s">
        <v>225</v>
      </c>
      <c r="N330" s="48">
        <v>10994.601000000001</v>
      </c>
      <c r="O330" s="48">
        <v>4535.5420000000004</v>
      </c>
      <c r="P330" s="48">
        <v>17714.666000000001</v>
      </c>
      <c r="Q330" s="48">
        <v>6459.0590000000002</v>
      </c>
      <c r="R330" s="48">
        <v>40.28</v>
      </c>
      <c r="S330" s="48">
        <v>48039</v>
      </c>
      <c r="T330" s="48" t="s">
        <v>36</v>
      </c>
      <c r="U330" s="48">
        <v>2911</v>
      </c>
      <c r="V330" s="48">
        <v>8798.8255000000008</v>
      </c>
      <c r="W330" t="s">
        <v>215</v>
      </c>
      <c r="X330">
        <v>101020</v>
      </c>
      <c r="Y330" s="48">
        <v>10</v>
      </c>
      <c r="Z330">
        <v>935</v>
      </c>
      <c r="AB330" s="48">
        <v>0.24099999999999999</v>
      </c>
      <c r="AC330" s="48">
        <f t="shared" si="88"/>
        <v>0.17699999999999999</v>
      </c>
      <c r="AD330" s="50">
        <f t="shared" si="89"/>
        <v>24.302114494966389</v>
      </c>
      <c r="AE330" s="50">
        <f t="shared" si="91"/>
        <v>9.7821481630433667</v>
      </c>
      <c r="AF330" s="48">
        <v>0.84899999999999998</v>
      </c>
      <c r="AG330" s="48">
        <f t="shared" si="75"/>
        <v>0.62064963573120713</v>
      </c>
      <c r="AH330" s="48">
        <f t="shared" si="90"/>
        <v>0</v>
      </c>
    </row>
    <row r="331" spans="1:35" hidden="1" x14ac:dyDescent="0.2">
      <c r="A331">
        <v>5667</v>
      </c>
      <c r="B331" t="s">
        <v>58</v>
      </c>
      <c r="C331">
        <v>2019</v>
      </c>
      <c r="D331" t="s">
        <v>27</v>
      </c>
      <c r="E331" t="s">
        <v>28</v>
      </c>
      <c r="F331" t="s">
        <v>29</v>
      </c>
      <c r="G331" t="s">
        <v>30</v>
      </c>
      <c r="H331" t="s">
        <v>212</v>
      </c>
      <c r="I331">
        <v>436106108</v>
      </c>
      <c r="J331" t="s">
        <v>213</v>
      </c>
      <c r="K331" t="s">
        <v>34</v>
      </c>
      <c r="L331">
        <v>12</v>
      </c>
      <c r="M331" t="s">
        <v>226</v>
      </c>
      <c r="N331">
        <v>12164.841</v>
      </c>
      <c r="O331">
        <v>5655.415</v>
      </c>
      <c r="P331">
        <v>17486.578000000001</v>
      </c>
      <c r="Q331">
        <v>6509.4260000000004</v>
      </c>
      <c r="R331">
        <v>17.588000000000001</v>
      </c>
      <c r="S331">
        <v>48039</v>
      </c>
      <c r="T331" t="s">
        <v>36</v>
      </c>
      <c r="U331">
        <v>2911</v>
      </c>
      <c r="V331">
        <v>8207.2613999999994</v>
      </c>
      <c r="W331" t="s">
        <v>215</v>
      </c>
      <c r="X331">
        <v>101020</v>
      </c>
      <c r="Y331">
        <v>10</v>
      </c>
      <c r="Z331">
        <v>935</v>
      </c>
      <c r="AA331"/>
      <c r="AB331" s="4"/>
      <c r="AC331" s="4"/>
      <c r="AD331" s="4"/>
      <c r="AE331" s="4">
        <f t="shared" si="91"/>
        <v>9.7691888942099716</v>
      </c>
      <c r="AF331" s="4"/>
      <c r="AG331">
        <f t="shared" si="75"/>
        <v>0.69566732839323964</v>
      </c>
      <c r="AH331"/>
      <c r="AI331"/>
    </row>
    <row r="332" spans="1:35" hidden="1" x14ac:dyDescent="0.2">
      <c r="A332" s="9">
        <v>6310</v>
      </c>
      <c r="B332" s="9" t="s">
        <v>26</v>
      </c>
      <c r="C332" s="9">
        <v>2008</v>
      </c>
      <c r="D332" t="s">
        <v>27</v>
      </c>
      <c r="E332" t="s">
        <v>28</v>
      </c>
      <c r="F332" t="s">
        <v>29</v>
      </c>
      <c r="G332" t="s">
        <v>30</v>
      </c>
      <c r="H332" s="9" t="s">
        <v>242</v>
      </c>
      <c r="I332" t="s">
        <v>243</v>
      </c>
      <c r="J332" t="s">
        <v>244</v>
      </c>
      <c r="K332" t="s">
        <v>34</v>
      </c>
      <c r="L332">
        <v>12</v>
      </c>
      <c r="M332" t="s">
        <v>245</v>
      </c>
      <c r="N332" s="9">
        <v>25444.9</v>
      </c>
      <c r="O332" s="9">
        <v>16968</v>
      </c>
      <c r="P332" s="9">
        <v>12094.8</v>
      </c>
      <c r="Q332" s="9"/>
      <c r="R332" s="9">
        <v>943.3</v>
      </c>
      <c r="S332">
        <v>1506307</v>
      </c>
      <c r="T332" t="s">
        <v>36</v>
      </c>
      <c r="U332"/>
      <c r="V332" s="9"/>
      <c r="W332" t="s">
        <v>246</v>
      </c>
      <c r="X332">
        <v>101020</v>
      </c>
      <c r="Y332">
        <v>10</v>
      </c>
      <c r="Z332">
        <v>700</v>
      </c>
      <c r="AA332" s="9"/>
      <c r="AB332" s="8"/>
      <c r="AC332" s="48">
        <f t="shared" ref="AC332:AC342" si="92">AB332-AB331</f>
        <v>0</v>
      </c>
      <c r="AD332" s="8"/>
      <c r="AE332" s="8">
        <f t="shared" si="91"/>
        <v>9.4005308871488324</v>
      </c>
      <c r="AF332" s="8"/>
      <c r="AG332" s="9">
        <f t="shared" si="75"/>
        <v>2.103788404934352</v>
      </c>
      <c r="AH332" s="9"/>
      <c r="AI332" s="9"/>
    </row>
    <row r="333" spans="1:35" x14ac:dyDescent="0.2">
      <c r="A333" s="48">
        <v>6310</v>
      </c>
      <c r="B333" s="9" t="s">
        <v>38</v>
      </c>
      <c r="C333" s="48">
        <v>2009</v>
      </c>
      <c r="D333" t="s">
        <v>27</v>
      </c>
      <c r="E333" t="s">
        <v>28</v>
      </c>
      <c r="F333" t="s">
        <v>29</v>
      </c>
      <c r="G333" t="s">
        <v>30</v>
      </c>
      <c r="H333" s="9" t="s">
        <v>242</v>
      </c>
      <c r="I333" t="s">
        <v>243</v>
      </c>
      <c r="J333" s="9" t="s">
        <v>244</v>
      </c>
      <c r="K333" t="s">
        <v>34</v>
      </c>
      <c r="L333">
        <v>12</v>
      </c>
      <c r="M333" t="s">
        <v>247</v>
      </c>
      <c r="N333" s="48">
        <v>27586.3</v>
      </c>
      <c r="O333" s="48">
        <v>18740.2</v>
      </c>
      <c r="P333" s="48">
        <v>7185.2</v>
      </c>
      <c r="Q333" s="48">
        <v>8846.1</v>
      </c>
      <c r="R333" s="48">
        <v>314.10000000000002</v>
      </c>
      <c r="S333" s="48">
        <v>1506307</v>
      </c>
      <c r="T333" s="48" t="s">
        <v>36</v>
      </c>
      <c r="W333" t="s">
        <v>246</v>
      </c>
      <c r="X333">
        <v>101020</v>
      </c>
      <c r="Y333" s="48">
        <v>10</v>
      </c>
      <c r="Z333">
        <v>700</v>
      </c>
      <c r="AB333" s="50"/>
      <c r="AC333" s="48">
        <f t="shared" si="92"/>
        <v>0</v>
      </c>
      <c r="AD333" s="50">
        <f t="shared" ref="AD333:AD342" si="93">(P333-P332)/P332*100</f>
        <v>-40.592651387373088</v>
      </c>
      <c r="AE333" s="50">
        <f t="shared" si="91"/>
        <v>8.8797786338946807</v>
      </c>
      <c r="AF333" s="50"/>
      <c r="AG333" s="48">
        <f t="shared" si="75"/>
        <v>3.8393224962422758</v>
      </c>
      <c r="AH333" s="48">
        <f t="shared" ref="AH333:AH342" si="94">AI333/N333</f>
        <v>0</v>
      </c>
    </row>
    <row r="334" spans="1:35" x14ac:dyDescent="0.2">
      <c r="A334" s="48">
        <v>6310</v>
      </c>
      <c r="B334" s="9" t="s">
        <v>40</v>
      </c>
      <c r="C334" s="48">
        <v>2010</v>
      </c>
      <c r="D334" t="s">
        <v>27</v>
      </c>
      <c r="E334" t="s">
        <v>28</v>
      </c>
      <c r="F334" t="s">
        <v>29</v>
      </c>
      <c r="G334" t="s">
        <v>30</v>
      </c>
      <c r="H334" s="9" t="s">
        <v>242</v>
      </c>
      <c r="I334" t="s">
        <v>243</v>
      </c>
      <c r="J334" s="9" t="s">
        <v>244</v>
      </c>
      <c r="K334" t="s">
        <v>34</v>
      </c>
      <c r="L334">
        <v>12</v>
      </c>
      <c r="M334" t="s">
        <v>248</v>
      </c>
      <c r="N334" s="48">
        <v>28908.1</v>
      </c>
      <c r="O334" s="48">
        <v>20369.099999999999</v>
      </c>
      <c r="P334" s="48">
        <v>8190.6</v>
      </c>
      <c r="Q334" s="48">
        <v>8539</v>
      </c>
      <c r="R334" s="48">
        <v>325.7</v>
      </c>
      <c r="S334" s="48">
        <v>1506307</v>
      </c>
      <c r="T334" s="48" t="s">
        <v>36</v>
      </c>
      <c r="W334" t="s">
        <v>246</v>
      </c>
      <c r="X334">
        <v>101020</v>
      </c>
      <c r="Y334" s="48">
        <v>10</v>
      </c>
      <c r="Z334">
        <v>700</v>
      </c>
      <c r="AB334" s="50"/>
      <c r="AC334" s="48">
        <f t="shared" si="92"/>
        <v>0</v>
      </c>
      <c r="AD334" s="50">
        <f t="shared" si="93"/>
        <v>13.992651561543179</v>
      </c>
      <c r="AE334" s="50">
        <f t="shared" si="91"/>
        <v>9.0107424342369864</v>
      </c>
      <c r="AF334" s="50"/>
      <c r="AG334" s="48">
        <f t="shared" si="75"/>
        <v>3.529423973823651</v>
      </c>
      <c r="AH334" s="48">
        <f t="shared" si="94"/>
        <v>0</v>
      </c>
    </row>
    <row r="335" spans="1:35" x14ac:dyDescent="0.2">
      <c r="A335" s="48">
        <v>6310</v>
      </c>
      <c r="B335" s="9" t="s">
        <v>42</v>
      </c>
      <c r="C335" s="48">
        <v>2011</v>
      </c>
      <c r="D335" t="s">
        <v>27</v>
      </c>
      <c r="E335" t="s">
        <v>28</v>
      </c>
      <c r="F335" t="s">
        <v>29</v>
      </c>
      <c r="G335" t="s">
        <v>30</v>
      </c>
      <c r="H335" s="9" t="s">
        <v>242</v>
      </c>
      <c r="I335" t="s">
        <v>243</v>
      </c>
      <c r="J335" s="9" t="s">
        <v>244</v>
      </c>
      <c r="K335" t="s">
        <v>34</v>
      </c>
      <c r="L335">
        <v>12</v>
      </c>
      <c r="M335" t="s">
        <v>249</v>
      </c>
      <c r="N335" s="48">
        <v>30717</v>
      </c>
      <c r="O335" s="48">
        <v>22149.4</v>
      </c>
      <c r="P335" s="48">
        <v>8264.9</v>
      </c>
      <c r="Q335" s="48">
        <v>8567.6</v>
      </c>
      <c r="R335" s="48">
        <v>769.3</v>
      </c>
      <c r="S335" s="48">
        <v>1506307</v>
      </c>
      <c r="T335" s="48" t="s">
        <v>36</v>
      </c>
      <c r="V335" s="48">
        <v>22740.747800000001</v>
      </c>
      <c r="W335" t="s">
        <v>246</v>
      </c>
      <c r="X335">
        <v>101020</v>
      </c>
      <c r="Y335" s="48">
        <v>10</v>
      </c>
      <c r="Z335">
        <v>700</v>
      </c>
      <c r="AB335" s="48">
        <v>6.5000000000000002E-2</v>
      </c>
      <c r="AC335" s="48">
        <f t="shared" si="92"/>
        <v>6.5000000000000002E-2</v>
      </c>
      <c r="AD335" s="50">
        <f t="shared" si="93"/>
        <v>0.9071374502478361</v>
      </c>
      <c r="AE335" s="50">
        <f t="shared" si="91"/>
        <v>9.0197729109683777</v>
      </c>
      <c r="AF335" s="48">
        <v>6.03</v>
      </c>
      <c r="AG335" s="48">
        <f t="shared" ref="AG335:AG398" si="95">N335/P335</f>
        <v>3.7165603939551599</v>
      </c>
      <c r="AH335" s="48">
        <f t="shared" si="94"/>
        <v>0</v>
      </c>
    </row>
    <row r="336" spans="1:35" x14ac:dyDescent="0.2">
      <c r="A336" s="48">
        <v>6310</v>
      </c>
      <c r="B336" s="9" t="s">
        <v>44</v>
      </c>
      <c r="C336" s="48">
        <v>2012</v>
      </c>
      <c r="D336" t="s">
        <v>27</v>
      </c>
      <c r="E336" t="s">
        <v>28</v>
      </c>
      <c r="F336" t="s">
        <v>29</v>
      </c>
      <c r="G336" t="s">
        <v>30</v>
      </c>
      <c r="H336" s="9" t="s">
        <v>242</v>
      </c>
      <c r="I336" t="s">
        <v>243</v>
      </c>
      <c r="J336" s="9" t="s">
        <v>244</v>
      </c>
      <c r="K336" t="s">
        <v>34</v>
      </c>
      <c r="L336">
        <v>12</v>
      </c>
      <c r="M336" t="s">
        <v>250</v>
      </c>
      <c r="N336" s="48">
        <v>68185</v>
      </c>
      <c r="O336" s="48">
        <v>44086</v>
      </c>
      <c r="P336" s="48">
        <v>9973</v>
      </c>
      <c r="Q336" s="48">
        <v>24099</v>
      </c>
      <c r="R336" s="48">
        <v>772</v>
      </c>
      <c r="S336" s="48">
        <v>1506307</v>
      </c>
      <c r="T336" s="48" t="s">
        <v>36</v>
      </c>
      <c r="V336" s="48">
        <v>36590.185799999999</v>
      </c>
      <c r="W336" t="s">
        <v>246</v>
      </c>
      <c r="X336">
        <v>101020</v>
      </c>
      <c r="Y336" s="48">
        <v>10</v>
      </c>
      <c r="Z336">
        <v>700</v>
      </c>
      <c r="AB336" s="48">
        <v>0.113</v>
      </c>
      <c r="AC336" s="48">
        <f t="shared" si="92"/>
        <v>4.8000000000000001E-2</v>
      </c>
      <c r="AD336" s="50">
        <f t="shared" si="93"/>
        <v>20.666916720105512</v>
      </c>
      <c r="AE336" s="50">
        <f t="shared" si="91"/>
        <v>9.2076367204018688</v>
      </c>
      <c r="AF336" s="48">
        <v>3.9350000000000001</v>
      </c>
      <c r="AG336" s="48">
        <f t="shared" si="95"/>
        <v>6.8369597914368798</v>
      </c>
      <c r="AH336" s="48">
        <f t="shared" si="94"/>
        <v>0</v>
      </c>
    </row>
    <row r="337" spans="1:35" x14ac:dyDescent="0.2">
      <c r="A337" s="48">
        <v>6310</v>
      </c>
      <c r="B337" s="9" t="s">
        <v>46</v>
      </c>
      <c r="C337" s="48">
        <v>2013</v>
      </c>
      <c r="D337" t="s">
        <v>27</v>
      </c>
      <c r="E337" t="s">
        <v>28</v>
      </c>
      <c r="F337" t="s">
        <v>29</v>
      </c>
      <c r="G337" t="s">
        <v>30</v>
      </c>
      <c r="H337" s="9" t="s">
        <v>242</v>
      </c>
      <c r="I337" t="s">
        <v>243</v>
      </c>
      <c r="J337" s="9" t="s">
        <v>244</v>
      </c>
      <c r="K337" t="s">
        <v>34</v>
      </c>
      <c r="L337">
        <v>12</v>
      </c>
      <c r="M337" t="s">
        <v>251</v>
      </c>
      <c r="N337" s="48">
        <v>75185</v>
      </c>
      <c r="O337" s="48">
        <v>46900</v>
      </c>
      <c r="P337" s="48">
        <v>14070</v>
      </c>
      <c r="Q337" s="48">
        <v>28285</v>
      </c>
      <c r="R337" s="48">
        <v>357</v>
      </c>
      <c r="S337" s="48">
        <v>1506307</v>
      </c>
      <c r="T337" s="48" t="s">
        <v>36</v>
      </c>
      <c r="V337" s="48">
        <v>37104.372000000003</v>
      </c>
      <c r="W337" t="s">
        <v>246</v>
      </c>
      <c r="X337">
        <v>101020</v>
      </c>
      <c r="Y337" s="48">
        <v>10</v>
      </c>
      <c r="Z337">
        <v>700</v>
      </c>
      <c r="AB337" s="48">
        <v>5.8999999999999997E-2</v>
      </c>
      <c r="AC337" s="48">
        <f t="shared" si="92"/>
        <v>-5.4000000000000006E-2</v>
      </c>
      <c r="AD337" s="50">
        <f t="shared" si="93"/>
        <v>41.080918479895715</v>
      </c>
      <c r="AE337" s="50">
        <f t="shared" si="91"/>
        <v>9.5518001501084342</v>
      </c>
      <c r="AF337" s="48">
        <v>3.3039999999999998</v>
      </c>
      <c r="AG337" s="48">
        <f t="shared" si="95"/>
        <v>5.3436389481165598</v>
      </c>
      <c r="AH337" s="48">
        <f t="shared" si="94"/>
        <v>0</v>
      </c>
    </row>
    <row r="338" spans="1:35" x14ac:dyDescent="0.2">
      <c r="A338" s="48">
        <v>6310</v>
      </c>
      <c r="B338" s="9" t="s">
        <v>48</v>
      </c>
      <c r="C338" s="48">
        <v>2014</v>
      </c>
      <c r="D338" t="s">
        <v>27</v>
      </c>
      <c r="E338" t="s">
        <v>28</v>
      </c>
      <c r="F338" t="s">
        <v>29</v>
      </c>
      <c r="G338" t="s">
        <v>30</v>
      </c>
      <c r="H338" s="9" t="s">
        <v>242</v>
      </c>
      <c r="I338" t="s">
        <v>243</v>
      </c>
      <c r="J338" s="9" t="s">
        <v>244</v>
      </c>
      <c r="K338" t="s">
        <v>34</v>
      </c>
      <c r="L338">
        <v>12</v>
      </c>
      <c r="M338" t="s">
        <v>152</v>
      </c>
      <c r="N338" s="48">
        <v>83198</v>
      </c>
      <c r="O338" s="48">
        <v>48772</v>
      </c>
      <c r="P338" s="48">
        <v>16226</v>
      </c>
      <c r="Q338" s="48">
        <v>34426</v>
      </c>
      <c r="R338" s="48">
        <v>997</v>
      </c>
      <c r="S338" s="48">
        <v>1506307</v>
      </c>
      <c r="T338" s="48" t="s">
        <v>36</v>
      </c>
      <c r="V338" s="48">
        <v>89914.969599999997</v>
      </c>
      <c r="W338" t="s">
        <v>246</v>
      </c>
      <c r="X338">
        <v>101020</v>
      </c>
      <c r="Y338" s="48">
        <v>10</v>
      </c>
      <c r="Z338">
        <v>700</v>
      </c>
      <c r="AB338" s="48">
        <v>7.0999999999999994E-2</v>
      </c>
      <c r="AC338" s="48">
        <f t="shared" si="92"/>
        <v>1.1999999999999997E-2</v>
      </c>
      <c r="AD338" s="50">
        <f t="shared" si="93"/>
        <v>15.323383084577113</v>
      </c>
      <c r="AE338" s="50">
        <f t="shared" si="91"/>
        <v>9.6943701729550096</v>
      </c>
      <c r="AF338" s="48">
        <v>3.7330000000000001</v>
      </c>
      <c r="AG338" s="48">
        <f t="shared" si="95"/>
        <v>5.1274497719709107</v>
      </c>
      <c r="AH338" s="48">
        <f t="shared" si="94"/>
        <v>0</v>
      </c>
    </row>
    <row r="339" spans="1:35" x14ac:dyDescent="0.2">
      <c r="A339" s="48">
        <v>6310</v>
      </c>
      <c r="B339" s="9" t="s">
        <v>50</v>
      </c>
      <c r="C339" s="48">
        <v>2015</v>
      </c>
      <c r="D339" t="s">
        <v>27</v>
      </c>
      <c r="E339" t="s">
        <v>28</v>
      </c>
      <c r="F339" t="s">
        <v>29</v>
      </c>
      <c r="G339" t="s">
        <v>30</v>
      </c>
      <c r="H339" s="9" t="s">
        <v>242</v>
      </c>
      <c r="I339" t="s">
        <v>243</v>
      </c>
      <c r="J339" s="9" t="s">
        <v>244</v>
      </c>
      <c r="K339" t="s">
        <v>34</v>
      </c>
      <c r="L339">
        <v>12</v>
      </c>
      <c r="M339" t="s">
        <v>252</v>
      </c>
      <c r="N339" s="48">
        <v>84104</v>
      </c>
      <c r="O339" s="48">
        <v>48701</v>
      </c>
      <c r="P339" s="48">
        <v>14403</v>
      </c>
      <c r="Q339" s="48">
        <v>35403</v>
      </c>
      <c r="R339" s="48">
        <v>1024</v>
      </c>
      <c r="S339" s="48">
        <v>1506307</v>
      </c>
      <c r="T339" s="48" t="s">
        <v>36</v>
      </c>
      <c r="V339" s="48">
        <v>33260.022100000002</v>
      </c>
      <c r="W339" t="s">
        <v>246</v>
      </c>
      <c r="X339">
        <v>101020</v>
      </c>
      <c r="Y339" s="48">
        <v>10</v>
      </c>
      <c r="Z339">
        <v>700</v>
      </c>
      <c r="AB339" s="48">
        <v>3.5000000000000003E-2</v>
      </c>
      <c r="AC339" s="48">
        <f t="shared" si="92"/>
        <v>-3.599999999999999E-2</v>
      </c>
      <c r="AD339" s="50">
        <f t="shared" si="93"/>
        <v>-11.235054850240354</v>
      </c>
      <c r="AE339" s="50">
        <f t="shared" si="91"/>
        <v>9.5751917971990501</v>
      </c>
      <c r="AF339" s="48">
        <v>1.427</v>
      </c>
      <c r="AG339" s="48">
        <f t="shared" si="95"/>
        <v>5.8393390265916825</v>
      </c>
      <c r="AH339" s="48">
        <f t="shared" si="94"/>
        <v>0</v>
      </c>
    </row>
    <row r="340" spans="1:35" x14ac:dyDescent="0.2">
      <c r="A340" s="48">
        <v>6310</v>
      </c>
      <c r="B340" s="9" t="s">
        <v>52</v>
      </c>
      <c r="C340" s="48">
        <v>2016</v>
      </c>
      <c r="D340" t="s">
        <v>27</v>
      </c>
      <c r="E340" t="s">
        <v>28</v>
      </c>
      <c r="F340" t="s">
        <v>29</v>
      </c>
      <c r="G340" t="s">
        <v>30</v>
      </c>
      <c r="H340" s="9" t="s">
        <v>242</v>
      </c>
      <c r="I340" t="s">
        <v>243</v>
      </c>
      <c r="J340" s="9" t="s">
        <v>244</v>
      </c>
      <c r="K340" t="s">
        <v>34</v>
      </c>
      <c r="L340">
        <v>12</v>
      </c>
      <c r="M340" t="s">
        <v>253</v>
      </c>
      <c r="N340" s="48">
        <v>80305</v>
      </c>
      <c r="O340" s="48">
        <v>45503</v>
      </c>
      <c r="P340" s="48">
        <v>13058</v>
      </c>
      <c r="Q340" s="48">
        <v>34802</v>
      </c>
      <c r="R340" s="48">
        <v>413</v>
      </c>
      <c r="S340" s="48">
        <v>1506307</v>
      </c>
      <c r="T340" s="48" t="s">
        <v>36</v>
      </c>
      <c r="V340" s="48">
        <v>46185.412400000001</v>
      </c>
      <c r="W340" t="s">
        <v>246</v>
      </c>
      <c r="X340">
        <v>101020</v>
      </c>
      <c r="Y340" s="48">
        <v>10</v>
      </c>
      <c r="Z340">
        <v>700</v>
      </c>
      <c r="AB340" s="48">
        <v>-6.0000000000000001E-3</v>
      </c>
      <c r="AC340" s="48">
        <f t="shared" si="92"/>
        <v>-4.1000000000000002E-2</v>
      </c>
      <c r="AD340" s="50">
        <f t="shared" si="93"/>
        <v>-9.3383322918836367</v>
      </c>
      <c r="AE340" s="50">
        <f t="shared" si="91"/>
        <v>9.4771562517465782</v>
      </c>
      <c r="AF340" s="48">
        <v>1.377</v>
      </c>
      <c r="AG340" s="48">
        <f t="shared" si="95"/>
        <v>6.149869811609741</v>
      </c>
      <c r="AH340" s="48">
        <f t="shared" si="94"/>
        <v>0</v>
      </c>
    </row>
    <row r="341" spans="1:35" x14ac:dyDescent="0.2">
      <c r="A341" s="48">
        <v>6310</v>
      </c>
      <c r="B341" s="9" t="s">
        <v>54</v>
      </c>
      <c r="C341" s="48">
        <v>2017</v>
      </c>
      <c r="D341" t="s">
        <v>27</v>
      </c>
      <c r="E341" t="s">
        <v>28</v>
      </c>
      <c r="F341" t="s">
        <v>29</v>
      </c>
      <c r="G341" t="s">
        <v>30</v>
      </c>
      <c r="H341" s="9" t="s">
        <v>242</v>
      </c>
      <c r="I341" t="s">
        <v>243</v>
      </c>
      <c r="J341" s="9" t="s">
        <v>244</v>
      </c>
      <c r="K341" t="s">
        <v>34</v>
      </c>
      <c r="L341">
        <v>12</v>
      </c>
      <c r="M341" t="s">
        <v>155</v>
      </c>
      <c r="N341" s="48">
        <v>79055</v>
      </c>
      <c r="O341" s="48">
        <v>43931</v>
      </c>
      <c r="P341" s="48">
        <v>13705</v>
      </c>
      <c r="Q341" s="48">
        <v>35124</v>
      </c>
      <c r="R341" s="48">
        <v>383</v>
      </c>
      <c r="S341" s="48">
        <v>1506307</v>
      </c>
      <c r="T341" s="48" t="s">
        <v>36</v>
      </c>
      <c r="V341" s="48">
        <v>40063.1777</v>
      </c>
      <c r="W341" t="s">
        <v>246</v>
      </c>
      <c r="X341">
        <v>101020</v>
      </c>
      <c r="Y341" s="48">
        <v>10</v>
      </c>
      <c r="Z341">
        <v>700</v>
      </c>
      <c r="AB341" s="48">
        <v>0.04</v>
      </c>
      <c r="AC341" s="48">
        <f t="shared" si="92"/>
        <v>4.5999999999999999E-2</v>
      </c>
      <c r="AD341" s="50">
        <f t="shared" si="93"/>
        <v>4.9548169704395777</v>
      </c>
      <c r="AE341" s="50">
        <f t="shared" si="91"/>
        <v>9.5255160087368864</v>
      </c>
      <c r="AF341" s="48">
        <v>1.2769999999999999</v>
      </c>
      <c r="AG341" s="48">
        <f t="shared" si="95"/>
        <v>5.7683327252827432</v>
      </c>
      <c r="AH341" s="48">
        <f t="shared" si="94"/>
        <v>0</v>
      </c>
    </row>
    <row r="342" spans="1:35" x14ac:dyDescent="0.2">
      <c r="A342" s="48">
        <v>6310</v>
      </c>
      <c r="B342" s="9" t="s">
        <v>56</v>
      </c>
      <c r="C342" s="48">
        <v>2018</v>
      </c>
      <c r="D342" t="s">
        <v>27</v>
      </c>
      <c r="E342" t="s">
        <v>28</v>
      </c>
      <c r="F342" t="s">
        <v>29</v>
      </c>
      <c r="G342" t="s">
        <v>30</v>
      </c>
      <c r="H342" s="9" t="s">
        <v>242</v>
      </c>
      <c r="I342" t="s">
        <v>243</v>
      </c>
      <c r="J342" s="9" t="s">
        <v>244</v>
      </c>
      <c r="K342" t="s">
        <v>34</v>
      </c>
      <c r="L342">
        <v>12</v>
      </c>
      <c r="M342" t="s">
        <v>254</v>
      </c>
      <c r="N342" s="48">
        <v>78866</v>
      </c>
      <c r="O342" s="48">
        <v>43669</v>
      </c>
      <c r="P342" s="48">
        <v>14144</v>
      </c>
      <c r="Q342" s="48">
        <v>34531</v>
      </c>
      <c r="R342" s="48">
        <v>474</v>
      </c>
      <c r="S342" s="48">
        <v>1506307</v>
      </c>
      <c r="T342" s="48" t="s">
        <v>36</v>
      </c>
      <c r="V342" s="48">
        <v>34792.113100000002</v>
      </c>
      <c r="W342" t="s">
        <v>246</v>
      </c>
      <c r="X342">
        <v>101020</v>
      </c>
      <c r="Y342" s="48">
        <v>10</v>
      </c>
      <c r="Z342">
        <v>700</v>
      </c>
      <c r="AB342" s="48">
        <v>3.0000000000000001E-3</v>
      </c>
      <c r="AC342" s="48">
        <f t="shared" si="92"/>
        <v>-3.6999999999999998E-2</v>
      </c>
      <c r="AD342" s="50">
        <f t="shared" si="93"/>
        <v>3.2032105071141919</v>
      </c>
      <c r="AE342" s="50">
        <f t="shared" si="91"/>
        <v>9.557045784877424</v>
      </c>
      <c r="AF342" s="48">
        <v>1.298</v>
      </c>
      <c r="AG342" s="48">
        <f t="shared" si="95"/>
        <v>5.5759332579185523</v>
      </c>
      <c r="AH342" s="48">
        <f t="shared" si="94"/>
        <v>0</v>
      </c>
    </row>
    <row r="343" spans="1:35" hidden="1" x14ac:dyDescent="0.2">
      <c r="A343">
        <v>6310</v>
      </c>
      <c r="B343" t="s">
        <v>58</v>
      </c>
      <c r="C343">
        <v>2019</v>
      </c>
      <c r="D343" t="s">
        <v>27</v>
      </c>
      <c r="E343" t="s">
        <v>28</v>
      </c>
      <c r="F343" t="s">
        <v>29</v>
      </c>
      <c r="G343" t="s">
        <v>30</v>
      </c>
      <c r="H343" t="s">
        <v>242</v>
      </c>
      <c r="I343" t="s">
        <v>243</v>
      </c>
      <c r="J343" t="s">
        <v>244</v>
      </c>
      <c r="K343" t="s">
        <v>34</v>
      </c>
      <c r="L343">
        <v>12</v>
      </c>
      <c r="M343" t="s">
        <v>255</v>
      </c>
      <c r="N343">
        <v>74157</v>
      </c>
      <c r="O343">
        <v>39268</v>
      </c>
      <c r="P343">
        <v>13209</v>
      </c>
      <c r="Q343">
        <v>34086</v>
      </c>
      <c r="R343">
        <v>414</v>
      </c>
      <c r="S343">
        <v>1506307</v>
      </c>
      <c r="T343" t="s">
        <v>36</v>
      </c>
      <c r="U343"/>
      <c r="V343">
        <v>47948.695099999997</v>
      </c>
      <c r="W343" t="s">
        <v>246</v>
      </c>
      <c r="X343">
        <v>101020</v>
      </c>
      <c r="Y343">
        <v>10</v>
      </c>
      <c r="Z343">
        <v>700</v>
      </c>
      <c r="AA343"/>
      <c r="AB343" s="4"/>
      <c r="AC343" s="4"/>
      <c r="AD343" s="4"/>
      <c r="AE343" s="4">
        <f t="shared" si="91"/>
        <v>9.4886536944238635</v>
      </c>
      <c r="AF343" s="4"/>
      <c r="AG343">
        <f t="shared" si="95"/>
        <v>5.6141267317737906</v>
      </c>
      <c r="AH343"/>
      <c r="AI343"/>
    </row>
    <row r="344" spans="1:35" hidden="1" x14ac:dyDescent="0.2">
      <c r="A344" s="9">
        <v>7017</v>
      </c>
      <c r="B344" s="9" t="s">
        <v>26</v>
      </c>
      <c r="C344" s="9">
        <v>2008</v>
      </c>
      <c r="D344" t="s">
        <v>27</v>
      </c>
      <c r="E344" t="s">
        <v>28</v>
      </c>
      <c r="F344" t="s">
        <v>29</v>
      </c>
      <c r="G344" t="s">
        <v>30</v>
      </c>
      <c r="H344" s="9" t="s">
        <v>256</v>
      </c>
      <c r="I344">
        <v>565849106</v>
      </c>
      <c r="J344" t="s">
        <v>257</v>
      </c>
      <c r="K344" t="s">
        <v>34</v>
      </c>
      <c r="L344">
        <v>12</v>
      </c>
      <c r="M344" t="s">
        <v>131</v>
      </c>
      <c r="N344" s="9">
        <v>42686</v>
      </c>
      <c r="O344" s="9">
        <v>21277</v>
      </c>
      <c r="P344" s="9">
        <v>72128</v>
      </c>
      <c r="Q344" s="9">
        <v>21409</v>
      </c>
      <c r="R344" s="9">
        <v>144</v>
      </c>
      <c r="S344">
        <v>101778</v>
      </c>
      <c r="T344" t="s">
        <v>36</v>
      </c>
      <c r="U344">
        <v>2911</v>
      </c>
      <c r="V344" s="9">
        <v>19316.16</v>
      </c>
      <c r="W344" t="s">
        <v>258</v>
      </c>
      <c r="X344">
        <v>101020</v>
      </c>
      <c r="Y344">
        <v>10</v>
      </c>
      <c r="Z344">
        <v>935</v>
      </c>
      <c r="AA344" s="9"/>
      <c r="AB344" s="9">
        <v>0.186</v>
      </c>
      <c r="AC344" s="48">
        <f t="shared" ref="AC344:AC354" si="96">AB344-AB343</f>
        <v>0.186</v>
      </c>
      <c r="AD344" s="8"/>
      <c r="AE344" s="8">
        <f t="shared" si="91"/>
        <v>11.186197597399449</v>
      </c>
      <c r="AF344" s="8"/>
      <c r="AG344" s="9">
        <f t="shared" si="95"/>
        <v>0.59180900621118016</v>
      </c>
      <c r="AH344" s="9"/>
      <c r="AI344" s="9"/>
    </row>
    <row r="345" spans="1:35" x14ac:dyDescent="0.2">
      <c r="A345" s="48">
        <v>7017</v>
      </c>
      <c r="B345" s="9" t="s">
        <v>38</v>
      </c>
      <c r="C345" s="48">
        <v>2009</v>
      </c>
      <c r="D345" t="s">
        <v>27</v>
      </c>
      <c r="E345" t="s">
        <v>28</v>
      </c>
      <c r="F345" t="s">
        <v>29</v>
      </c>
      <c r="G345" t="s">
        <v>30</v>
      </c>
      <c r="H345" s="9" t="s">
        <v>256</v>
      </c>
      <c r="I345">
        <v>565849106</v>
      </c>
      <c r="J345" s="9" t="s">
        <v>257</v>
      </c>
      <c r="K345" t="s">
        <v>34</v>
      </c>
      <c r="L345">
        <v>12</v>
      </c>
      <c r="M345" t="s">
        <v>259</v>
      </c>
      <c r="N345" s="48">
        <v>47052</v>
      </c>
      <c r="O345" s="48">
        <v>25142</v>
      </c>
      <c r="P345" s="48">
        <v>48546</v>
      </c>
      <c r="Q345" s="48">
        <v>21910</v>
      </c>
      <c r="R345" s="48">
        <v>83</v>
      </c>
      <c r="S345" s="48">
        <v>101778</v>
      </c>
      <c r="T345" s="48" t="s">
        <v>36</v>
      </c>
      <c r="U345" s="48">
        <v>2911</v>
      </c>
      <c r="V345" s="48">
        <v>22103.759999999998</v>
      </c>
      <c r="W345" t="s">
        <v>258</v>
      </c>
      <c r="X345">
        <v>101020</v>
      </c>
      <c r="Y345" s="48">
        <v>10</v>
      </c>
      <c r="Z345">
        <v>935</v>
      </c>
      <c r="AB345" s="48">
        <v>3.6999999999999998E-2</v>
      </c>
      <c r="AC345" s="48">
        <f t="shared" si="96"/>
        <v>-0.14899999999999999</v>
      </c>
      <c r="AD345" s="50">
        <f t="shared" ref="AD345:AD354" si="97">(P345-P344)/P344*100</f>
        <v>-32.694653948535937</v>
      </c>
      <c r="AE345" s="50">
        <f t="shared" si="91"/>
        <v>10.790267081035894</v>
      </c>
      <c r="AF345" s="48">
        <v>1.0249999999999999</v>
      </c>
      <c r="AG345" s="48">
        <f t="shared" si="95"/>
        <v>0.9692250648869114</v>
      </c>
      <c r="AH345" s="48">
        <f t="shared" ref="AH345:AH354" si="98">AI345/N345</f>
        <v>388.9313950522826</v>
      </c>
      <c r="AI345" s="48">
        <v>18300000</v>
      </c>
    </row>
    <row r="346" spans="1:35" x14ac:dyDescent="0.2">
      <c r="A346" s="48">
        <v>7017</v>
      </c>
      <c r="B346" s="9" t="s">
        <v>40</v>
      </c>
      <c r="C346" s="48">
        <v>2010</v>
      </c>
      <c r="D346" t="s">
        <v>27</v>
      </c>
      <c r="E346" t="s">
        <v>28</v>
      </c>
      <c r="F346" t="s">
        <v>29</v>
      </c>
      <c r="G346" t="s">
        <v>30</v>
      </c>
      <c r="H346" s="9" t="s">
        <v>256</v>
      </c>
      <c r="I346">
        <v>565849106</v>
      </c>
      <c r="J346" s="9" t="s">
        <v>257</v>
      </c>
      <c r="K346" t="s">
        <v>34</v>
      </c>
      <c r="L346">
        <v>12</v>
      </c>
      <c r="M346" t="s">
        <v>260</v>
      </c>
      <c r="N346" s="48">
        <v>50014</v>
      </c>
      <c r="O346" s="48">
        <v>26243</v>
      </c>
      <c r="P346" s="48">
        <v>67113</v>
      </c>
      <c r="Q346" s="48">
        <v>23771</v>
      </c>
      <c r="R346" s="48">
        <v>172</v>
      </c>
      <c r="S346" s="48">
        <v>101778</v>
      </c>
      <c r="T346" s="48" t="s">
        <v>36</v>
      </c>
      <c r="U346" s="48">
        <v>2911</v>
      </c>
      <c r="V346" s="48">
        <v>26291.3</v>
      </c>
      <c r="W346" t="s">
        <v>258</v>
      </c>
      <c r="X346">
        <v>101020</v>
      </c>
      <c r="Y346" s="48">
        <v>10</v>
      </c>
      <c r="Z346">
        <v>935</v>
      </c>
      <c r="AB346" s="48">
        <v>6.3E-2</v>
      </c>
      <c r="AC346" s="48">
        <f t="shared" si="96"/>
        <v>2.6000000000000002E-2</v>
      </c>
      <c r="AD346" s="50">
        <f t="shared" si="97"/>
        <v>38.246199480904707</v>
      </c>
      <c r="AE346" s="50">
        <f t="shared" si="91"/>
        <v>11.114133044880015</v>
      </c>
      <c r="AF346" s="48">
        <v>1.1080000000000001</v>
      </c>
      <c r="AG346" s="48">
        <f t="shared" si="95"/>
        <v>0.74522074709817765</v>
      </c>
      <c r="AH346" s="48">
        <f t="shared" si="98"/>
        <v>83.376654536729717</v>
      </c>
      <c r="AI346" s="48">
        <v>4170000</v>
      </c>
    </row>
    <row r="347" spans="1:35" x14ac:dyDescent="0.2">
      <c r="A347" s="48">
        <v>7017</v>
      </c>
      <c r="B347" s="9" t="s">
        <v>42</v>
      </c>
      <c r="C347" s="48">
        <v>2011</v>
      </c>
      <c r="D347" t="s">
        <v>27</v>
      </c>
      <c r="E347" t="s">
        <v>28</v>
      </c>
      <c r="F347" t="s">
        <v>29</v>
      </c>
      <c r="G347" t="s">
        <v>30</v>
      </c>
      <c r="H347" s="9" t="s">
        <v>256</v>
      </c>
      <c r="I347">
        <v>565849106</v>
      </c>
      <c r="J347" s="9" t="s">
        <v>257</v>
      </c>
      <c r="K347" t="s">
        <v>34</v>
      </c>
      <c r="L347">
        <v>12</v>
      </c>
      <c r="M347" t="s">
        <v>261</v>
      </c>
      <c r="N347" s="48">
        <v>31371</v>
      </c>
      <c r="O347" s="48">
        <v>14212</v>
      </c>
      <c r="P347" s="48">
        <v>14663</v>
      </c>
      <c r="Q347" s="48">
        <v>17159</v>
      </c>
      <c r="R347" s="48">
        <v>5</v>
      </c>
      <c r="S347" s="48">
        <v>101778</v>
      </c>
      <c r="T347" s="48" t="s">
        <v>36</v>
      </c>
      <c r="U347" s="48">
        <v>1311</v>
      </c>
      <c r="V347" s="48">
        <v>20606.080000000002</v>
      </c>
      <c r="W347" t="s">
        <v>258</v>
      </c>
      <c r="X347">
        <v>101020</v>
      </c>
      <c r="Y347" s="48">
        <v>10</v>
      </c>
      <c r="Z347">
        <v>935</v>
      </c>
      <c r="AB347" s="48">
        <v>6.2E-2</v>
      </c>
      <c r="AC347" s="48">
        <f t="shared" si="96"/>
        <v>-1.0000000000000009E-3</v>
      </c>
      <c r="AD347" s="50">
        <f t="shared" si="97"/>
        <v>-78.151773873914138</v>
      </c>
      <c r="AE347" s="50">
        <f t="shared" si="91"/>
        <v>9.5930825929770798</v>
      </c>
      <c r="AF347" s="48">
        <v>0.98799999999999999</v>
      </c>
      <c r="AG347" s="48">
        <f t="shared" si="95"/>
        <v>2.1394666848530313</v>
      </c>
      <c r="AH347" s="48">
        <f t="shared" si="98"/>
        <v>130.69395301393007</v>
      </c>
      <c r="AI347" s="48">
        <v>4100000</v>
      </c>
    </row>
    <row r="348" spans="1:35" x14ac:dyDescent="0.2">
      <c r="A348" s="48">
        <v>7017</v>
      </c>
      <c r="B348" s="9" t="s">
        <v>44</v>
      </c>
      <c r="C348" s="48">
        <v>2012</v>
      </c>
      <c r="D348" t="s">
        <v>27</v>
      </c>
      <c r="E348" t="s">
        <v>28</v>
      </c>
      <c r="F348" t="s">
        <v>29</v>
      </c>
      <c r="G348" t="s">
        <v>30</v>
      </c>
      <c r="H348" s="9" t="s">
        <v>256</v>
      </c>
      <c r="I348">
        <v>565849106</v>
      </c>
      <c r="J348" s="9" t="s">
        <v>257</v>
      </c>
      <c r="K348" t="s">
        <v>34</v>
      </c>
      <c r="L348">
        <v>12</v>
      </c>
      <c r="M348" t="s">
        <v>262</v>
      </c>
      <c r="N348" s="48">
        <v>35306</v>
      </c>
      <c r="O348" s="48">
        <v>17023</v>
      </c>
      <c r="P348" s="48">
        <v>15688</v>
      </c>
      <c r="Q348" s="48">
        <v>18283</v>
      </c>
      <c r="R348" s="48">
        <v>92</v>
      </c>
      <c r="S348" s="48">
        <v>101778</v>
      </c>
      <c r="T348" s="48" t="s">
        <v>36</v>
      </c>
      <c r="U348" s="48">
        <v>1311</v>
      </c>
      <c r="V348" s="48">
        <v>21676.62</v>
      </c>
      <c r="W348" t="s">
        <v>258</v>
      </c>
      <c r="X348">
        <v>101020</v>
      </c>
      <c r="Y348" s="48">
        <v>10</v>
      </c>
      <c r="Z348">
        <v>935</v>
      </c>
      <c r="AB348" s="48">
        <v>9.2999999999999999E-2</v>
      </c>
      <c r="AC348" s="48">
        <f t="shared" si="96"/>
        <v>3.1E-2</v>
      </c>
      <c r="AD348" s="50">
        <f t="shared" si="97"/>
        <v>6.9903839596262705</v>
      </c>
      <c r="AE348" s="50">
        <f t="shared" si="91"/>
        <v>9.6606513678761825</v>
      </c>
      <c r="AF348" s="48">
        <v>0.84399999999999997</v>
      </c>
      <c r="AG348" s="48">
        <f t="shared" si="95"/>
        <v>2.2505099439061702</v>
      </c>
      <c r="AH348" s="48">
        <f t="shared" si="98"/>
        <v>133.68832493060668</v>
      </c>
      <c r="AI348" s="48">
        <v>4720000</v>
      </c>
    </row>
    <row r="349" spans="1:35" x14ac:dyDescent="0.2">
      <c r="A349" s="48">
        <v>7017</v>
      </c>
      <c r="B349" s="9" t="s">
        <v>46</v>
      </c>
      <c r="C349" s="48">
        <v>2013</v>
      </c>
      <c r="D349" t="s">
        <v>27</v>
      </c>
      <c r="E349" t="s">
        <v>28</v>
      </c>
      <c r="F349" t="s">
        <v>29</v>
      </c>
      <c r="G349" t="s">
        <v>30</v>
      </c>
      <c r="H349" s="9" t="s">
        <v>256</v>
      </c>
      <c r="I349">
        <v>565849106</v>
      </c>
      <c r="J349" s="9" t="s">
        <v>257</v>
      </c>
      <c r="K349" t="s">
        <v>34</v>
      </c>
      <c r="L349">
        <v>12</v>
      </c>
      <c r="M349" t="s">
        <v>67</v>
      </c>
      <c r="N349" s="48">
        <v>35620</v>
      </c>
      <c r="O349" s="48">
        <v>16276</v>
      </c>
      <c r="P349" s="48">
        <v>14501</v>
      </c>
      <c r="Q349" s="48">
        <v>19344</v>
      </c>
      <c r="R349" s="48">
        <v>10</v>
      </c>
      <c r="S349" s="48">
        <v>101778</v>
      </c>
      <c r="T349" s="48" t="s">
        <v>36</v>
      </c>
      <c r="U349" s="48">
        <v>1311</v>
      </c>
      <c r="V349" s="48">
        <v>24604.1</v>
      </c>
      <c r="W349" t="s">
        <v>258</v>
      </c>
      <c r="X349">
        <v>101020</v>
      </c>
      <c r="Y349" s="48">
        <v>10</v>
      </c>
      <c r="Z349">
        <v>935</v>
      </c>
      <c r="AB349" s="48">
        <v>5.2999999999999999E-2</v>
      </c>
      <c r="AC349" s="48">
        <f t="shared" si="96"/>
        <v>-0.04</v>
      </c>
      <c r="AD349" s="50">
        <f t="shared" si="97"/>
        <v>-7.5662927078021411</v>
      </c>
      <c r="AE349" s="50">
        <f t="shared" si="91"/>
        <v>9.5819728915478954</v>
      </c>
      <c r="AF349" s="48">
        <v>0.88600000000000001</v>
      </c>
      <c r="AG349" s="48">
        <f t="shared" si="95"/>
        <v>2.456382318460796</v>
      </c>
      <c r="AH349" s="48">
        <f t="shared" si="98"/>
        <v>116.22683885457609</v>
      </c>
      <c r="AI349" s="48">
        <v>4140000</v>
      </c>
    </row>
    <row r="350" spans="1:35" x14ac:dyDescent="0.2">
      <c r="A350" s="48">
        <v>7017</v>
      </c>
      <c r="B350" s="9" t="s">
        <v>48</v>
      </c>
      <c r="C350" s="48">
        <v>2014</v>
      </c>
      <c r="D350" t="s">
        <v>27</v>
      </c>
      <c r="E350" t="s">
        <v>28</v>
      </c>
      <c r="F350" t="s">
        <v>29</v>
      </c>
      <c r="G350" t="s">
        <v>30</v>
      </c>
      <c r="H350" s="9" t="s">
        <v>256</v>
      </c>
      <c r="I350">
        <v>565849106</v>
      </c>
      <c r="J350" s="9" t="s">
        <v>257</v>
      </c>
      <c r="K350" t="s">
        <v>34</v>
      </c>
      <c r="L350">
        <v>12</v>
      </c>
      <c r="M350" t="s">
        <v>68</v>
      </c>
      <c r="N350" s="48">
        <v>36011</v>
      </c>
      <c r="O350" s="48">
        <v>14991</v>
      </c>
      <c r="P350" s="48">
        <v>10846</v>
      </c>
      <c r="Q350" s="48">
        <v>21020</v>
      </c>
      <c r="R350" s="48">
        <v>8</v>
      </c>
      <c r="S350" s="48">
        <v>101778</v>
      </c>
      <c r="T350" s="48" t="s">
        <v>36</v>
      </c>
      <c r="U350" s="48">
        <v>1311</v>
      </c>
      <c r="V350" s="48">
        <v>19095.75</v>
      </c>
      <c r="W350" t="s">
        <v>258</v>
      </c>
      <c r="X350">
        <v>101020</v>
      </c>
      <c r="Y350" s="48">
        <v>10</v>
      </c>
      <c r="Z350">
        <v>935</v>
      </c>
      <c r="AB350" s="48">
        <v>5.3999999999999999E-2</v>
      </c>
      <c r="AC350" s="48">
        <f t="shared" si="96"/>
        <v>1.0000000000000009E-3</v>
      </c>
      <c r="AD350" s="50">
        <f t="shared" si="97"/>
        <v>-25.205158264947247</v>
      </c>
      <c r="AE350" s="50">
        <f t="shared" si="91"/>
        <v>9.2915516274010059</v>
      </c>
      <c r="AF350" s="48">
        <v>0.82199999999999995</v>
      </c>
      <c r="AG350" s="48">
        <f t="shared" si="95"/>
        <v>3.3202102157477409</v>
      </c>
      <c r="AH350" s="48">
        <f t="shared" si="98"/>
        <v>0</v>
      </c>
    </row>
    <row r="351" spans="1:35" x14ac:dyDescent="0.2">
      <c r="A351" s="48">
        <v>7017</v>
      </c>
      <c r="B351" s="9" t="s">
        <v>50</v>
      </c>
      <c r="C351" s="48">
        <v>2015</v>
      </c>
      <c r="D351" t="s">
        <v>27</v>
      </c>
      <c r="E351" t="s">
        <v>28</v>
      </c>
      <c r="F351" t="s">
        <v>29</v>
      </c>
      <c r="G351" t="s">
        <v>30</v>
      </c>
      <c r="H351" s="9" t="s">
        <v>256</v>
      </c>
      <c r="I351">
        <v>565849106</v>
      </c>
      <c r="J351" s="9" t="s">
        <v>257</v>
      </c>
      <c r="K351" t="s">
        <v>34</v>
      </c>
      <c r="L351">
        <v>12</v>
      </c>
      <c r="M351" t="s">
        <v>138</v>
      </c>
      <c r="N351" s="48">
        <v>32311</v>
      </c>
      <c r="O351" s="48">
        <v>13758</v>
      </c>
      <c r="P351" s="48">
        <v>5522</v>
      </c>
      <c r="Q351" s="48">
        <v>18553</v>
      </c>
      <c r="R351" s="48">
        <v>59</v>
      </c>
      <c r="S351" s="48">
        <v>101778</v>
      </c>
      <c r="T351" s="48" t="s">
        <v>36</v>
      </c>
      <c r="U351" s="48">
        <v>1311</v>
      </c>
      <c r="V351" s="48">
        <v>8523.43</v>
      </c>
      <c r="W351" t="s">
        <v>258</v>
      </c>
      <c r="X351">
        <v>101020</v>
      </c>
      <c r="Y351" s="48">
        <v>10</v>
      </c>
      <c r="Z351">
        <v>935</v>
      </c>
      <c r="AB351" s="48">
        <v>-6.5000000000000002E-2</v>
      </c>
      <c r="AC351" s="48">
        <f t="shared" si="96"/>
        <v>-0.11899999999999999</v>
      </c>
      <c r="AD351" s="50">
        <f t="shared" si="97"/>
        <v>-49.087221095334691</v>
      </c>
      <c r="AE351" s="50">
        <f t="shared" si="91"/>
        <v>8.6164953924900995</v>
      </c>
      <c r="AF351" s="48">
        <v>0.73799999999999999</v>
      </c>
      <c r="AG351" s="48">
        <f t="shared" si="95"/>
        <v>5.8513219847881199</v>
      </c>
      <c r="AH351" s="48">
        <f t="shared" si="98"/>
        <v>143.6043452694129</v>
      </c>
      <c r="AI351" s="48">
        <v>4640000</v>
      </c>
    </row>
    <row r="352" spans="1:35" x14ac:dyDescent="0.2">
      <c r="A352" s="48">
        <v>7017</v>
      </c>
      <c r="B352" s="9" t="s">
        <v>52</v>
      </c>
      <c r="C352" s="48">
        <v>2016</v>
      </c>
      <c r="D352" t="s">
        <v>27</v>
      </c>
      <c r="E352" t="s">
        <v>28</v>
      </c>
      <c r="F352" t="s">
        <v>29</v>
      </c>
      <c r="G352" t="s">
        <v>30</v>
      </c>
      <c r="H352" s="9" t="s">
        <v>256</v>
      </c>
      <c r="I352">
        <v>565849106</v>
      </c>
      <c r="J352" s="9" t="s">
        <v>257</v>
      </c>
      <c r="K352" t="s">
        <v>34</v>
      </c>
      <c r="L352">
        <v>12</v>
      </c>
      <c r="M352" t="s">
        <v>263</v>
      </c>
      <c r="N352" s="48">
        <v>31094</v>
      </c>
      <c r="O352" s="48">
        <v>13553</v>
      </c>
      <c r="P352" s="48">
        <v>4031</v>
      </c>
      <c r="Q352" s="48">
        <v>17541</v>
      </c>
      <c r="R352" s="48">
        <v>68</v>
      </c>
      <c r="S352" s="48">
        <v>101778</v>
      </c>
      <c r="T352" s="48" t="s">
        <v>36</v>
      </c>
      <c r="U352" s="48">
        <v>1311</v>
      </c>
      <c r="V352" s="48">
        <v>14661.57</v>
      </c>
      <c r="W352" t="s">
        <v>258</v>
      </c>
      <c r="X352">
        <v>101020</v>
      </c>
      <c r="Y352" s="48">
        <v>10</v>
      </c>
      <c r="Z352">
        <v>935</v>
      </c>
      <c r="AB352" s="48">
        <v>-7.0000000000000007E-2</v>
      </c>
      <c r="AC352" s="48">
        <f t="shared" si="96"/>
        <v>-5.0000000000000044E-3</v>
      </c>
      <c r="AD352" s="50">
        <f t="shared" si="97"/>
        <v>-27.00108656283955</v>
      </c>
      <c r="AE352" s="50">
        <f t="shared" si="91"/>
        <v>8.3017697631171661</v>
      </c>
      <c r="AF352" s="48">
        <v>0.71099999999999997</v>
      </c>
      <c r="AG352" s="48">
        <f t="shared" si="95"/>
        <v>7.7137186802282312</v>
      </c>
      <c r="AH352" s="48">
        <f t="shared" si="98"/>
        <v>104.84337814369331</v>
      </c>
      <c r="AI352" s="48">
        <v>3260000</v>
      </c>
    </row>
    <row r="353" spans="1:35" x14ac:dyDescent="0.2">
      <c r="A353" s="48">
        <v>7017</v>
      </c>
      <c r="B353" s="9" t="s">
        <v>54</v>
      </c>
      <c r="C353" s="48">
        <v>2017</v>
      </c>
      <c r="D353" t="s">
        <v>27</v>
      </c>
      <c r="E353" t="s">
        <v>28</v>
      </c>
      <c r="F353" t="s">
        <v>29</v>
      </c>
      <c r="G353" t="s">
        <v>30</v>
      </c>
      <c r="H353" s="9" t="s">
        <v>256</v>
      </c>
      <c r="I353">
        <v>565849106</v>
      </c>
      <c r="J353" s="9" t="s">
        <v>257</v>
      </c>
      <c r="K353" t="s">
        <v>34</v>
      </c>
      <c r="L353">
        <v>12</v>
      </c>
      <c r="M353" t="s">
        <v>69</v>
      </c>
      <c r="N353" s="48">
        <v>22012</v>
      </c>
      <c r="O353" s="48">
        <v>10304</v>
      </c>
      <c r="P353" s="48">
        <v>4373</v>
      </c>
      <c r="Q353" s="48">
        <v>11708</v>
      </c>
      <c r="R353" s="48">
        <v>0</v>
      </c>
      <c r="S353" s="48">
        <v>101778</v>
      </c>
      <c r="T353" s="48" t="s">
        <v>36</v>
      </c>
      <c r="U353" s="48">
        <v>1311</v>
      </c>
      <c r="V353" s="48">
        <v>14390.5</v>
      </c>
      <c r="W353" t="s">
        <v>258</v>
      </c>
      <c r="X353">
        <v>101020</v>
      </c>
      <c r="Y353" s="48">
        <v>10</v>
      </c>
      <c r="Z353">
        <v>935</v>
      </c>
      <c r="AB353" s="48">
        <v>-0.129</v>
      </c>
      <c r="AC353" s="48">
        <f t="shared" si="96"/>
        <v>-5.8999999999999997E-2</v>
      </c>
      <c r="AD353" s="50">
        <f t="shared" si="97"/>
        <v>8.4842470850905496</v>
      </c>
      <c r="AE353" s="50">
        <f t="shared" si="91"/>
        <v>8.3832045514129199</v>
      </c>
      <c r="AF353" s="48">
        <v>0.89300000000000002</v>
      </c>
      <c r="AG353" s="48">
        <f t="shared" si="95"/>
        <v>5.0336153670249253</v>
      </c>
      <c r="AH353" s="48">
        <f t="shared" si="98"/>
        <v>0</v>
      </c>
    </row>
    <row r="354" spans="1:35" x14ac:dyDescent="0.2">
      <c r="A354" s="48">
        <v>7017</v>
      </c>
      <c r="B354" s="9" t="s">
        <v>56</v>
      </c>
      <c r="C354" s="48">
        <v>2018</v>
      </c>
      <c r="D354" t="s">
        <v>27</v>
      </c>
      <c r="E354" t="s">
        <v>28</v>
      </c>
      <c r="F354" t="s">
        <v>29</v>
      </c>
      <c r="G354" t="s">
        <v>30</v>
      </c>
      <c r="H354" s="9" t="s">
        <v>256</v>
      </c>
      <c r="I354">
        <v>565849106</v>
      </c>
      <c r="J354" s="9" t="s">
        <v>257</v>
      </c>
      <c r="K354" t="s">
        <v>34</v>
      </c>
      <c r="L354">
        <v>12</v>
      </c>
      <c r="M354" t="s">
        <v>264</v>
      </c>
      <c r="N354" s="48">
        <v>21321</v>
      </c>
      <c r="O354" s="48">
        <v>9193</v>
      </c>
      <c r="P354" s="48">
        <v>5888</v>
      </c>
      <c r="Q354" s="48">
        <v>12128</v>
      </c>
      <c r="R354" s="48">
        <v>127</v>
      </c>
      <c r="S354" s="48">
        <v>101778</v>
      </c>
      <c r="T354" s="48" t="s">
        <v>36</v>
      </c>
      <c r="U354" s="48">
        <v>1311</v>
      </c>
      <c r="V354" s="48">
        <v>11744.46</v>
      </c>
      <c r="W354" t="s">
        <v>258</v>
      </c>
      <c r="X354">
        <v>101020</v>
      </c>
      <c r="Y354" s="48">
        <v>10</v>
      </c>
      <c r="Z354">
        <v>935</v>
      </c>
      <c r="AB354" s="48">
        <v>5.3999999999999999E-2</v>
      </c>
      <c r="AC354" s="48">
        <f t="shared" si="96"/>
        <v>0.183</v>
      </c>
      <c r="AD354" s="50">
        <f t="shared" si="97"/>
        <v>34.644408872627487</v>
      </c>
      <c r="AE354" s="50">
        <f t="shared" si="91"/>
        <v>8.6806716604087129</v>
      </c>
      <c r="AF354" s="48">
        <v>0.82199999999999995</v>
      </c>
      <c r="AG354" s="48">
        <f t="shared" si="95"/>
        <v>3.62109375</v>
      </c>
      <c r="AH354" s="48">
        <f t="shared" si="98"/>
        <v>251.39533792974063</v>
      </c>
      <c r="AI354" s="48">
        <v>5360000</v>
      </c>
    </row>
    <row r="355" spans="1:35" hidden="1" x14ac:dyDescent="0.2">
      <c r="A355">
        <v>7017</v>
      </c>
      <c r="B355" t="s">
        <v>58</v>
      </c>
      <c r="C355">
        <v>2019</v>
      </c>
      <c r="D355" t="s">
        <v>27</v>
      </c>
      <c r="E355" t="s">
        <v>28</v>
      </c>
      <c r="F355" t="s">
        <v>29</v>
      </c>
      <c r="G355" t="s">
        <v>30</v>
      </c>
      <c r="H355" t="s">
        <v>256</v>
      </c>
      <c r="I355">
        <v>565849106</v>
      </c>
      <c r="J355" t="s">
        <v>257</v>
      </c>
      <c r="K355" t="s">
        <v>34</v>
      </c>
      <c r="L355">
        <v>12</v>
      </c>
      <c r="M355" t="s">
        <v>84</v>
      </c>
      <c r="N355">
        <v>20245</v>
      </c>
      <c r="O355">
        <v>8092</v>
      </c>
      <c r="P355">
        <v>4991</v>
      </c>
      <c r="Q355">
        <v>12153</v>
      </c>
      <c r="R355">
        <v>9</v>
      </c>
      <c r="S355">
        <v>101778</v>
      </c>
      <c r="T355" t="s">
        <v>36</v>
      </c>
      <c r="U355">
        <v>1311</v>
      </c>
      <c r="V355">
        <v>10809.68</v>
      </c>
      <c r="W355" t="s">
        <v>258</v>
      </c>
      <c r="X355">
        <v>101020</v>
      </c>
      <c r="Y355">
        <v>10</v>
      </c>
      <c r="Z355">
        <v>935</v>
      </c>
      <c r="AA355"/>
      <c r="AB355" s="4"/>
      <c r="AC355" s="4"/>
      <c r="AD355" s="4"/>
      <c r="AE355" s="4">
        <f t="shared" si="91"/>
        <v>8.5153915694696085</v>
      </c>
      <c r="AF355" s="4"/>
      <c r="AG355">
        <f t="shared" si="95"/>
        <v>4.056301342416349</v>
      </c>
      <c r="AH355"/>
      <c r="AI355"/>
    </row>
    <row r="356" spans="1:35" hidden="1" x14ac:dyDescent="0.2">
      <c r="A356" s="9">
        <v>8068</v>
      </c>
      <c r="B356" s="9" t="s">
        <v>26</v>
      </c>
      <c r="C356" s="9">
        <v>2008</v>
      </c>
      <c r="D356" t="s">
        <v>27</v>
      </c>
      <c r="E356" t="s">
        <v>28</v>
      </c>
      <c r="F356" t="s">
        <v>29</v>
      </c>
      <c r="G356" t="s">
        <v>30</v>
      </c>
      <c r="H356" s="9" t="s">
        <v>276</v>
      </c>
      <c r="I356">
        <v>674599105</v>
      </c>
      <c r="J356" t="s">
        <v>277</v>
      </c>
      <c r="K356" t="s">
        <v>34</v>
      </c>
      <c r="L356">
        <v>12</v>
      </c>
      <c r="M356" t="s">
        <v>278</v>
      </c>
      <c r="N356" s="9">
        <v>41537</v>
      </c>
      <c r="O356" s="9">
        <v>14212</v>
      </c>
      <c r="P356" s="9">
        <v>24217</v>
      </c>
      <c r="Q356" s="9">
        <v>27300</v>
      </c>
      <c r="R356" s="9">
        <v>305</v>
      </c>
      <c r="S356">
        <v>797468</v>
      </c>
      <c r="T356" t="s">
        <v>36</v>
      </c>
      <c r="U356">
        <v>1311</v>
      </c>
      <c r="V356" s="9">
        <v>48606.717499999999</v>
      </c>
      <c r="W356" t="s">
        <v>279</v>
      </c>
      <c r="X356">
        <v>101020</v>
      </c>
      <c r="Y356">
        <v>10</v>
      </c>
      <c r="Z356">
        <v>935</v>
      </c>
      <c r="AA356" s="9"/>
      <c r="AB356" s="9">
        <v>0.32600000000000001</v>
      </c>
      <c r="AC356" s="48">
        <f t="shared" ref="AC356:AC366" si="99">AB356-AB355</f>
        <v>0.32600000000000001</v>
      </c>
      <c r="AD356" s="8"/>
      <c r="AE356" s="8">
        <f t="shared" si="91"/>
        <v>10.094810144860501</v>
      </c>
      <c r="AF356" s="8"/>
      <c r="AG356" s="9">
        <f t="shared" si="95"/>
        <v>1.7152000660692901</v>
      </c>
      <c r="AH356" s="9"/>
      <c r="AI356" s="9"/>
    </row>
    <row r="357" spans="1:35" x14ac:dyDescent="0.2">
      <c r="A357" s="48">
        <v>8068</v>
      </c>
      <c r="B357" s="9" t="s">
        <v>38</v>
      </c>
      <c r="C357" s="48">
        <v>2009</v>
      </c>
      <c r="D357" t="s">
        <v>27</v>
      </c>
      <c r="E357" t="s">
        <v>28</v>
      </c>
      <c r="F357" t="s">
        <v>29</v>
      </c>
      <c r="G357" t="s">
        <v>30</v>
      </c>
      <c r="H357" s="9" t="s">
        <v>276</v>
      </c>
      <c r="I357">
        <v>674599105</v>
      </c>
      <c r="J357" s="9" t="s">
        <v>277</v>
      </c>
      <c r="K357" t="s">
        <v>34</v>
      </c>
      <c r="L357">
        <v>12</v>
      </c>
      <c r="M357" t="s">
        <v>280</v>
      </c>
      <c r="N357" s="48">
        <v>44229</v>
      </c>
      <c r="O357" s="48">
        <v>15070</v>
      </c>
      <c r="P357" s="48">
        <v>15403</v>
      </c>
      <c r="Q357" s="48">
        <v>29159</v>
      </c>
      <c r="R357" s="48">
        <v>443</v>
      </c>
      <c r="S357" s="48">
        <v>797468</v>
      </c>
      <c r="T357" s="48" t="s">
        <v>36</v>
      </c>
      <c r="U357" s="48">
        <v>1311</v>
      </c>
      <c r="V357" s="48">
        <v>66049.854699999996</v>
      </c>
      <c r="W357" t="s">
        <v>279</v>
      </c>
      <c r="X357">
        <v>101020</v>
      </c>
      <c r="Y357" s="48">
        <v>10</v>
      </c>
      <c r="Z357">
        <v>935</v>
      </c>
      <c r="AB357" s="48">
        <v>8.3000000000000004E-2</v>
      </c>
      <c r="AC357" s="48">
        <f t="shared" si="99"/>
        <v>-0.24299999999999999</v>
      </c>
      <c r="AD357" s="50">
        <f t="shared" ref="AD357:AD366" si="100">(P357-P356)/P356*100</f>
        <v>-36.395920221332126</v>
      </c>
      <c r="AE357" s="50">
        <f t="shared" si="91"/>
        <v>9.6423175746244585</v>
      </c>
      <c r="AF357" s="48">
        <v>0.495</v>
      </c>
      <c r="AG357" s="48">
        <f t="shared" si="95"/>
        <v>2.8714536129325454</v>
      </c>
      <c r="AH357" s="48">
        <f t="shared" ref="AH357:AH366" si="101">AI357/N357</f>
        <v>0</v>
      </c>
    </row>
    <row r="358" spans="1:35" x14ac:dyDescent="0.2">
      <c r="A358" s="48">
        <v>8068</v>
      </c>
      <c r="B358" s="9" t="s">
        <v>40</v>
      </c>
      <c r="C358" s="48">
        <v>2010</v>
      </c>
      <c r="D358" t="s">
        <v>27</v>
      </c>
      <c r="E358" t="s">
        <v>28</v>
      </c>
      <c r="F358" t="s">
        <v>29</v>
      </c>
      <c r="G358" t="s">
        <v>30</v>
      </c>
      <c r="H358" s="9" t="s">
        <v>276</v>
      </c>
      <c r="I358">
        <v>674599105</v>
      </c>
      <c r="J358" s="9" t="s">
        <v>277</v>
      </c>
      <c r="K358" t="s">
        <v>34</v>
      </c>
      <c r="L358">
        <v>12</v>
      </c>
      <c r="M358" t="s">
        <v>76</v>
      </c>
      <c r="N358" s="48">
        <v>52432</v>
      </c>
      <c r="O358" s="48">
        <v>19948</v>
      </c>
      <c r="P358" s="48">
        <v>19045</v>
      </c>
      <c r="Q358" s="48">
        <v>32484</v>
      </c>
      <c r="R358" s="48">
        <v>421</v>
      </c>
      <c r="S358" s="48">
        <v>797468</v>
      </c>
      <c r="T358" s="48" t="s">
        <v>36</v>
      </c>
      <c r="U358" s="48">
        <v>1311</v>
      </c>
      <c r="V358" s="48">
        <v>79735.091400000005</v>
      </c>
      <c r="W358" t="s">
        <v>279</v>
      </c>
      <c r="X358">
        <v>101020</v>
      </c>
      <c r="Y358" s="48">
        <v>10</v>
      </c>
      <c r="Z358">
        <v>935</v>
      </c>
      <c r="AB358" s="48">
        <v>0.13200000000000001</v>
      </c>
      <c r="AC358" s="48">
        <f t="shared" si="99"/>
        <v>4.9000000000000002E-2</v>
      </c>
      <c r="AD358" s="50">
        <f t="shared" si="100"/>
        <v>23.644744530286307</v>
      </c>
      <c r="AE358" s="50">
        <f t="shared" si="91"/>
        <v>9.8545598789127045</v>
      </c>
      <c r="AF358" s="48">
        <v>0.50700000000000001</v>
      </c>
      <c r="AG358" s="48">
        <f t="shared" si="95"/>
        <v>2.7530585455500129</v>
      </c>
      <c r="AH358" s="48">
        <f t="shared" si="101"/>
        <v>339.48733597802868</v>
      </c>
      <c r="AI358" s="48">
        <v>17800000</v>
      </c>
    </row>
    <row r="359" spans="1:35" x14ac:dyDescent="0.2">
      <c r="A359" s="48">
        <v>8068</v>
      </c>
      <c r="B359" s="9" t="s">
        <v>42</v>
      </c>
      <c r="C359" s="48">
        <v>2011</v>
      </c>
      <c r="D359" t="s">
        <v>27</v>
      </c>
      <c r="E359" t="s">
        <v>28</v>
      </c>
      <c r="F359" t="s">
        <v>29</v>
      </c>
      <c r="G359" t="s">
        <v>30</v>
      </c>
      <c r="H359" s="9" t="s">
        <v>276</v>
      </c>
      <c r="I359">
        <v>674599105</v>
      </c>
      <c r="J359" s="9" t="s">
        <v>277</v>
      </c>
      <c r="K359" t="s">
        <v>34</v>
      </c>
      <c r="L359">
        <v>12</v>
      </c>
      <c r="M359" t="s">
        <v>77</v>
      </c>
      <c r="N359" s="48">
        <v>60044</v>
      </c>
      <c r="O359" s="48">
        <v>22424</v>
      </c>
      <c r="P359" s="48">
        <v>23939</v>
      </c>
      <c r="Q359" s="48">
        <v>37620</v>
      </c>
      <c r="R359" s="48">
        <v>195</v>
      </c>
      <c r="S359" s="48">
        <v>797468</v>
      </c>
      <c r="T359" s="48" t="s">
        <v>36</v>
      </c>
      <c r="U359" s="48">
        <v>1311</v>
      </c>
      <c r="V359" s="48">
        <v>75991.543300000005</v>
      </c>
      <c r="W359" t="s">
        <v>279</v>
      </c>
      <c r="X359">
        <v>101020</v>
      </c>
      <c r="Y359" s="48">
        <v>10</v>
      </c>
      <c r="Z359">
        <v>935</v>
      </c>
      <c r="AB359" s="48">
        <v>0.16800000000000001</v>
      </c>
      <c r="AC359" s="48">
        <f t="shared" si="99"/>
        <v>3.6000000000000004E-2</v>
      </c>
      <c r="AD359" s="50">
        <f t="shared" si="100"/>
        <v>25.697033342084534</v>
      </c>
      <c r="AE359" s="50">
        <f t="shared" si="91"/>
        <v>10.083264207145126</v>
      </c>
      <c r="AF359" s="48">
        <v>0.58499999999999996</v>
      </c>
      <c r="AG359" s="48">
        <f t="shared" si="95"/>
        <v>2.5082083629224279</v>
      </c>
      <c r="AH359" s="48">
        <f t="shared" si="101"/>
        <v>318.10005995603223</v>
      </c>
      <c r="AI359" s="48">
        <v>19100000</v>
      </c>
    </row>
    <row r="360" spans="1:35" x14ac:dyDescent="0.2">
      <c r="A360" s="48">
        <v>8068</v>
      </c>
      <c r="B360" s="9" t="s">
        <v>44</v>
      </c>
      <c r="C360" s="48">
        <v>2012</v>
      </c>
      <c r="D360" t="s">
        <v>27</v>
      </c>
      <c r="E360" t="s">
        <v>28</v>
      </c>
      <c r="F360" t="s">
        <v>29</v>
      </c>
      <c r="G360" t="s">
        <v>30</v>
      </c>
      <c r="H360" s="9" t="s">
        <v>276</v>
      </c>
      <c r="I360">
        <v>674599105</v>
      </c>
      <c r="J360" s="9" t="s">
        <v>277</v>
      </c>
      <c r="K360" t="s">
        <v>34</v>
      </c>
      <c r="L360">
        <v>12</v>
      </c>
      <c r="M360" t="s">
        <v>281</v>
      </c>
      <c r="N360" s="48">
        <v>64210</v>
      </c>
      <c r="O360" s="48">
        <v>24162</v>
      </c>
      <c r="P360" s="48">
        <v>24172</v>
      </c>
      <c r="Q360" s="48">
        <v>40048</v>
      </c>
      <c r="R360" s="48">
        <v>118</v>
      </c>
      <c r="S360" s="48">
        <v>797468</v>
      </c>
      <c r="T360" s="48" t="s">
        <v>36</v>
      </c>
      <c r="U360" s="48">
        <v>1311</v>
      </c>
      <c r="V360" s="48">
        <v>61710.427499999998</v>
      </c>
      <c r="W360" t="s">
        <v>279</v>
      </c>
      <c r="X360">
        <v>101020</v>
      </c>
      <c r="Y360" s="48">
        <v>10</v>
      </c>
      <c r="Z360">
        <v>935</v>
      </c>
      <c r="AB360" s="48">
        <v>0.13700000000000001</v>
      </c>
      <c r="AC360" s="48">
        <f t="shared" si="99"/>
        <v>-3.1E-2</v>
      </c>
      <c r="AD360" s="50">
        <f t="shared" si="100"/>
        <v>0.97330715568737203</v>
      </c>
      <c r="AE360" s="50">
        <f t="shared" si="91"/>
        <v>10.09295021748145</v>
      </c>
      <c r="AF360" s="48">
        <v>0.60899999999999999</v>
      </c>
      <c r="AG360" s="48">
        <f t="shared" si="95"/>
        <v>2.6563792818136687</v>
      </c>
      <c r="AH360" s="48">
        <f t="shared" si="101"/>
        <v>233.60847220059182</v>
      </c>
      <c r="AI360" s="48">
        <v>15000000</v>
      </c>
    </row>
    <row r="361" spans="1:35" x14ac:dyDescent="0.2">
      <c r="A361" s="48">
        <v>8068</v>
      </c>
      <c r="B361" s="9" t="s">
        <v>46</v>
      </c>
      <c r="C361" s="48">
        <v>2013</v>
      </c>
      <c r="D361" t="s">
        <v>27</v>
      </c>
      <c r="E361" t="s">
        <v>28</v>
      </c>
      <c r="F361" t="s">
        <v>29</v>
      </c>
      <c r="G361" t="s">
        <v>30</v>
      </c>
      <c r="H361" s="9" t="s">
        <v>276</v>
      </c>
      <c r="I361">
        <v>674599105</v>
      </c>
      <c r="J361" s="9" t="s">
        <v>277</v>
      </c>
      <c r="K361" t="s">
        <v>34</v>
      </c>
      <c r="L361">
        <v>12</v>
      </c>
      <c r="M361" t="s">
        <v>47</v>
      </c>
      <c r="N361" s="48">
        <v>69443</v>
      </c>
      <c r="O361" s="48">
        <v>26071</v>
      </c>
      <c r="P361" s="48">
        <v>24455</v>
      </c>
      <c r="Q361" s="48">
        <v>43372</v>
      </c>
      <c r="R361" s="48">
        <v>51</v>
      </c>
      <c r="S361" s="48">
        <v>797468</v>
      </c>
      <c r="T361" s="48" t="s">
        <v>36</v>
      </c>
      <c r="U361" s="48">
        <v>1311</v>
      </c>
      <c r="V361" s="48">
        <v>75698.744099999996</v>
      </c>
      <c r="W361" t="s">
        <v>279</v>
      </c>
      <c r="X361">
        <v>101020</v>
      </c>
      <c r="Y361" s="48">
        <v>10</v>
      </c>
      <c r="Z361">
        <v>935</v>
      </c>
      <c r="AB361" s="48">
        <v>9.9000000000000005E-2</v>
      </c>
      <c r="AC361" s="48">
        <f t="shared" si="99"/>
        <v>-3.8000000000000006E-2</v>
      </c>
      <c r="AD361" s="50">
        <f t="shared" si="100"/>
        <v>1.1707761045838161</v>
      </c>
      <c r="AE361" s="50">
        <f t="shared" si="91"/>
        <v>10.104589972973457</v>
      </c>
      <c r="AF361" s="48">
        <v>0.61099999999999999</v>
      </c>
      <c r="AG361" s="48">
        <f t="shared" si="95"/>
        <v>2.8396237988141486</v>
      </c>
      <c r="AH361" s="48">
        <f t="shared" si="101"/>
        <v>0</v>
      </c>
    </row>
    <row r="362" spans="1:35" x14ac:dyDescent="0.2">
      <c r="A362" s="48">
        <v>8068</v>
      </c>
      <c r="B362" s="9" t="s">
        <v>48</v>
      </c>
      <c r="C362" s="48">
        <v>2014</v>
      </c>
      <c r="D362" t="s">
        <v>27</v>
      </c>
      <c r="E362" t="s">
        <v>28</v>
      </c>
      <c r="F362" t="s">
        <v>29</v>
      </c>
      <c r="G362" t="s">
        <v>30</v>
      </c>
      <c r="H362" s="9" t="s">
        <v>276</v>
      </c>
      <c r="I362">
        <v>674599105</v>
      </c>
      <c r="J362" s="9" t="s">
        <v>277</v>
      </c>
      <c r="K362" t="s">
        <v>34</v>
      </c>
      <c r="L362">
        <v>12</v>
      </c>
      <c r="M362" t="s">
        <v>152</v>
      </c>
      <c r="N362" s="48">
        <v>56259</v>
      </c>
      <c r="O362" s="48">
        <v>21300</v>
      </c>
      <c r="P362" s="48">
        <v>19312</v>
      </c>
      <c r="Q362" s="48">
        <v>34959</v>
      </c>
      <c r="R362" s="48">
        <v>491</v>
      </c>
      <c r="S362" s="48">
        <v>797468</v>
      </c>
      <c r="T362" s="48" t="s">
        <v>36</v>
      </c>
      <c r="U362" s="48">
        <v>1311</v>
      </c>
      <c r="V362" s="48">
        <v>62118.549700000003</v>
      </c>
      <c r="W362" t="s">
        <v>279</v>
      </c>
      <c r="X362">
        <v>101020</v>
      </c>
      <c r="Y362" s="48">
        <v>10</v>
      </c>
      <c r="Z362">
        <v>935</v>
      </c>
      <c r="AB362" s="48">
        <v>9.8000000000000004E-2</v>
      </c>
      <c r="AC362" s="48">
        <f t="shared" si="99"/>
        <v>-1.0000000000000009E-3</v>
      </c>
      <c r="AD362" s="50">
        <f t="shared" si="100"/>
        <v>-21.030464117767327</v>
      </c>
      <c r="AE362" s="50">
        <f t="shared" si="91"/>
        <v>9.8684819433373132</v>
      </c>
      <c r="AF362" s="48">
        <v>0.61199999999999999</v>
      </c>
      <c r="AG362" s="48">
        <f t="shared" si="95"/>
        <v>2.9131628003314001</v>
      </c>
      <c r="AH362" s="48">
        <f t="shared" si="101"/>
        <v>270.17899358324888</v>
      </c>
      <c r="AI362" s="48">
        <v>15200000</v>
      </c>
    </row>
    <row r="363" spans="1:35" x14ac:dyDescent="0.2">
      <c r="A363" s="48">
        <v>8068</v>
      </c>
      <c r="B363" s="9" t="s">
        <v>50</v>
      </c>
      <c r="C363" s="48">
        <v>2015</v>
      </c>
      <c r="D363" t="s">
        <v>27</v>
      </c>
      <c r="E363" t="s">
        <v>28</v>
      </c>
      <c r="F363" t="s">
        <v>29</v>
      </c>
      <c r="G363" t="s">
        <v>30</v>
      </c>
      <c r="H363" s="9" t="s">
        <v>276</v>
      </c>
      <c r="I363">
        <v>674599105</v>
      </c>
      <c r="J363" s="9" t="s">
        <v>277</v>
      </c>
      <c r="K363" t="s">
        <v>34</v>
      </c>
      <c r="L363">
        <v>12</v>
      </c>
      <c r="M363" t="s">
        <v>282</v>
      </c>
      <c r="N363" s="48">
        <v>43437</v>
      </c>
      <c r="O363" s="48">
        <v>19087</v>
      </c>
      <c r="P363" s="48">
        <v>12480</v>
      </c>
      <c r="Q363" s="48">
        <v>24350</v>
      </c>
      <c r="R363" s="48">
        <v>276</v>
      </c>
      <c r="S363" s="48">
        <v>797468</v>
      </c>
      <c r="T363" s="48" t="s">
        <v>36</v>
      </c>
      <c r="U363" s="48">
        <v>1311</v>
      </c>
      <c r="V363" s="48">
        <v>51632.337200000002</v>
      </c>
      <c r="W363" t="s">
        <v>279</v>
      </c>
      <c r="X363">
        <v>101020</v>
      </c>
      <c r="Y363" s="48">
        <v>10</v>
      </c>
      <c r="Z363">
        <v>935</v>
      </c>
      <c r="AB363" s="48">
        <v>-0.14899999999999999</v>
      </c>
      <c r="AC363" s="48">
        <f t="shared" si="99"/>
        <v>-0.247</v>
      </c>
      <c r="AD363" s="50">
        <f t="shared" si="100"/>
        <v>-35.376967688483845</v>
      </c>
      <c r="AE363" s="50">
        <f t="shared" si="91"/>
        <v>9.4318826419234192</v>
      </c>
      <c r="AF363" s="48">
        <v>0.61799999999999999</v>
      </c>
      <c r="AG363" s="48">
        <f t="shared" si="95"/>
        <v>3.4805288461538462</v>
      </c>
      <c r="AH363" s="48">
        <f t="shared" si="101"/>
        <v>311.48559983424269</v>
      </c>
      <c r="AI363" s="48">
        <v>13530000</v>
      </c>
    </row>
    <row r="364" spans="1:35" x14ac:dyDescent="0.2">
      <c r="A364" s="48">
        <v>8068</v>
      </c>
      <c r="B364" s="9" t="s">
        <v>52</v>
      </c>
      <c r="C364" s="48">
        <v>2016</v>
      </c>
      <c r="D364" t="s">
        <v>27</v>
      </c>
      <c r="E364" t="s">
        <v>28</v>
      </c>
      <c r="F364" t="s">
        <v>29</v>
      </c>
      <c r="G364" t="s">
        <v>30</v>
      </c>
      <c r="H364" s="9" t="s">
        <v>276</v>
      </c>
      <c r="I364">
        <v>674599105</v>
      </c>
      <c r="J364" s="9" t="s">
        <v>277</v>
      </c>
      <c r="K364" t="s">
        <v>34</v>
      </c>
      <c r="L364">
        <v>12</v>
      </c>
      <c r="M364" t="s">
        <v>283</v>
      </c>
      <c r="N364" s="48">
        <v>43109</v>
      </c>
      <c r="O364" s="48">
        <v>21612</v>
      </c>
      <c r="P364" s="48">
        <v>10090</v>
      </c>
      <c r="Q364" s="48">
        <v>21497</v>
      </c>
      <c r="R364" s="48">
        <v>31</v>
      </c>
      <c r="S364" s="48">
        <v>797468</v>
      </c>
      <c r="T364" s="48" t="s">
        <v>36</v>
      </c>
      <c r="U364" s="48">
        <v>1311</v>
      </c>
      <c r="V364" s="48">
        <v>54436.672700000003</v>
      </c>
      <c r="W364" t="s">
        <v>279</v>
      </c>
      <c r="X364">
        <v>101020</v>
      </c>
      <c r="Y364" s="48">
        <v>10</v>
      </c>
      <c r="Z364">
        <v>935</v>
      </c>
      <c r="AB364" s="48">
        <v>-0.23</v>
      </c>
      <c r="AC364" s="48">
        <f t="shared" si="99"/>
        <v>-8.1000000000000016E-2</v>
      </c>
      <c r="AD364" s="50">
        <f t="shared" si="100"/>
        <v>-19.150641025641026</v>
      </c>
      <c r="AE364" s="50">
        <f t="shared" si="91"/>
        <v>9.2193001133476553</v>
      </c>
      <c r="AF364" s="48">
        <v>0.81200000000000006</v>
      </c>
      <c r="AG364" s="48">
        <f t="shared" si="95"/>
        <v>4.2724479682854311</v>
      </c>
      <c r="AH364" s="48">
        <f t="shared" si="101"/>
        <v>353.98640655083625</v>
      </c>
      <c r="AI364" s="48">
        <v>15260000</v>
      </c>
    </row>
    <row r="365" spans="1:35" x14ac:dyDescent="0.2">
      <c r="A365" s="48">
        <v>8068</v>
      </c>
      <c r="B365" s="9" t="s">
        <v>54</v>
      </c>
      <c r="C365" s="48">
        <v>2017</v>
      </c>
      <c r="D365" t="s">
        <v>27</v>
      </c>
      <c r="E365" t="s">
        <v>28</v>
      </c>
      <c r="F365" t="s">
        <v>29</v>
      </c>
      <c r="G365" t="s">
        <v>30</v>
      </c>
      <c r="H365" s="9" t="s">
        <v>276</v>
      </c>
      <c r="I365">
        <v>674599105</v>
      </c>
      <c r="J365" s="9" t="s">
        <v>277</v>
      </c>
      <c r="K365" t="s">
        <v>34</v>
      </c>
      <c r="L365">
        <v>12</v>
      </c>
      <c r="M365" t="s">
        <v>284</v>
      </c>
      <c r="N365" s="48">
        <v>42026</v>
      </c>
      <c r="O365" s="48">
        <v>21454</v>
      </c>
      <c r="P365" s="48">
        <v>12508</v>
      </c>
      <c r="Q365" s="48">
        <v>20572</v>
      </c>
      <c r="R365" s="48">
        <v>200</v>
      </c>
      <c r="S365" s="48">
        <v>797468</v>
      </c>
      <c r="T365" s="48" t="s">
        <v>36</v>
      </c>
      <c r="U365" s="48">
        <v>1311</v>
      </c>
      <c r="V365" s="48">
        <v>56357.634299999998</v>
      </c>
      <c r="W365" t="s">
        <v>279</v>
      </c>
      <c r="X365">
        <v>101020</v>
      </c>
      <c r="Y365" s="48">
        <v>10</v>
      </c>
      <c r="Z365">
        <v>935</v>
      </c>
      <c r="AB365" s="48">
        <v>2.4E-2</v>
      </c>
      <c r="AC365" s="48">
        <f t="shared" si="99"/>
        <v>0.254</v>
      </c>
      <c r="AD365" s="50">
        <f t="shared" si="100"/>
        <v>23.964321110009912</v>
      </c>
      <c r="AE365" s="50">
        <f t="shared" si="91"/>
        <v>9.434123718577732</v>
      </c>
      <c r="AF365" s="48">
        <v>1.0049999999999999</v>
      </c>
      <c r="AG365" s="48">
        <f t="shared" si="95"/>
        <v>3.3599296450271825</v>
      </c>
      <c r="AH365" s="48">
        <f t="shared" si="101"/>
        <v>348.59372769238092</v>
      </c>
      <c r="AI365" s="48">
        <v>14650000</v>
      </c>
    </row>
    <row r="366" spans="1:35" x14ac:dyDescent="0.2">
      <c r="A366" s="48">
        <v>8068</v>
      </c>
      <c r="B366" s="9" t="s">
        <v>56</v>
      </c>
      <c r="C366" s="48">
        <v>2018</v>
      </c>
      <c r="D366" t="s">
        <v>27</v>
      </c>
      <c r="E366" t="s">
        <v>28</v>
      </c>
      <c r="F366" t="s">
        <v>29</v>
      </c>
      <c r="G366" t="s">
        <v>30</v>
      </c>
      <c r="H366" s="9" t="s">
        <v>276</v>
      </c>
      <c r="I366">
        <v>674599105</v>
      </c>
      <c r="J366" s="9" t="s">
        <v>277</v>
      </c>
      <c r="K366" t="s">
        <v>34</v>
      </c>
      <c r="L366">
        <v>12</v>
      </c>
      <c r="M366" t="s">
        <v>285</v>
      </c>
      <c r="N366" s="48">
        <v>43854</v>
      </c>
      <c r="O366" s="48">
        <v>22524</v>
      </c>
      <c r="P366" s="48">
        <v>17824</v>
      </c>
      <c r="Q366" s="48">
        <v>21330</v>
      </c>
      <c r="R366" s="48">
        <v>257</v>
      </c>
      <c r="S366" s="48">
        <v>797468</v>
      </c>
      <c r="T366" s="48" t="s">
        <v>36</v>
      </c>
      <c r="U366" s="48">
        <v>1311</v>
      </c>
      <c r="V366" s="48">
        <v>45997.558199999999</v>
      </c>
      <c r="W366" t="s">
        <v>279</v>
      </c>
      <c r="X366">
        <v>101020</v>
      </c>
      <c r="Y366" s="48">
        <v>10</v>
      </c>
      <c r="Z366">
        <v>935</v>
      </c>
      <c r="AB366" s="48">
        <v>0.183</v>
      </c>
      <c r="AC366" s="48">
        <f t="shared" si="99"/>
        <v>0.159</v>
      </c>
      <c r="AD366" s="50">
        <f t="shared" si="100"/>
        <v>42.500799488327473</v>
      </c>
      <c r="AE366" s="50">
        <f t="shared" si="91"/>
        <v>9.7883011427270112</v>
      </c>
      <c r="AF366" s="48">
        <v>1.077</v>
      </c>
      <c r="AG366" s="48">
        <f t="shared" si="95"/>
        <v>2.4603904847396767</v>
      </c>
      <c r="AH366" s="48">
        <f t="shared" si="101"/>
        <v>0</v>
      </c>
    </row>
    <row r="367" spans="1:35" hidden="1" x14ac:dyDescent="0.2">
      <c r="A367">
        <v>8068</v>
      </c>
      <c r="B367" t="s">
        <v>58</v>
      </c>
      <c r="C367">
        <v>2019</v>
      </c>
      <c r="D367" t="s">
        <v>27</v>
      </c>
      <c r="E367" t="s">
        <v>28</v>
      </c>
      <c r="F367" t="s">
        <v>29</v>
      </c>
      <c r="G367" t="s">
        <v>30</v>
      </c>
      <c r="H367" t="s">
        <v>276</v>
      </c>
      <c r="I367">
        <v>674599105</v>
      </c>
      <c r="J367" t="s">
        <v>277</v>
      </c>
      <c r="K367" t="s">
        <v>34</v>
      </c>
      <c r="L367">
        <v>12</v>
      </c>
      <c r="M367" t="s">
        <v>286</v>
      </c>
      <c r="N367">
        <v>109330</v>
      </c>
      <c r="O367">
        <v>75098</v>
      </c>
      <c r="P367">
        <v>20393</v>
      </c>
      <c r="Q367">
        <v>34232</v>
      </c>
      <c r="R367">
        <v>165</v>
      </c>
      <c r="S367">
        <v>797468</v>
      </c>
      <c r="T367" t="s">
        <v>36</v>
      </c>
      <c r="U367">
        <v>1311</v>
      </c>
      <c r="V367">
        <v>36846.355499999998</v>
      </c>
      <c r="W367" t="s">
        <v>279</v>
      </c>
      <c r="X367">
        <v>101020</v>
      </c>
      <c r="Y367">
        <v>10</v>
      </c>
      <c r="Z367">
        <v>935</v>
      </c>
      <c r="AA367"/>
      <c r="AB367" s="4"/>
      <c r="AC367" s="4"/>
      <c r="AD367" s="4"/>
      <c r="AE367" s="4">
        <f t="shared" si="91"/>
        <v>9.9229469836923467</v>
      </c>
      <c r="AF367" s="4"/>
      <c r="AG367">
        <f t="shared" si="95"/>
        <v>5.3611533369293385</v>
      </c>
      <c r="AH367"/>
      <c r="AI367"/>
    </row>
    <row r="368" spans="1:35" hidden="1" x14ac:dyDescent="0.2">
      <c r="A368" s="9">
        <v>8151</v>
      </c>
      <c r="B368" s="9" t="s">
        <v>26</v>
      </c>
      <c r="C368" s="9">
        <v>2008</v>
      </c>
      <c r="D368" t="s">
        <v>27</v>
      </c>
      <c r="E368" t="s">
        <v>28</v>
      </c>
      <c r="F368" t="s">
        <v>29</v>
      </c>
      <c r="G368" t="s">
        <v>30</v>
      </c>
      <c r="H368" s="9" t="s">
        <v>287</v>
      </c>
      <c r="I368">
        <v>682680103</v>
      </c>
      <c r="J368" t="s">
        <v>288</v>
      </c>
      <c r="K368" t="s">
        <v>34</v>
      </c>
      <c r="L368">
        <v>12</v>
      </c>
      <c r="M368" t="s">
        <v>145</v>
      </c>
      <c r="N368" s="9">
        <v>13126.062</v>
      </c>
      <c r="O368" s="9">
        <v>9958.5229999999992</v>
      </c>
      <c r="P368" s="9">
        <v>16157.433000000001</v>
      </c>
      <c r="Q368" s="9"/>
      <c r="R368" s="9">
        <v>457.46199999999999</v>
      </c>
      <c r="S368">
        <v>1039684</v>
      </c>
      <c r="T368" t="s">
        <v>36</v>
      </c>
      <c r="U368">
        <v>4923</v>
      </c>
      <c r="V368" s="9">
        <v>3053.0864000000001</v>
      </c>
      <c r="W368" t="s">
        <v>289</v>
      </c>
      <c r="X368">
        <v>101020</v>
      </c>
      <c r="Y368">
        <v>10</v>
      </c>
      <c r="Z368">
        <v>700</v>
      </c>
      <c r="AA368" s="9"/>
      <c r="AB368" s="9">
        <v>0.129</v>
      </c>
      <c r="AC368" s="48">
        <f t="shared" ref="AC368:AC378" si="102">AB368-AB367</f>
        <v>0.129</v>
      </c>
      <c r="AD368" s="8"/>
      <c r="AE368" s="8">
        <f t="shared" si="91"/>
        <v>9.6901354704473448</v>
      </c>
      <c r="AF368" s="8"/>
      <c r="AG368" s="9">
        <f t="shared" si="95"/>
        <v>0.81238535849104243</v>
      </c>
      <c r="AH368" s="9"/>
      <c r="AI368" s="9"/>
    </row>
    <row r="369" spans="1:35" x14ac:dyDescent="0.2">
      <c r="A369" s="48">
        <v>8151</v>
      </c>
      <c r="B369" s="9" t="s">
        <v>38</v>
      </c>
      <c r="C369" s="48">
        <v>2009</v>
      </c>
      <c r="D369" t="s">
        <v>27</v>
      </c>
      <c r="E369" t="s">
        <v>28</v>
      </c>
      <c r="F369" t="s">
        <v>29</v>
      </c>
      <c r="G369" t="s">
        <v>30</v>
      </c>
      <c r="H369" s="9" t="s">
        <v>287</v>
      </c>
      <c r="I369">
        <v>682680103</v>
      </c>
      <c r="J369" s="9" t="s">
        <v>288</v>
      </c>
      <c r="K369" t="s">
        <v>34</v>
      </c>
      <c r="L369">
        <v>12</v>
      </c>
      <c r="M369" t="s">
        <v>64</v>
      </c>
      <c r="N369" s="48">
        <v>12827.683000000001</v>
      </c>
      <c r="O369" s="48">
        <v>9382.2209999999995</v>
      </c>
      <c r="P369" s="48">
        <v>11111.651</v>
      </c>
      <c r="Q369" s="48">
        <v>3445.462</v>
      </c>
      <c r="R369" s="48">
        <v>146.779</v>
      </c>
      <c r="S369" s="48">
        <v>1039684</v>
      </c>
      <c r="T369" s="48" t="s">
        <v>36</v>
      </c>
      <c r="U369" s="48">
        <v>4923</v>
      </c>
      <c r="V369" s="48">
        <v>4720.2749999999996</v>
      </c>
      <c r="W369" t="s">
        <v>289</v>
      </c>
      <c r="X369">
        <v>101020</v>
      </c>
      <c r="Y369" s="48">
        <v>10</v>
      </c>
      <c r="Z369">
        <v>700</v>
      </c>
      <c r="AB369" s="48">
        <v>9.4E-2</v>
      </c>
      <c r="AC369" s="48">
        <f t="shared" si="102"/>
        <v>-3.5000000000000003E-2</v>
      </c>
      <c r="AD369" s="50">
        <f t="shared" ref="AD369:AD378" si="103">(P369-P368)/P368*100</f>
        <v>-31.228859188213875</v>
      </c>
      <c r="AE369" s="50">
        <f t="shared" si="91"/>
        <v>9.3157494764535524</v>
      </c>
      <c r="AF369" s="48">
        <v>4.165</v>
      </c>
      <c r="AG369" s="48">
        <f t="shared" si="95"/>
        <v>1.1544353759850809</v>
      </c>
      <c r="AH369" s="48">
        <f t="shared" ref="AH369:AH378" si="104">AI369/N369</f>
        <v>0</v>
      </c>
    </row>
    <row r="370" spans="1:35" x14ac:dyDescent="0.2">
      <c r="A370" s="48">
        <v>8151</v>
      </c>
      <c r="B370" s="9" t="s">
        <v>40</v>
      </c>
      <c r="C370" s="48">
        <v>2010</v>
      </c>
      <c r="D370" t="s">
        <v>27</v>
      </c>
      <c r="E370" t="s">
        <v>28</v>
      </c>
      <c r="F370" t="s">
        <v>29</v>
      </c>
      <c r="G370" t="s">
        <v>30</v>
      </c>
      <c r="H370" s="9" t="s">
        <v>287</v>
      </c>
      <c r="I370">
        <v>682680103</v>
      </c>
      <c r="J370" s="9" t="s">
        <v>288</v>
      </c>
      <c r="K370" t="s">
        <v>34</v>
      </c>
      <c r="L370">
        <v>12</v>
      </c>
      <c r="M370" t="s">
        <v>133</v>
      </c>
      <c r="N370" s="48">
        <v>12499.174999999999</v>
      </c>
      <c r="O370" s="48">
        <v>8578.3340000000007</v>
      </c>
      <c r="P370" s="48">
        <v>13030.050999999999</v>
      </c>
      <c r="Q370" s="48">
        <v>3920.8409999999999</v>
      </c>
      <c r="R370" s="48">
        <v>74.025999999999996</v>
      </c>
      <c r="S370" s="48">
        <v>1039684</v>
      </c>
      <c r="T370" s="48" t="s">
        <v>36</v>
      </c>
      <c r="U370" s="48">
        <v>4923</v>
      </c>
      <c r="V370" s="48">
        <v>5925.0834999999997</v>
      </c>
      <c r="W370" t="s">
        <v>289</v>
      </c>
      <c r="X370">
        <v>101020</v>
      </c>
      <c r="Y370" s="48">
        <v>10</v>
      </c>
      <c r="Z370">
        <v>700</v>
      </c>
      <c r="AB370" s="48">
        <v>0.105</v>
      </c>
      <c r="AC370" s="48">
        <f t="shared" si="102"/>
        <v>1.0999999999999996E-2</v>
      </c>
      <c r="AD370" s="50">
        <f t="shared" si="103"/>
        <v>17.264761105257893</v>
      </c>
      <c r="AE370" s="50">
        <f t="shared" si="91"/>
        <v>9.475013584155743</v>
      </c>
      <c r="AF370" s="48">
        <v>3.633</v>
      </c>
      <c r="AG370" s="48">
        <f t="shared" si="95"/>
        <v>0.95925756545388807</v>
      </c>
      <c r="AH370" s="48">
        <f t="shared" si="104"/>
        <v>88.005808383353312</v>
      </c>
      <c r="AI370" s="48">
        <v>1100000</v>
      </c>
    </row>
    <row r="371" spans="1:35" x14ac:dyDescent="0.2">
      <c r="A371" s="48">
        <v>8151</v>
      </c>
      <c r="B371" s="9" t="s">
        <v>42</v>
      </c>
      <c r="C371" s="48">
        <v>2011</v>
      </c>
      <c r="D371" t="s">
        <v>27</v>
      </c>
      <c r="E371" t="s">
        <v>28</v>
      </c>
      <c r="F371" t="s">
        <v>29</v>
      </c>
      <c r="G371" t="s">
        <v>30</v>
      </c>
      <c r="H371" s="9" t="s">
        <v>287</v>
      </c>
      <c r="I371">
        <v>682680103</v>
      </c>
      <c r="J371" s="9" t="s">
        <v>288</v>
      </c>
      <c r="K371" t="s">
        <v>34</v>
      </c>
      <c r="L371">
        <v>12</v>
      </c>
      <c r="M371" t="s">
        <v>290</v>
      </c>
      <c r="N371" s="48">
        <v>13696.635</v>
      </c>
      <c r="O371" s="48">
        <v>9896.9030000000002</v>
      </c>
      <c r="P371" s="48">
        <v>14805.794</v>
      </c>
      <c r="Q371" s="48">
        <v>3799.732</v>
      </c>
      <c r="R371" s="48">
        <v>69.302000000000007</v>
      </c>
      <c r="S371" s="48">
        <v>1039684</v>
      </c>
      <c r="T371" s="48" t="s">
        <v>36</v>
      </c>
      <c r="U371" s="48">
        <v>4923</v>
      </c>
      <c r="V371" s="48">
        <v>8951.1759999999995</v>
      </c>
      <c r="W371" t="s">
        <v>289</v>
      </c>
      <c r="X371">
        <v>101020</v>
      </c>
      <c r="Y371" s="48">
        <v>10</v>
      </c>
      <c r="Z371">
        <v>700</v>
      </c>
      <c r="AB371" s="48">
        <v>9.0999999999999998E-2</v>
      </c>
      <c r="AC371" s="48">
        <f t="shared" si="102"/>
        <v>-1.3999999999999999E-2</v>
      </c>
      <c r="AD371" s="50">
        <f t="shared" si="103"/>
        <v>13.62805870828902</v>
      </c>
      <c r="AE371" s="50">
        <f t="shared" si="91"/>
        <v>9.6027738696278533</v>
      </c>
      <c r="AF371" s="48">
        <v>3.9020000000000001</v>
      </c>
      <c r="AG371" s="48">
        <f t="shared" si="95"/>
        <v>0.92508615208343437</v>
      </c>
      <c r="AH371" s="48">
        <f t="shared" si="104"/>
        <v>0</v>
      </c>
    </row>
    <row r="372" spans="1:35" x14ac:dyDescent="0.2">
      <c r="A372" s="48">
        <v>8151</v>
      </c>
      <c r="B372" s="9" t="s">
        <v>44</v>
      </c>
      <c r="C372" s="48">
        <v>2012</v>
      </c>
      <c r="D372" t="s">
        <v>27</v>
      </c>
      <c r="E372" t="s">
        <v>28</v>
      </c>
      <c r="F372" t="s">
        <v>29</v>
      </c>
      <c r="G372" t="s">
        <v>30</v>
      </c>
      <c r="H372" s="9" t="s">
        <v>287</v>
      </c>
      <c r="I372">
        <v>682680103</v>
      </c>
      <c r="J372" s="9" t="s">
        <v>288</v>
      </c>
      <c r="K372" t="s">
        <v>34</v>
      </c>
      <c r="L372">
        <v>12</v>
      </c>
      <c r="M372" t="s">
        <v>234</v>
      </c>
      <c r="N372" s="48">
        <v>15855.275</v>
      </c>
      <c r="O372" s="48">
        <v>11622.825000000001</v>
      </c>
      <c r="P372" s="48">
        <v>12632.558999999999</v>
      </c>
      <c r="Q372" s="48">
        <v>4232.45</v>
      </c>
      <c r="R372" s="48">
        <v>59.134</v>
      </c>
      <c r="S372" s="48">
        <v>1039684</v>
      </c>
      <c r="T372" s="48" t="s">
        <v>36</v>
      </c>
      <c r="U372" s="48">
        <v>4923</v>
      </c>
      <c r="V372" s="48">
        <v>8760.9712999999992</v>
      </c>
      <c r="W372" t="s">
        <v>289</v>
      </c>
      <c r="X372">
        <v>101020</v>
      </c>
      <c r="Y372" s="48">
        <v>10</v>
      </c>
      <c r="Z372">
        <v>700</v>
      </c>
      <c r="AB372" s="48">
        <v>9.6000000000000002E-2</v>
      </c>
      <c r="AC372" s="48">
        <f t="shared" si="102"/>
        <v>5.0000000000000044E-3</v>
      </c>
      <c r="AD372" s="50">
        <f t="shared" si="103"/>
        <v>-14.67827392438393</v>
      </c>
      <c r="AE372" s="50">
        <f t="shared" si="91"/>
        <v>9.4440328076479343</v>
      </c>
      <c r="AF372" s="48">
        <v>4.6900000000000004</v>
      </c>
      <c r="AG372" s="48">
        <f t="shared" si="95"/>
        <v>1.2551118898395806</v>
      </c>
      <c r="AH372" s="48">
        <f t="shared" si="104"/>
        <v>94.605738468743056</v>
      </c>
      <c r="AI372" s="48">
        <v>1500000</v>
      </c>
    </row>
    <row r="373" spans="1:35" x14ac:dyDescent="0.2">
      <c r="A373" s="48">
        <v>8151</v>
      </c>
      <c r="B373" s="9" t="s">
        <v>46</v>
      </c>
      <c r="C373" s="48">
        <v>2013</v>
      </c>
      <c r="D373" t="s">
        <v>27</v>
      </c>
      <c r="E373" t="s">
        <v>28</v>
      </c>
      <c r="F373" t="s">
        <v>29</v>
      </c>
      <c r="G373" t="s">
        <v>30</v>
      </c>
      <c r="H373" s="9" t="s">
        <v>287</v>
      </c>
      <c r="I373">
        <v>682680103</v>
      </c>
      <c r="J373" s="9" t="s">
        <v>288</v>
      </c>
      <c r="K373" t="s">
        <v>34</v>
      </c>
      <c r="L373">
        <v>12</v>
      </c>
      <c r="M373" t="s">
        <v>291</v>
      </c>
      <c r="N373" s="48">
        <v>17707.558000000001</v>
      </c>
      <c r="O373" s="48">
        <v>12862.378000000001</v>
      </c>
      <c r="P373" s="48">
        <v>14602.717000000001</v>
      </c>
      <c r="Q373" s="48">
        <v>4845.18</v>
      </c>
      <c r="R373" s="48">
        <v>62.65</v>
      </c>
      <c r="S373" s="48">
        <v>1039684</v>
      </c>
      <c r="T373" s="48" t="s">
        <v>36</v>
      </c>
      <c r="U373" s="48">
        <v>4923</v>
      </c>
      <c r="V373" s="48">
        <v>12847.5694</v>
      </c>
      <c r="W373" t="s">
        <v>289</v>
      </c>
      <c r="X373">
        <v>101020</v>
      </c>
      <c r="Y373" s="48">
        <v>10</v>
      </c>
      <c r="Z373">
        <v>700</v>
      </c>
      <c r="AB373" s="48">
        <v>8.5000000000000006E-2</v>
      </c>
      <c r="AC373" s="48">
        <f t="shared" si="102"/>
        <v>-1.0999999999999996E-2</v>
      </c>
      <c r="AD373" s="50">
        <f t="shared" si="103"/>
        <v>15.595874121783254</v>
      </c>
      <c r="AE373" s="50">
        <f t="shared" si="91"/>
        <v>9.588962886273146</v>
      </c>
      <c r="AF373" s="48">
        <v>5.5570000000000004</v>
      </c>
      <c r="AG373" s="48">
        <f t="shared" si="95"/>
        <v>1.2126207746133819</v>
      </c>
      <c r="AH373" s="48">
        <f t="shared" si="104"/>
        <v>96.00420340286334</v>
      </c>
      <c r="AI373" s="48">
        <v>1700000</v>
      </c>
    </row>
    <row r="374" spans="1:35" x14ac:dyDescent="0.2">
      <c r="A374" s="48">
        <v>8151</v>
      </c>
      <c r="B374" s="9" t="s">
        <v>48</v>
      </c>
      <c r="C374" s="48">
        <v>2014</v>
      </c>
      <c r="D374" t="s">
        <v>27</v>
      </c>
      <c r="E374" t="s">
        <v>28</v>
      </c>
      <c r="F374" t="s">
        <v>29</v>
      </c>
      <c r="G374" t="s">
        <v>30</v>
      </c>
      <c r="H374" s="9" t="s">
        <v>287</v>
      </c>
      <c r="I374">
        <v>682680103</v>
      </c>
      <c r="J374" s="9" t="s">
        <v>288</v>
      </c>
      <c r="K374" t="s">
        <v>34</v>
      </c>
      <c r="L374">
        <v>12</v>
      </c>
      <c r="M374" t="s">
        <v>137</v>
      </c>
      <c r="N374" s="48">
        <v>15304.56</v>
      </c>
      <c r="O374" s="48">
        <v>11298.677</v>
      </c>
      <c r="P374" s="48">
        <v>12195.091</v>
      </c>
      <c r="Q374" s="48">
        <v>4005.8829999999998</v>
      </c>
      <c r="R374" s="48">
        <v>31.238</v>
      </c>
      <c r="S374" s="48">
        <v>1039684</v>
      </c>
      <c r="T374" s="48" t="s">
        <v>36</v>
      </c>
      <c r="U374" s="48">
        <v>4923</v>
      </c>
      <c r="V374" s="48">
        <v>10372.3524</v>
      </c>
      <c r="W374" t="s">
        <v>289</v>
      </c>
      <c r="X374">
        <v>101020</v>
      </c>
      <c r="Y374" s="48">
        <v>10</v>
      </c>
      <c r="Z374">
        <v>700</v>
      </c>
      <c r="AB374" s="48">
        <v>0.10100000000000001</v>
      </c>
      <c r="AC374" s="48">
        <f t="shared" si="102"/>
        <v>1.6E-2</v>
      </c>
      <c r="AD374" s="50">
        <f t="shared" si="103"/>
        <v>-16.487520781235439</v>
      </c>
      <c r="AE374" s="50">
        <f t="shared" si="91"/>
        <v>9.4087887726968003</v>
      </c>
      <c r="AF374" s="48">
        <v>10.598000000000001</v>
      </c>
      <c r="AG374" s="48">
        <f t="shared" si="95"/>
        <v>1.2549771051318928</v>
      </c>
      <c r="AH374" s="48">
        <f t="shared" si="104"/>
        <v>0</v>
      </c>
    </row>
    <row r="375" spans="1:35" x14ac:dyDescent="0.2">
      <c r="A375" s="48">
        <v>8151</v>
      </c>
      <c r="B375" s="9" t="s">
        <v>50</v>
      </c>
      <c r="C375" s="48">
        <v>2015</v>
      </c>
      <c r="D375" t="s">
        <v>27</v>
      </c>
      <c r="E375" t="s">
        <v>28</v>
      </c>
      <c r="F375" t="s">
        <v>29</v>
      </c>
      <c r="G375" t="s">
        <v>30</v>
      </c>
      <c r="H375" s="9" t="s">
        <v>287</v>
      </c>
      <c r="I375">
        <v>682680103</v>
      </c>
      <c r="J375" s="9" t="s">
        <v>288</v>
      </c>
      <c r="K375" t="s">
        <v>34</v>
      </c>
      <c r="L375">
        <v>12</v>
      </c>
      <c r="M375" t="s">
        <v>237</v>
      </c>
      <c r="N375" s="48">
        <v>15446.111000000001</v>
      </c>
      <c r="O375" s="48">
        <v>11679.775</v>
      </c>
      <c r="P375" s="48">
        <v>7763.2060000000001</v>
      </c>
      <c r="Q375" s="48">
        <v>3766.3359999999998</v>
      </c>
      <c r="R375" s="48">
        <v>7.351</v>
      </c>
      <c r="S375" s="48">
        <v>1039684</v>
      </c>
      <c r="T375" s="48" t="s">
        <v>36</v>
      </c>
      <c r="U375" s="48">
        <v>4923</v>
      </c>
      <c r="V375" s="48">
        <v>5171.9665000000005</v>
      </c>
      <c r="W375" t="s">
        <v>289</v>
      </c>
      <c r="X375">
        <v>101020</v>
      </c>
      <c r="Y375" s="48">
        <v>10</v>
      </c>
      <c r="Z375">
        <v>700</v>
      </c>
      <c r="AB375" s="48">
        <v>0.16200000000000001</v>
      </c>
      <c r="AC375" s="48">
        <f t="shared" si="102"/>
        <v>6.0999999999999999E-2</v>
      </c>
      <c r="AD375" s="50">
        <f t="shared" si="103"/>
        <v>-36.341549234851961</v>
      </c>
      <c r="AE375" s="50">
        <f t="shared" si="91"/>
        <v>8.9571506721865415</v>
      </c>
      <c r="AF375" s="48">
        <v>22.422000000000001</v>
      </c>
      <c r="AG375" s="48">
        <f t="shared" si="95"/>
        <v>1.9896562064693375</v>
      </c>
      <c r="AH375" s="48">
        <f t="shared" si="104"/>
        <v>123.0083093407784</v>
      </c>
      <c r="AI375" s="48">
        <v>1900000</v>
      </c>
    </row>
    <row r="376" spans="1:35" x14ac:dyDescent="0.2">
      <c r="A376" s="48">
        <v>8151</v>
      </c>
      <c r="B376" s="9" t="s">
        <v>52</v>
      </c>
      <c r="C376" s="48">
        <v>2016</v>
      </c>
      <c r="D376" t="s">
        <v>27</v>
      </c>
      <c r="E376" t="s">
        <v>28</v>
      </c>
      <c r="F376" t="s">
        <v>29</v>
      </c>
      <c r="G376" t="s">
        <v>30</v>
      </c>
      <c r="H376" s="9" t="s">
        <v>287</v>
      </c>
      <c r="I376">
        <v>682680103</v>
      </c>
      <c r="J376" s="9" t="s">
        <v>288</v>
      </c>
      <c r="K376" t="s">
        <v>34</v>
      </c>
      <c r="L376">
        <v>12</v>
      </c>
      <c r="M376" t="s">
        <v>292</v>
      </c>
      <c r="N376" s="48">
        <v>16138.751</v>
      </c>
      <c r="O376" s="48">
        <v>12709.835999999999</v>
      </c>
      <c r="P376" s="48">
        <v>8920.9339999999993</v>
      </c>
      <c r="Q376" s="48">
        <v>3428.915</v>
      </c>
      <c r="R376" s="48">
        <v>48.408000000000001</v>
      </c>
      <c r="S376" s="48">
        <v>1039684</v>
      </c>
      <c r="T376" s="48" t="s">
        <v>36</v>
      </c>
      <c r="U376" s="48">
        <v>4923</v>
      </c>
      <c r="V376" s="48">
        <v>12095.2536</v>
      </c>
      <c r="W376" t="s">
        <v>289</v>
      </c>
      <c r="X376">
        <v>101020</v>
      </c>
      <c r="Y376" s="48">
        <v>10</v>
      </c>
      <c r="Z376">
        <v>700</v>
      </c>
      <c r="AB376" s="48">
        <v>0.16300000000000001</v>
      </c>
      <c r="AC376" s="48">
        <f t="shared" si="102"/>
        <v>1.0000000000000009E-3</v>
      </c>
      <c r="AD376" s="50">
        <f t="shared" si="103"/>
        <v>14.913014030543556</v>
      </c>
      <c r="AE376" s="50">
        <f t="shared" si="91"/>
        <v>9.0961559286126796</v>
      </c>
      <c r="AF376" s="48">
        <v>45.055</v>
      </c>
      <c r="AG376" s="48">
        <f t="shared" si="95"/>
        <v>1.809087591052686</v>
      </c>
      <c r="AH376" s="48">
        <f t="shared" si="104"/>
        <v>154.9066591336591</v>
      </c>
      <c r="AI376" s="48">
        <v>2500000</v>
      </c>
    </row>
    <row r="377" spans="1:35" x14ac:dyDescent="0.2">
      <c r="A377" s="48">
        <v>8151</v>
      </c>
      <c r="B377" s="9" t="s">
        <v>54</v>
      </c>
      <c r="C377" s="48">
        <v>2017</v>
      </c>
      <c r="D377" t="s">
        <v>27</v>
      </c>
      <c r="E377" t="s">
        <v>28</v>
      </c>
      <c r="F377" t="s">
        <v>29</v>
      </c>
      <c r="G377" t="s">
        <v>30</v>
      </c>
      <c r="H377" s="9" t="s">
        <v>287</v>
      </c>
      <c r="I377">
        <v>682680103</v>
      </c>
      <c r="J377" s="9" t="s">
        <v>288</v>
      </c>
      <c r="K377" t="s">
        <v>34</v>
      </c>
      <c r="L377">
        <v>12</v>
      </c>
      <c r="M377" t="s">
        <v>293</v>
      </c>
      <c r="N377" s="48">
        <v>16845.937000000002</v>
      </c>
      <c r="O377" s="48">
        <v>11160.584999999999</v>
      </c>
      <c r="P377" s="48">
        <v>12173.906999999999</v>
      </c>
      <c r="Q377" s="48">
        <v>5685.3519999999999</v>
      </c>
      <c r="R377" s="48">
        <v>49.96</v>
      </c>
      <c r="S377" s="48">
        <v>1039684</v>
      </c>
      <c r="T377" s="48" t="s">
        <v>36</v>
      </c>
      <c r="U377" s="48">
        <v>4923</v>
      </c>
      <c r="V377" s="48">
        <v>20776.228800000001</v>
      </c>
      <c r="W377" t="s">
        <v>289</v>
      </c>
      <c r="X377">
        <v>101020</v>
      </c>
      <c r="Y377" s="48">
        <v>10</v>
      </c>
      <c r="Z377">
        <v>700</v>
      </c>
      <c r="AB377" s="48">
        <v>0.152</v>
      </c>
      <c r="AC377" s="48">
        <f t="shared" si="102"/>
        <v>-1.100000000000001E-2</v>
      </c>
      <c r="AD377" s="50">
        <f t="shared" si="103"/>
        <v>36.464489032202238</v>
      </c>
      <c r="AE377" s="50">
        <f t="shared" si="91"/>
        <v>9.4070501697935427</v>
      </c>
      <c r="AF377" s="48">
        <v>4.258</v>
      </c>
      <c r="AG377" s="48">
        <f t="shared" si="95"/>
        <v>1.383774083373563</v>
      </c>
      <c r="AH377" s="48">
        <f t="shared" si="104"/>
        <v>0</v>
      </c>
    </row>
    <row r="378" spans="1:35" x14ac:dyDescent="0.2">
      <c r="A378" s="48">
        <v>8151</v>
      </c>
      <c r="B378" s="9" t="s">
        <v>56</v>
      </c>
      <c r="C378" s="48">
        <v>2018</v>
      </c>
      <c r="D378" t="s">
        <v>27</v>
      </c>
      <c r="E378" t="s">
        <v>28</v>
      </c>
      <c r="F378" t="s">
        <v>29</v>
      </c>
      <c r="G378" t="s">
        <v>30</v>
      </c>
      <c r="H378" s="9" t="s">
        <v>287</v>
      </c>
      <c r="I378">
        <v>682680103</v>
      </c>
      <c r="J378" s="9" t="s">
        <v>288</v>
      </c>
      <c r="K378" t="s">
        <v>34</v>
      </c>
      <c r="L378">
        <v>12</v>
      </c>
      <c r="M378" t="s">
        <v>294</v>
      </c>
      <c r="N378" s="48">
        <v>18231.670999999998</v>
      </c>
      <c r="O378" s="48">
        <v>11652.128000000001</v>
      </c>
      <c r="P378" s="48">
        <v>12593.196</v>
      </c>
      <c r="Q378" s="48">
        <v>6579.5429999999997</v>
      </c>
      <c r="R378" s="48">
        <v>67.385000000000005</v>
      </c>
      <c r="S378" s="48">
        <v>1039684</v>
      </c>
      <c r="T378" s="48" t="s">
        <v>36</v>
      </c>
      <c r="U378" s="48">
        <v>4923</v>
      </c>
      <c r="V378" s="48">
        <v>22202.205399999999</v>
      </c>
      <c r="W378" t="s">
        <v>289</v>
      </c>
      <c r="X378">
        <v>101020</v>
      </c>
      <c r="Y378" s="48">
        <v>10</v>
      </c>
      <c r="Z378">
        <v>700</v>
      </c>
      <c r="AB378" s="48">
        <v>0.151</v>
      </c>
      <c r="AC378" s="48">
        <f t="shared" si="102"/>
        <v>-1.0000000000000009E-3</v>
      </c>
      <c r="AD378" s="50">
        <f t="shared" si="103"/>
        <v>3.4441613526372485</v>
      </c>
      <c r="AE378" s="50">
        <f t="shared" si="91"/>
        <v>9.4409119470870593</v>
      </c>
      <c r="AF378" s="48">
        <v>1.6459999999999999</v>
      </c>
      <c r="AG378" s="48">
        <f t="shared" si="95"/>
        <v>1.4477397953625115</v>
      </c>
      <c r="AH378" s="48">
        <f t="shared" si="104"/>
        <v>318.12772400291783</v>
      </c>
      <c r="AI378" s="48">
        <v>5800000</v>
      </c>
    </row>
    <row r="379" spans="1:35" hidden="1" x14ac:dyDescent="0.2">
      <c r="A379">
        <v>8151</v>
      </c>
      <c r="B379" t="s">
        <v>58</v>
      </c>
      <c r="C379">
        <v>2019</v>
      </c>
      <c r="D379" t="s">
        <v>27</v>
      </c>
      <c r="E379" t="s">
        <v>28</v>
      </c>
      <c r="F379" t="s">
        <v>29</v>
      </c>
      <c r="G379" t="s">
        <v>30</v>
      </c>
      <c r="H379" t="s">
        <v>287</v>
      </c>
      <c r="I379">
        <v>682680103</v>
      </c>
      <c r="J379" t="s">
        <v>288</v>
      </c>
      <c r="K379" t="s">
        <v>34</v>
      </c>
      <c r="L379">
        <v>12</v>
      </c>
      <c r="M379" t="s">
        <v>84</v>
      </c>
      <c r="N379">
        <v>21812.120999999999</v>
      </c>
      <c r="O379">
        <v>15586.17</v>
      </c>
      <c r="P379">
        <v>10164.367</v>
      </c>
      <c r="Q379">
        <v>6225.951</v>
      </c>
      <c r="R379">
        <v>38.442</v>
      </c>
      <c r="S379">
        <v>1039684</v>
      </c>
      <c r="T379" t="s">
        <v>36</v>
      </c>
      <c r="U379">
        <v>4923</v>
      </c>
      <c r="V379">
        <v>31269.795099999999</v>
      </c>
      <c r="W379" t="s">
        <v>289</v>
      </c>
      <c r="X379">
        <v>101020</v>
      </c>
      <c r="Y379">
        <v>10</v>
      </c>
      <c r="Z379">
        <v>700</v>
      </c>
      <c r="AA379"/>
      <c r="AB379" s="4"/>
      <c r="AC379" s="4"/>
      <c r="AD379" s="4"/>
      <c r="AE379" s="4">
        <f t="shared" si="91"/>
        <v>9.2266434516197453</v>
      </c>
      <c r="AF379" s="4"/>
      <c r="AG379">
        <f t="shared" si="95"/>
        <v>2.1459399291662726</v>
      </c>
      <c r="AH379"/>
      <c r="AI379"/>
    </row>
    <row r="380" spans="1:35" hidden="1" x14ac:dyDescent="0.2">
      <c r="A380" s="9">
        <v>8549</v>
      </c>
      <c r="B380" s="9" t="s">
        <v>26</v>
      </c>
      <c r="C380" s="9">
        <v>2008</v>
      </c>
      <c r="D380" t="s">
        <v>27</v>
      </c>
      <c r="E380" t="s">
        <v>28</v>
      </c>
      <c r="F380" t="s">
        <v>29</v>
      </c>
      <c r="G380" t="s">
        <v>30</v>
      </c>
      <c r="H380" s="9" t="s">
        <v>295</v>
      </c>
      <c r="I380" t="s">
        <v>296</v>
      </c>
      <c r="J380" t="s">
        <v>297</v>
      </c>
      <c r="K380" t="s">
        <v>34</v>
      </c>
      <c r="L380">
        <v>12</v>
      </c>
      <c r="M380" t="s">
        <v>35</v>
      </c>
      <c r="N380" s="9">
        <v>142865</v>
      </c>
      <c r="O380" s="9">
        <v>86600</v>
      </c>
      <c r="P380" s="9">
        <v>225424</v>
      </c>
      <c r="Q380" s="9">
        <v>55165</v>
      </c>
      <c r="R380" s="9">
        <v>8393</v>
      </c>
      <c r="S380">
        <v>1163165</v>
      </c>
      <c r="T380" t="s">
        <v>36</v>
      </c>
      <c r="U380">
        <v>2911</v>
      </c>
      <c r="V380" s="9">
        <v>76673.272200000007</v>
      </c>
      <c r="W380" t="s">
        <v>298</v>
      </c>
      <c r="X380">
        <v>101020</v>
      </c>
      <c r="Y380">
        <v>10</v>
      </c>
      <c r="Z380">
        <v>935</v>
      </c>
      <c r="AA380" s="9"/>
      <c r="AB380" s="9">
        <v>0.17299999999999999</v>
      </c>
      <c r="AC380" s="48">
        <f t="shared" ref="AC380:AC390" si="105">AB380-AB379</f>
        <v>0.17299999999999999</v>
      </c>
      <c r="AD380" s="8"/>
      <c r="AE380" s="8">
        <f t="shared" si="91"/>
        <v>12.325738352293058</v>
      </c>
      <c r="AF380" s="8"/>
      <c r="AG380" s="9">
        <f t="shared" si="95"/>
        <v>0.63376126765561791</v>
      </c>
      <c r="AH380" s="9"/>
      <c r="AI380" s="9"/>
    </row>
    <row r="381" spans="1:35" x14ac:dyDescent="0.2">
      <c r="A381" s="48">
        <v>8549</v>
      </c>
      <c r="B381" s="9" t="s">
        <v>38</v>
      </c>
      <c r="C381" s="48">
        <v>2009</v>
      </c>
      <c r="D381" t="s">
        <v>27</v>
      </c>
      <c r="E381" t="s">
        <v>28</v>
      </c>
      <c r="F381" t="s">
        <v>29</v>
      </c>
      <c r="G381" t="s">
        <v>30</v>
      </c>
      <c r="H381" s="9" t="s">
        <v>295</v>
      </c>
      <c r="I381" t="s">
        <v>296</v>
      </c>
      <c r="J381" s="9" t="s">
        <v>297</v>
      </c>
      <c r="K381" t="s">
        <v>34</v>
      </c>
      <c r="L381">
        <v>12</v>
      </c>
      <c r="M381" t="s">
        <v>259</v>
      </c>
      <c r="N381" s="48">
        <v>152588</v>
      </c>
      <c r="O381" s="48">
        <v>89531</v>
      </c>
      <c r="P381" s="48">
        <v>136016</v>
      </c>
      <c r="Q381" s="48">
        <v>63057</v>
      </c>
      <c r="R381" s="48">
        <v>3475</v>
      </c>
      <c r="S381" s="48">
        <v>1163165</v>
      </c>
      <c r="T381" s="48" t="s">
        <v>36</v>
      </c>
      <c r="U381" s="48">
        <v>2911</v>
      </c>
      <c r="V381" s="48">
        <v>75903.093900000007</v>
      </c>
      <c r="W381" t="s">
        <v>298</v>
      </c>
      <c r="X381">
        <v>101020</v>
      </c>
      <c r="Y381" s="48">
        <v>10</v>
      </c>
      <c r="Z381">
        <v>935</v>
      </c>
      <c r="AB381" s="48">
        <v>-0.34</v>
      </c>
      <c r="AC381" s="48">
        <f t="shared" si="105"/>
        <v>-0.51300000000000001</v>
      </c>
      <c r="AD381" s="50">
        <f t="shared" ref="AD381:AD390" si="106">(P381-P380)/P380*100</f>
        <v>-39.662147774859818</v>
      </c>
      <c r="AE381" s="50">
        <f t="shared" si="91"/>
        <v>11.820527804857139</v>
      </c>
      <c r="AF381" s="48">
        <v>1.5349999999999999</v>
      </c>
      <c r="AG381" s="48">
        <f t="shared" si="95"/>
        <v>1.1218386072226796</v>
      </c>
      <c r="AH381" s="48">
        <f t="shared" ref="AH381:AH390" si="107">AI381/N381</f>
        <v>447.50597032532045</v>
      </c>
      <c r="AI381" s="48">
        <v>68284041</v>
      </c>
    </row>
    <row r="382" spans="1:35" x14ac:dyDescent="0.2">
      <c r="A382" s="48">
        <v>8549</v>
      </c>
      <c r="B382" s="9" t="s">
        <v>40</v>
      </c>
      <c r="C382" s="48">
        <v>2010</v>
      </c>
      <c r="D382" t="s">
        <v>27</v>
      </c>
      <c r="E382" t="s">
        <v>28</v>
      </c>
      <c r="F382" t="s">
        <v>29</v>
      </c>
      <c r="G382" t="s">
        <v>30</v>
      </c>
      <c r="H382" s="9" t="s">
        <v>295</v>
      </c>
      <c r="I382" t="s">
        <v>296</v>
      </c>
      <c r="J382" s="9" t="s">
        <v>297</v>
      </c>
      <c r="K382" t="s">
        <v>34</v>
      </c>
      <c r="L382">
        <v>12</v>
      </c>
      <c r="M382" t="s">
        <v>76</v>
      </c>
      <c r="N382" s="48">
        <v>156314</v>
      </c>
      <c r="O382" s="48">
        <v>87205</v>
      </c>
      <c r="P382" s="48">
        <v>175752</v>
      </c>
      <c r="Q382" s="48">
        <v>69109</v>
      </c>
      <c r="R382" s="48">
        <v>3298</v>
      </c>
      <c r="S382" s="48">
        <v>1163165</v>
      </c>
      <c r="T382" s="48" t="s">
        <v>36</v>
      </c>
      <c r="U382" s="48">
        <v>2911</v>
      </c>
      <c r="V382" s="48">
        <v>97435.0965</v>
      </c>
      <c r="W382" t="s">
        <v>298</v>
      </c>
      <c r="X382">
        <v>101020</v>
      </c>
      <c r="Y382" s="48">
        <v>10</v>
      </c>
      <c r="Z382">
        <v>935</v>
      </c>
      <c r="AB382" s="48">
        <v>0.13100000000000001</v>
      </c>
      <c r="AC382" s="48">
        <f t="shared" si="105"/>
        <v>0.47100000000000003</v>
      </c>
      <c r="AD382" s="50">
        <f t="shared" si="106"/>
        <v>29.214210092930244</v>
      </c>
      <c r="AE382" s="50">
        <f t="shared" si="91"/>
        <v>12.076829189409015</v>
      </c>
      <c r="AF382" s="48">
        <v>1.353</v>
      </c>
      <c r="AG382" s="48">
        <f t="shared" si="95"/>
        <v>0.88940097409986796</v>
      </c>
      <c r="AH382" s="48">
        <f t="shared" si="107"/>
        <v>178.44526401985746</v>
      </c>
      <c r="AI382" s="48">
        <v>27893493</v>
      </c>
    </row>
    <row r="383" spans="1:35" x14ac:dyDescent="0.2">
      <c r="A383" s="48">
        <v>8549</v>
      </c>
      <c r="B383" s="9" t="s">
        <v>42</v>
      </c>
      <c r="C383" s="48">
        <v>2011</v>
      </c>
      <c r="D383" t="s">
        <v>27</v>
      </c>
      <c r="E383" t="s">
        <v>28</v>
      </c>
      <c r="F383" t="s">
        <v>29</v>
      </c>
      <c r="G383" t="s">
        <v>30</v>
      </c>
      <c r="H383" s="9" t="s">
        <v>295</v>
      </c>
      <c r="I383" t="s">
        <v>296</v>
      </c>
      <c r="J383" s="9" t="s">
        <v>297</v>
      </c>
      <c r="K383" t="s">
        <v>34</v>
      </c>
      <c r="L383">
        <v>12</v>
      </c>
      <c r="M383" t="s">
        <v>290</v>
      </c>
      <c r="N383" s="48">
        <v>153230</v>
      </c>
      <c r="O383" s="48">
        <v>87496</v>
      </c>
      <c r="P383" s="48">
        <v>230859</v>
      </c>
      <c r="Q383" s="48">
        <v>65734</v>
      </c>
      <c r="R383" s="48">
        <v>4870</v>
      </c>
      <c r="S383" s="48">
        <v>1163165</v>
      </c>
      <c r="T383" s="48" t="s">
        <v>36</v>
      </c>
      <c r="U383" s="48">
        <v>2911</v>
      </c>
      <c r="V383" s="48">
        <v>93686.772899999996</v>
      </c>
      <c r="W383" t="s">
        <v>298</v>
      </c>
      <c r="X383">
        <v>101020</v>
      </c>
      <c r="Y383" s="48">
        <v>10</v>
      </c>
      <c r="Z383">
        <v>935</v>
      </c>
      <c r="AB383" s="48">
        <v>9.2999999999999999E-2</v>
      </c>
      <c r="AC383" s="48">
        <f t="shared" si="105"/>
        <v>-3.8000000000000006E-2</v>
      </c>
      <c r="AD383" s="50">
        <f t="shared" si="106"/>
        <v>31.354977468250716</v>
      </c>
      <c r="AE383" s="50">
        <f t="shared" si="91"/>
        <v>12.349562413529963</v>
      </c>
      <c r="AF383" s="48">
        <v>1.2909999999999999</v>
      </c>
      <c r="AG383" s="48">
        <f t="shared" si="95"/>
        <v>0.66373847240090267</v>
      </c>
      <c r="AH383" s="48">
        <f t="shared" si="107"/>
        <v>173.66642302421198</v>
      </c>
      <c r="AI383" s="48">
        <v>26610906</v>
      </c>
    </row>
    <row r="384" spans="1:35" x14ac:dyDescent="0.2">
      <c r="A384" s="48">
        <v>8549</v>
      </c>
      <c r="B384" s="9" t="s">
        <v>44</v>
      </c>
      <c r="C384" s="48">
        <v>2012</v>
      </c>
      <c r="D384" t="s">
        <v>27</v>
      </c>
      <c r="E384" t="s">
        <v>28</v>
      </c>
      <c r="F384" t="s">
        <v>29</v>
      </c>
      <c r="G384" t="s">
        <v>30</v>
      </c>
      <c r="H384" s="9" t="s">
        <v>295</v>
      </c>
      <c r="I384" t="s">
        <v>296</v>
      </c>
      <c r="J384" s="9" t="s">
        <v>297</v>
      </c>
      <c r="K384" t="s">
        <v>34</v>
      </c>
      <c r="L384">
        <v>12</v>
      </c>
      <c r="M384" t="s">
        <v>299</v>
      </c>
      <c r="N384" s="48">
        <v>117144</v>
      </c>
      <c r="O384" s="48">
        <v>68717</v>
      </c>
      <c r="P384" s="48">
        <v>57967</v>
      </c>
      <c r="Q384" s="48">
        <v>48427</v>
      </c>
      <c r="R384" s="48">
        <v>1942</v>
      </c>
      <c r="S384" s="48">
        <v>1163165</v>
      </c>
      <c r="T384" s="48" t="s">
        <v>36</v>
      </c>
      <c r="U384" s="48">
        <v>1311</v>
      </c>
      <c r="V384" s="48">
        <v>70748.785799999998</v>
      </c>
      <c r="W384" t="s">
        <v>298</v>
      </c>
      <c r="X384">
        <v>101020</v>
      </c>
      <c r="Y384" s="48">
        <v>10</v>
      </c>
      <c r="Z384">
        <v>935</v>
      </c>
      <c r="AB384" s="48">
        <v>8.5000000000000006E-2</v>
      </c>
      <c r="AC384" s="48">
        <f t="shared" si="105"/>
        <v>-7.9999999999999932E-3</v>
      </c>
      <c r="AD384" s="50">
        <f t="shared" si="106"/>
        <v>-74.890734171074115</v>
      </c>
      <c r="AE384" s="50">
        <f t="shared" si="91"/>
        <v>10.967629162089013</v>
      </c>
      <c r="AF384" s="48">
        <v>1.4139999999999999</v>
      </c>
      <c r="AG384" s="48">
        <f t="shared" si="95"/>
        <v>2.0208739455207274</v>
      </c>
      <c r="AH384" s="48">
        <f t="shared" si="107"/>
        <v>222.94636515741311</v>
      </c>
      <c r="AI384" s="48">
        <v>26116829</v>
      </c>
    </row>
    <row r="385" spans="1:35" x14ac:dyDescent="0.2">
      <c r="A385" s="48">
        <v>8549</v>
      </c>
      <c r="B385" s="9" t="s">
        <v>46</v>
      </c>
      <c r="C385" s="48">
        <v>2013</v>
      </c>
      <c r="D385" t="s">
        <v>27</v>
      </c>
      <c r="E385" t="s">
        <v>28</v>
      </c>
      <c r="F385" t="s">
        <v>29</v>
      </c>
      <c r="G385" t="s">
        <v>30</v>
      </c>
      <c r="H385" s="9" t="s">
        <v>295</v>
      </c>
      <c r="I385" t="s">
        <v>296</v>
      </c>
      <c r="J385" s="9" t="s">
        <v>297</v>
      </c>
      <c r="K385" t="s">
        <v>34</v>
      </c>
      <c r="L385">
        <v>12</v>
      </c>
      <c r="M385" t="s">
        <v>291</v>
      </c>
      <c r="N385" s="48">
        <v>118057</v>
      </c>
      <c r="O385" s="48">
        <v>65565</v>
      </c>
      <c r="P385" s="48">
        <v>54413</v>
      </c>
      <c r="Q385" s="48">
        <v>52492</v>
      </c>
      <c r="R385" s="48">
        <v>1237</v>
      </c>
      <c r="S385" s="48">
        <v>1163165</v>
      </c>
      <c r="T385" s="48" t="s">
        <v>36</v>
      </c>
      <c r="U385" s="48">
        <v>1311</v>
      </c>
      <c r="V385" s="48">
        <v>86612.590400000001</v>
      </c>
      <c r="W385" t="s">
        <v>298</v>
      </c>
      <c r="X385">
        <v>101020</v>
      </c>
      <c r="Y385" s="48">
        <v>10</v>
      </c>
      <c r="Z385">
        <v>935</v>
      </c>
      <c r="AB385" s="48">
        <v>0.13400000000000001</v>
      </c>
      <c r="AC385" s="48">
        <f t="shared" si="105"/>
        <v>4.9000000000000002E-2</v>
      </c>
      <c r="AD385" s="50">
        <f t="shared" si="106"/>
        <v>-6.1310745769144512</v>
      </c>
      <c r="AE385" s="50">
        <f t="shared" si="91"/>
        <v>10.904358374883346</v>
      </c>
      <c r="AF385" s="48">
        <v>1.3919999999999999</v>
      </c>
      <c r="AG385" s="48">
        <f t="shared" si="95"/>
        <v>2.1696469593663279</v>
      </c>
      <c r="AH385" s="48">
        <f t="shared" si="107"/>
        <v>233.39288648703592</v>
      </c>
      <c r="AI385" s="48">
        <v>27553664</v>
      </c>
    </row>
    <row r="386" spans="1:35" x14ac:dyDescent="0.2">
      <c r="A386" s="48">
        <v>8549</v>
      </c>
      <c r="B386" s="9" t="s">
        <v>48</v>
      </c>
      <c r="C386" s="48">
        <v>2014</v>
      </c>
      <c r="D386" t="s">
        <v>27</v>
      </c>
      <c r="E386" t="s">
        <v>28</v>
      </c>
      <c r="F386" t="s">
        <v>29</v>
      </c>
      <c r="G386" t="s">
        <v>30</v>
      </c>
      <c r="H386" s="9" t="s">
        <v>295</v>
      </c>
      <c r="I386" t="s">
        <v>296</v>
      </c>
      <c r="J386" s="9" t="s">
        <v>297</v>
      </c>
      <c r="K386" t="s">
        <v>34</v>
      </c>
      <c r="L386">
        <v>12</v>
      </c>
      <c r="M386" t="s">
        <v>236</v>
      </c>
      <c r="N386" s="48">
        <v>116539</v>
      </c>
      <c r="O386" s="48">
        <v>64266</v>
      </c>
      <c r="P386" s="48">
        <v>52524</v>
      </c>
      <c r="Q386" s="48">
        <v>52273</v>
      </c>
      <c r="R386" s="48">
        <v>4954</v>
      </c>
      <c r="S386" s="48">
        <v>1163165</v>
      </c>
      <c r="T386" s="48" t="s">
        <v>36</v>
      </c>
      <c r="U386" s="48">
        <v>1311</v>
      </c>
      <c r="V386" s="48">
        <v>85037.238200000007</v>
      </c>
      <c r="W386" t="s">
        <v>298</v>
      </c>
      <c r="X386">
        <v>101020</v>
      </c>
      <c r="Y386" s="48">
        <v>10</v>
      </c>
      <c r="Z386">
        <v>935</v>
      </c>
      <c r="AB386" s="48">
        <v>0.106</v>
      </c>
      <c r="AC386" s="48">
        <f t="shared" si="105"/>
        <v>-2.8000000000000011E-2</v>
      </c>
      <c r="AD386" s="50">
        <f t="shared" si="106"/>
        <v>-3.4715968610442358</v>
      </c>
      <c r="AE386" s="50">
        <f t="shared" ref="AE386:AE449" si="108">LN(P386)</f>
        <v>10.869025486978895</v>
      </c>
      <c r="AF386" s="48">
        <v>1.21</v>
      </c>
      <c r="AG386" s="48">
        <f t="shared" si="95"/>
        <v>2.2187761785088722</v>
      </c>
      <c r="AH386" s="48">
        <f t="shared" si="107"/>
        <v>0</v>
      </c>
    </row>
    <row r="387" spans="1:35" x14ac:dyDescent="0.2">
      <c r="A387" s="48">
        <v>8549</v>
      </c>
      <c r="B387" s="9" t="s">
        <v>50</v>
      </c>
      <c r="C387" s="48">
        <v>2015</v>
      </c>
      <c r="D387" t="s">
        <v>27</v>
      </c>
      <c r="E387" t="s">
        <v>28</v>
      </c>
      <c r="F387" t="s">
        <v>29</v>
      </c>
      <c r="G387" t="s">
        <v>30</v>
      </c>
      <c r="H387" s="9" t="s">
        <v>295</v>
      </c>
      <c r="I387" t="s">
        <v>296</v>
      </c>
      <c r="J387" s="9" t="s">
        <v>297</v>
      </c>
      <c r="K387" t="s">
        <v>34</v>
      </c>
      <c r="L387">
        <v>12</v>
      </c>
      <c r="M387" t="s">
        <v>272</v>
      </c>
      <c r="N387" s="48">
        <v>97484</v>
      </c>
      <c r="O387" s="48">
        <v>57402</v>
      </c>
      <c r="P387" s="48">
        <v>29564</v>
      </c>
      <c r="Q387" s="48">
        <v>40082</v>
      </c>
      <c r="R387" s="48">
        <v>849</v>
      </c>
      <c r="S387" s="48">
        <v>1163165</v>
      </c>
      <c r="T387" s="48" t="s">
        <v>36</v>
      </c>
      <c r="U387" s="48">
        <v>1311</v>
      </c>
      <c r="V387" s="48">
        <v>57708.653200000001</v>
      </c>
      <c r="W387" t="s">
        <v>298</v>
      </c>
      <c r="X387">
        <v>101020</v>
      </c>
      <c r="Y387" s="48">
        <v>10</v>
      </c>
      <c r="Z387">
        <v>935</v>
      </c>
      <c r="AB387" s="48">
        <v>-1.4999999999999999E-2</v>
      </c>
      <c r="AC387" s="48">
        <f t="shared" si="105"/>
        <v>-0.121</v>
      </c>
      <c r="AD387" s="50">
        <f t="shared" si="106"/>
        <v>-43.713350087579009</v>
      </c>
      <c r="AE387" s="50">
        <f t="shared" si="108"/>
        <v>10.294312683904778</v>
      </c>
      <c r="AF387" s="48">
        <v>1.2909999999999999</v>
      </c>
      <c r="AG387" s="48">
        <f t="shared" si="95"/>
        <v>3.2973887160059534</v>
      </c>
      <c r="AH387" s="48">
        <f t="shared" si="107"/>
        <v>267.7362438964343</v>
      </c>
      <c r="AI387" s="48">
        <v>26100000</v>
      </c>
    </row>
    <row r="388" spans="1:35" x14ac:dyDescent="0.2">
      <c r="A388" s="48">
        <v>8549</v>
      </c>
      <c r="B388" s="9" t="s">
        <v>52</v>
      </c>
      <c r="C388" s="48">
        <v>2016</v>
      </c>
      <c r="D388" t="s">
        <v>27</v>
      </c>
      <c r="E388" t="s">
        <v>28</v>
      </c>
      <c r="F388" t="s">
        <v>29</v>
      </c>
      <c r="G388" t="s">
        <v>30</v>
      </c>
      <c r="H388" s="9" t="s">
        <v>295</v>
      </c>
      <c r="I388" t="s">
        <v>296</v>
      </c>
      <c r="J388" s="9" t="s">
        <v>297</v>
      </c>
      <c r="K388" t="s">
        <v>34</v>
      </c>
      <c r="L388">
        <v>12</v>
      </c>
      <c r="M388" t="s">
        <v>139</v>
      </c>
      <c r="N388" s="48">
        <v>89772</v>
      </c>
      <c r="O388" s="48">
        <v>54546</v>
      </c>
      <c r="P388" s="48">
        <v>23693</v>
      </c>
      <c r="Q388" s="48">
        <v>35226</v>
      </c>
      <c r="R388" s="48">
        <v>312</v>
      </c>
      <c r="S388" s="48">
        <v>1163165</v>
      </c>
      <c r="T388" s="48" t="s">
        <v>36</v>
      </c>
      <c r="U388" s="48">
        <v>1311</v>
      </c>
      <c r="V388" s="48">
        <v>62036.667699999998</v>
      </c>
      <c r="W388" t="s">
        <v>298</v>
      </c>
      <c r="X388">
        <v>101020</v>
      </c>
      <c r="Y388" s="48">
        <v>10</v>
      </c>
      <c r="Z388">
        <v>935</v>
      </c>
      <c r="AB388" s="48">
        <v>-0.13700000000000001</v>
      </c>
      <c r="AC388" s="48">
        <f t="shared" si="105"/>
        <v>-0.12200000000000001</v>
      </c>
      <c r="AD388" s="50">
        <f t="shared" si="106"/>
        <v>-19.858611825192803</v>
      </c>
      <c r="AE388" s="50">
        <f t="shared" si="108"/>
        <v>10.072934924846477</v>
      </c>
      <c r="AF388" s="48">
        <v>1.5329999999999999</v>
      </c>
      <c r="AG388" s="48">
        <f t="shared" si="95"/>
        <v>3.7889672055037353</v>
      </c>
      <c r="AH388" s="48">
        <f t="shared" si="107"/>
        <v>295.19226484872792</v>
      </c>
      <c r="AI388" s="48">
        <v>26500000</v>
      </c>
    </row>
    <row r="389" spans="1:35" x14ac:dyDescent="0.2">
      <c r="A389" s="48">
        <v>8549</v>
      </c>
      <c r="B389" s="9" t="s">
        <v>54</v>
      </c>
      <c r="C389" s="48">
        <v>2017</v>
      </c>
      <c r="D389" t="s">
        <v>27</v>
      </c>
      <c r="E389" t="s">
        <v>28</v>
      </c>
      <c r="F389" t="s">
        <v>29</v>
      </c>
      <c r="G389" t="s">
        <v>30</v>
      </c>
      <c r="H389" s="9" t="s">
        <v>295</v>
      </c>
      <c r="I389" t="s">
        <v>296</v>
      </c>
      <c r="J389" s="9" t="s">
        <v>297</v>
      </c>
      <c r="K389" t="s">
        <v>34</v>
      </c>
      <c r="L389">
        <v>12</v>
      </c>
      <c r="M389" t="s">
        <v>300</v>
      </c>
      <c r="N389" s="48">
        <v>73362</v>
      </c>
      <c r="O389" s="48">
        <v>42561</v>
      </c>
      <c r="P389" s="48">
        <v>29106</v>
      </c>
      <c r="Q389" s="48">
        <v>30801</v>
      </c>
      <c r="R389" s="48">
        <v>2210</v>
      </c>
      <c r="S389" s="48">
        <v>1163165</v>
      </c>
      <c r="T389" s="48" t="s">
        <v>36</v>
      </c>
      <c r="U389" s="48">
        <v>1311</v>
      </c>
      <c r="V389" s="48">
        <v>64611.403200000001</v>
      </c>
      <c r="W389" t="s">
        <v>298</v>
      </c>
      <c r="X389">
        <v>101020</v>
      </c>
      <c r="Y389" s="48">
        <v>10</v>
      </c>
      <c r="Z389">
        <v>935</v>
      </c>
      <c r="AB389" s="48">
        <v>-5.8999999999999997E-2</v>
      </c>
      <c r="AC389" s="48">
        <f t="shared" si="105"/>
        <v>7.8000000000000014E-2</v>
      </c>
      <c r="AD389" s="50">
        <f t="shared" si="106"/>
        <v>22.846410332165618</v>
      </c>
      <c r="AE389" s="50">
        <f t="shared" si="108"/>
        <v>10.278699617473272</v>
      </c>
      <c r="AF389" s="48">
        <v>1.5149999999999999</v>
      </c>
      <c r="AG389" s="48">
        <f t="shared" si="95"/>
        <v>2.5205112347969489</v>
      </c>
      <c r="AH389" s="48">
        <f t="shared" si="107"/>
        <v>0</v>
      </c>
    </row>
    <row r="390" spans="1:35" x14ac:dyDescent="0.2">
      <c r="A390" s="48">
        <v>8549</v>
      </c>
      <c r="B390" s="9" t="s">
        <v>56</v>
      </c>
      <c r="C390" s="48">
        <v>2018</v>
      </c>
      <c r="D390" t="s">
        <v>27</v>
      </c>
      <c r="E390" t="s">
        <v>28</v>
      </c>
      <c r="F390" t="s">
        <v>29</v>
      </c>
      <c r="G390" t="s">
        <v>30</v>
      </c>
      <c r="H390" s="9" t="s">
        <v>295</v>
      </c>
      <c r="I390" t="s">
        <v>296</v>
      </c>
      <c r="J390" s="9" t="s">
        <v>297</v>
      </c>
      <c r="K390" t="s">
        <v>34</v>
      </c>
      <c r="L390">
        <v>12</v>
      </c>
      <c r="M390" t="s">
        <v>301</v>
      </c>
      <c r="N390" s="48">
        <v>69980</v>
      </c>
      <c r="O390" s="48">
        <v>37916</v>
      </c>
      <c r="P390" s="48">
        <v>36417</v>
      </c>
      <c r="Q390" s="48">
        <v>32064</v>
      </c>
      <c r="R390" s="48">
        <v>1912</v>
      </c>
      <c r="S390" s="48">
        <v>1163165</v>
      </c>
      <c r="T390" s="48" t="s">
        <v>36</v>
      </c>
      <c r="U390" s="48">
        <v>1311</v>
      </c>
      <c r="V390" s="48">
        <v>70976.060200000007</v>
      </c>
      <c r="W390" t="s">
        <v>298</v>
      </c>
      <c r="X390">
        <v>101020</v>
      </c>
      <c r="Y390" s="48">
        <v>10</v>
      </c>
      <c r="Z390">
        <v>935</v>
      </c>
      <c r="AB390" s="48">
        <v>0.16400000000000001</v>
      </c>
      <c r="AC390" s="48">
        <f t="shared" si="105"/>
        <v>0.223</v>
      </c>
      <c r="AD390" s="50">
        <f t="shared" si="106"/>
        <v>25.118532261389404</v>
      </c>
      <c r="AE390" s="50">
        <f t="shared" si="108"/>
        <v>10.502790977565914</v>
      </c>
      <c r="AF390" s="48">
        <v>1.2789999999999999</v>
      </c>
      <c r="AG390" s="48">
        <f t="shared" si="95"/>
        <v>1.9216300079633137</v>
      </c>
      <c r="AH390" s="48">
        <f t="shared" si="107"/>
        <v>290.0828808230923</v>
      </c>
      <c r="AI390" s="48">
        <v>20300000</v>
      </c>
    </row>
    <row r="391" spans="1:35" hidden="1" x14ac:dyDescent="0.2">
      <c r="A391">
        <v>8549</v>
      </c>
      <c r="B391" t="s">
        <v>58</v>
      </c>
      <c r="C391">
        <v>2019</v>
      </c>
      <c r="D391" t="s">
        <v>27</v>
      </c>
      <c r="E391" t="s">
        <v>28</v>
      </c>
      <c r="F391" t="s">
        <v>29</v>
      </c>
      <c r="G391" t="s">
        <v>30</v>
      </c>
      <c r="H391" t="s">
        <v>295</v>
      </c>
      <c r="I391" t="s">
        <v>296</v>
      </c>
      <c r="J391" t="s">
        <v>297</v>
      </c>
      <c r="K391" t="s">
        <v>34</v>
      </c>
      <c r="L391">
        <v>12</v>
      </c>
      <c r="M391" t="s">
        <v>302</v>
      </c>
      <c r="N391">
        <v>70514</v>
      </c>
      <c r="O391">
        <v>35464</v>
      </c>
      <c r="P391">
        <v>32567</v>
      </c>
      <c r="Q391">
        <v>35050</v>
      </c>
      <c r="R391">
        <v>2674</v>
      </c>
      <c r="S391">
        <v>1163165</v>
      </c>
      <c r="T391" t="s">
        <v>36</v>
      </c>
      <c r="U391">
        <v>1311</v>
      </c>
      <c r="V391">
        <v>70548.966</v>
      </c>
      <c r="W391" t="s">
        <v>298</v>
      </c>
      <c r="X391">
        <v>101020</v>
      </c>
      <c r="Y391">
        <v>10</v>
      </c>
      <c r="Z391">
        <v>935</v>
      </c>
      <c r="AA391"/>
      <c r="AB391" s="4"/>
      <c r="AC391" s="4"/>
      <c r="AD391" s="4"/>
      <c r="AE391" s="4">
        <f t="shared" si="108"/>
        <v>10.391054784724917</v>
      </c>
      <c r="AF391" s="4"/>
      <c r="AG391">
        <f t="shared" si="95"/>
        <v>2.165197899714435</v>
      </c>
      <c r="AH391"/>
      <c r="AI391"/>
    </row>
    <row r="392" spans="1:35" hidden="1" x14ac:dyDescent="0.2">
      <c r="A392" s="9">
        <v>9465</v>
      </c>
      <c r="B392" s="9" t="s">
        <v>26</v>
      </c>
      <c r="C392" s="9">
        <v>2008</v>
      </c>
      <c r="D392" t="s">
        <v>27</v>
      </c>
      <c r="E392" t="s">
        <v>28</v>
      </c>
      <c r="F392" t="s">
        <v>29</v>
      </c>
      <c r="G392" t="s">
        <v>30</v>
      </c>
      <c r="H392" s="9" t="s">
        <v>303</v>
      </c>
      <c r="I392">
        <v>806857108</v>
      </c>
      <c r="J392" t="s">
        <v>304</v>
      </c>
      <c r="K392" t="s">
        <v>34</v>
      </c>
      <c r="L392">
        <v>12</v>
      </c>
      <c r="M392" t="s">
        <v>305</v>
      </c>
      <c r="N392" s="9">
        <v>31990.724999999999</v>
      </c>
      <c r="O392" s="9">
        <v>15056.433000000001</v>
      </c>
      <c r="P392" s="9">
        <v>27162.933000000001</v>
      </c>
      <c r="Q392" s="9">
        <v>16862.368999999999</v>
      </c>
      <c r="R392" s="9"/>
      <c r="S392">
        <v>87347</v>
      </c>
      <c r="T392" t="s">
        <v>36</v>
      </c>
      <c r="U392">
        <v>1389</v>
      </c>
      <c r="V392" s="9">
        <v>50546.295299999998</v>
      </c>
      <c r="W392" t="s">
        <v>306</v>
      </c>
      <c r="X392">
        <v>101010</v>
      </c>
      <c r="Y392">
        <v>10</v>
      </c>
      <c r="Z392">
        <v>935</v>
      </c>
      <c r="AA392" s="9"/>
      <c r="AB392" s="9">
        <v>7.3999999999999996E-2</v>
      </c>
      <c r="AC392" s="48">
        <f t="shared" ref="AC392:AC402" si="109">AB392-AB391</f>
        <v>7.3999999999999996E-2</v>
      </c>
      <c r="AD392" s="8"/>
      <c r="AE392" s="8">
        <f t="shared" si="108"/>
        <v>10.209608565532887</v>
      </c>
      <c r="AF392" s="8"/>
      <c r="AG392" s="9">
        <f t="shared" si="95"/>
        <v>1.1777345620224442</v>
      </c>
      <c r="AH392" s="9"/>
      <c r="AI392" s="9"/>
    </row>
    <row r="393" spans="1:35" x14ac:dyDescent="0.2">
      <c r="A393" s="48">
        <v>9465</v>
      </c>
      <c r="B393" s="9" t="s">
        <v>38</v>
      </c>
      <c r="C393" s="48">
        <v>2009</v>
      </c>
      <c r="D393" t="s">
        <v>27</v>
      </c>
      <c r="E393" t="s">
        <v>28</v>
      </c>
      <c r="F393" t="s">
        <v>29</v>
      </c>
      <c r="G393" t="s">
        <v>30</v>
      </c>
      <c r="H393" s="9" t="s">
        <v>303</v>
      </c>
      <c r="I393">
        <v>806857108</v>
      </c>
      <c r="J393" s="9" t="s">
        <v>304</v>
      </c>
      <c r="K393" t="s">
        <v>34</v>
      </c>
      <c r="L393">
        <v>12</v>
      </c>
      <c r="M393" t="s">
        <v>307</v>
      </c>
      <c r="N393" s="48">
        <v>33465</v>
      </c>
      <c r="O393" s="48">
        <v>14236</v>
      </c>
      <c r="P393" s="48">
        <v>22702</v>
      </c>
      <c r="Q393" s="48">
        <v>19229</v>
      </c>
      <c r="R393" s="48">
        <v>135</v>
      </c>
      <c r="S393" s="48">
        <v>87347</v>
      </c>
      <c r="T393" s="48" t="s">
        <v>36</v>
      </c>
      <c r="U393" s="48">
        <v>1389</v>
      </c>
      <c r="V393" s="48">
        <v>77782.55</v>
      </c>
      <c r="W393" t="s">
        <v>306</v>
      </c>
      <c r="X393">
        <v>101010</v>
      </c>
      <c r="Y393" s="48">
        <v>10</v>
      </c>
      <c r="Z393">
        <v>935</v>
      </c>
      <c r="AB393" s="48">
        <v>0.04</v>
      </c>
      <c r="AC393" s="48">
        <f t="shared" si="109"/>
        <v>-3.3999999999999996E-2</v>
      </c>
      <c r="AD393" s="50">
        <f t="shared" ref="AD393:AD402" si="110">(P393-P392)/P392*100</f>
        <v>-16.422869356560284</v>
      </c>
      <c r="AE393" s="50">
        <f t="shared" si="108"/>
        <v>10.030208305315284</v>
      </c>
      <c r="AF393" s="48">
        <v>1.143</v>
      </c>
      <c r="AG393" s="48">
        <f t="shared" si="95"/>
        <v>1.474099198308519</v>
      </c>
      <c r="AH393" s="48">
        <f t="shared" ref="AH393:AH402" si="111">AI393/N393</f>
        <v>50.94875242790976</v>
      </c>
      <c r="AI393" s="48">
        <v>1705000</v>
      </c>
    </row>
    <row r="394" spans="1:35" x14ac:dyDescent="0.2">
      <c r="A394" s="48">
        <v>9465</v>
      </c>
      <c r="B394" s="9" t="s">
        <v>40</v>
      </c>
      <c r="C394" s="48">
        <v>2010</v>
      </c>
      <c r="D394" t="s">
        <v>27</v>
      </c>
      <c r="E394" t="s">
        <v>28</v>
      </c>
      <c r="F394" t="s">
        <v>29</v>
      </c>
      <c r="G394" t="s">
        <v>30</v>
      </c>
      <c r="H394" s="9" t="s">
        <v>303</v>
      </c>
      <c r="I394">
        <v>806857108</v>
      </c>
      <c r="J394" s="9" t="s">
        <v>304</v>
      </c>
      <c r="K394" t="s">
        <v>34</v>
      </c>
      <c r="L394">
        <v>12</v>
      </c>
      <c r="M394" t="s">
        <v>308</v>
      </c>
      <c r="N394" s="48">
        <v>51767</v>
      </c>
      <c r="O394" s="48">
        <v>20323</v>
      </c>
      <c r="P394" s="48">
        <v>27447</v>
      </c>
      <c r="Q394" s="48">
        <v>31444</v>
      </c>
      <c r="S394" s="48">
        <v>87347</v>
      </c>
      <c r="T394" s="48" t="s">
        <v>36</v>
      </c>
      <c r="U394" s="48">
        <v>1389</v>
      </c>
      <c r="V394" s="48">
        <v>113657.7785</v>
      </c>
      <c r="W394" t="s">
        <v>306</v>
      </c>
      <c r="X394">
        <v>101010</v>
      </c>
      <c r="Y394" s="48">
        <v>10</v>
      </c>
      <c r="Z394">
        <v>935</v>
      </c>
      <c r="AB394" s="48">
        <v>6.0999999999999999E-2</v>
      </c>
      <c r="AC394" s="48">
        <f t="shared" si="109"/>
        <v>2.0999999999999998E-2</v>
      </c>
      <c r="AD394" s="50">
        <f t="shared" si="110"/>
        <v>20.901242181305612</v>
      </c>
      <c r="AE394" s="50">
        <f t="shared" si="108"/>
        <v>10.220012151347644</v>
      </c>
      <c r="AF394" s="48">
        <v>1.02</v>
      </c>
      <c r="AG394" s="48">
        <f t="shared" si="95"/>
        <v>1.8860713374867928</v>
      </c>
      <c r="AH394" s="48">
        <f t="shared" si="111"/>
        <v>0</v>
      </c>
    </row>
    <row r="395" spans="1:35" x14ac:dyDescent="0.2">
      <c r="A395" s="48">
        <v>9465</v>
      </c>
      <c r="B395" s="9" t="s">
        <v>42</v>
      </c>
      <c r="C395" s="48">
        <v>2011</v>
      </c>
      <c r="D395" t="s">
        <v>27</v>
      </c>
      <c r="E395" t="s">
        <v>28</v>
      </c>
      <c r="F395" t="s">
        <v>29</v>
      </c>
      <c r="G395" t="s">
        <v>30</v>
      </c>
      <c r="H395" s="9" t="s">
        <v>303</v>
      </c>
      <c r="I395">
        <v>806857108</v>
      </c>
      <c r="J395" s="9" t="s">
        <v>304</v>
      </c>
      <c r="K395" t="s">
        <v>34</v>
      </c>
      <c r="L395">
        <v>12</v>
      </c>
      <c r="M395" t="s">
        <v>309</v>
      </c>
      <c r="N395" s="48">
        <v>55201</v>
      </c>
      <c r="O395" s="48">
        <v>23809</v>
      </c>
      <c r="P395" s="48">
        <v>39540</v>
      </c>
      <c r="Q395" s="48">
        <v>31392</v>
      </c>
      <c r="S395" s="48">
        <v>87347</v>
      </c>
      <c r="T395" s="48" t="s">
        <v>36</v>
      </c>
      <c r="U395" s="48">
        <v>3533</v>
      </c>
      <c r="V395" s="48">
        <v>91110.170299999998</v>
      </c>
      <c r="W395" t="s">
        <v>306</v>
      </c>
      <c r="X395">
        <v>101010</v>
      </c>
      <c r="Y395" s="48">
        <v>10</v>
      </c>
      <c r="Z395">
        <v>935</v>
      </c>
      <c r="AB395" s="48">
        <v>7.3999999999999996E-2</v>
      </c>
      <c r="AC395" s="48">
        <f t="shared" si="109"/>
        <v>1.2999999999999998E-2</v>
      </c>
      <c r="AD395" s="50">
        <f t="shared" si="110"/>
        <v>44.059460050278723</v>
      </c>
      <c r="AE395" s="50">
        <f t="shared" si="108"/>
        <v>10.585068096724608</v>
      </c>
      <c r="AF395" s="48">
        <v>1.149</v>
      </c>
      <c r="AG395" s="48">
        <f t="shared" si="95"/>
        <v>1.396079919069297</v>
      </c>
      <c r="AH395" s="48">
        <f t="shared" si="111"/>
        <v>38.099980072824771</v>
      </c>
      <c r="AI395" s="48">
        <v>2103157</v>
      </c>
    </row>
    <row r="396" spans="1:35" x14ac:dyDescent="0.2">
      <c r="A396" s="48">
        <v>9465</v>
      </c>
      <c r="B396" s="9" t="s">
        <v>44</v>
      </c>
      <c r="C396" s="48">
        <v>2012</v>
      </c>
      <c r="D396" t="s">
        <v>27</v>
      </c>
      <c r="E396" t="s">
        <v>28</v>
      </c>
      <c r="F396" t="s">
        <v>29</v>
      </c>
      <c r="G396" t="s">
        <v>30</v>
      </c>
      <c r="H396" s="9" t="s">
        <v>303</v>
      </c>
      <c r="I396">
        <v>806857108</v>
      </c>
      <c r="J396" s="9" t="s">
        <v>304</v>
      </c>
      <c r="K396" t="s">
        <v>34</v>
      </c>
      <c r="L396">
        <v>12</v>
      </c>
      <c r="M396" t="s">
        <v>310</v>
      </c>
      <c r="N396" s="48">
        <v>61547</v>
      </c>
      <c r="O396" s="48">
        <v>26689</v>
      </c>
      <c r="P396" s="48">
        <v>42149</v>
      </c>
      <c r="Q396" s="48">
        <v>34858</v>
      </c>
      <c r="S396" s="48">
        <v>87347</v>
      </c>
      <c r="T396" s="48" t="s">
        <v>36</v>
      </c>
      <c r="U396" s="48">
        <v>3533</v>
      </c>
      <c r="V396" s="48">
        <v>92046.281199999998</v>
      </c>
      <c r="W396" t="s">
        <v>306</v>
      </c>
      <c r="X396">
        <v>101010</v>
      </c>
      <c r="Y396" s="48">
        <v>10</v>
      </c>
      <c r="Z396">
        <v>935</v>
      </c>
      <c r="AB396" s="48">
        <v>0.13100000000000001</v>
      </c>
      <c r="AC396" s="48">
        <f t="shared" si="109"/>
        <v>5.7000000000000009E-2</v>
      </c>
      <c r="AD396" s="50">
        <f t="shared" si="110"/>
        <v>6.59838138593829</v>
      </c>
      <c r="AE396" s="50">
        <f t="shared" si="108"/>
        <v>10.648966238356156</v>
      </c>
      <c r="AF396" s="48">
        <v>1.07</v>
      </c>
      <c r="AG396" s="48">
        <f t="shared" si="95"/>
        <v>1.4602244418610169</v>
      </c>
      <c r="AH396" s="48">
        <f t="shared" si="111"/>
        <v>44.681300469559851</v>
      </c>
      <c r="AI396" s="48">
        <v>2750000</v>
      </c>
    </row>
    <row r="397" spans="1:35" x14ac:dyDescent="0.2">
      <c r="A397" s="48">
        <v>9465</v>
      </c>
      <c r="B397" s="9" t="s">
        <v>46</v>
      </c>
      <c r="C397" s="48">
        <v>2013</v>
      </c>
      <c r="D397" t="s">
        <v>27</v>
      </c>
      <c r="E397" t="s">
        <v>28</v>
      </c>
      <c r="F397" t="s">
        <v>29</v>
      </c>
      <c r="G397" t="s">
        <v>30</v>
      </c>
      <c r="H397" s="9" t="s">
        <v>303</v>
      </c>
      <c r="I397">
        <v>806857108</v>
      </c>
      <c r="J397" s="9" t="s">
        <v>304</v>
      </c>
      <c r="K397" t="s">
        <v>34</v>
      </c>
      <c r="L397">
        <v>12</v>
      </c>
      <c r="M397" t="s">
        <v>311</v>
      </c>
      <c r="N397" s="48">
        <v>67100</v>
      </c>
      <c r="O397" s="48">
        <v>27465</v>
      </c>
      <c r="P397" s="48">
        <v>45266</v>
      </c>
      <c r="Q397" s="48">
        <v>39635</v>
      </c>
      <c r="S397" s="48">
        <v>87347</v>
      </c>
      <c r="T397" s="48" t="s">
        <v>36</v>
      </c>
      <c r="U397" s="48">
        <v>1389</v>
      </c>
      <c r="V397" s="48">
        <v>117803.50629999999</v>
      </c>
      <c r="W397" t="s">
        <v>306</v>
      </c>
      <c r="X397">
        <v>101010</v>
      </c>
      <c r="Y397" s="48">
        <v>10</v>
      </c>
      <c r="Z397">
        <v>935</v>
      </c>
      <c r="AB397" s="48">
        <v>4.3999999999999997E-2</v>
      </c>
      <c r="AC397" s="48">
        <f t="shared" si="109"/>
        <v>-8.7000000000000008E-2</v>
      </c>
      <c r="AD397" s="50">
        <f t="shared" si="110"/>
        <v>7.3951932430188148</v>
      </c>
      <c r="AE397" s="50">
        <f t="shared" si="108"/>
        <v>10.720311477789672</v>
      </c>
      <c r="AF397" s="48">
        <v>0.86499999999999999</v>
      </c>
      <c r="AG397" s="48">
        <f t="shared" si="95"/>
        <v>1.4823487827508506</v>
      </c>
      <c r="AH397" s="48">
        <f t="shared" si="111"/>
        <v>32.786885245901637</v>
      </c>
      <c r="AI397" s="48">
        <v>2200000</v>
      </c>
    </row>
    <row r="398" spans="1:35" x14ac:dyDescent="0.2">
      <c r="A398" s="48">
        <v>9465</v>
      </c>
      <c r="B398" s="9" t="s">
        <v>48</v>
      </c>
      <c r="C398" s="48">
        <v>2014</v>
      </c>
      <c r="D398" t="s">
        <v>27</v>
      </c>
      <c r="E398" t="s">
        <v>28</v>
      </c>
      <c r="F398" t="s">
        <v>29</v>
      </c>
      <c r="G398" t="s">
        <v>30</v>
      </c>
      <c r="H398" s="9" t="s">
        <v>303</v>
      </c>
      <c r="I398">
        <v>806857108</v>
      </c>
      <c r="J398" s="9" t="s">
        <v>304</v>
      </c>
      <c r="K398" t="s">
        <v>34</v>
      </c>
      <c r="L398">
        <v>12</v>
      </c>
      <c r="M398" t="s">
        <v>312</v>
      </c>
      <c r="N398" s="48">
        <v>66904</v>
      </c>
      <c r="O398" s="48">
        <v>28855</v>
      </c>
      <c r="P398" s="48">
        <v>48580</v>
      </c>
      <c r="Q398" s="48">
        <v>38049</v>
      </c>
      <c r="S398" s="48">
        <v>87347</v>
      </c>
      <c r="T398" s="48" t="s">
        <v>36</v>
      </c>
      <c r="U398" s="48">
        <v>1389</v>
      </c>
      <c r="V398" s="48">
        <v>108924.3979</v>
      </c>
      <c r="W398" t="s">
        <v>306</v>
      </c>
      <c r="X398">
        <v>101010</v>
      </c>
      <c r="Y398" s="48">
        <v>10</v>
      </c>
      <c r="Z398">
        <v>935</v>
      </c>
      <c r="AB398" s="48">
        <v>2.3E-2</v>
      </c>
      <c r="AC398" s="48">
        <f t="shared" si="109"/>
        <v>-2.0999999999999998E-2</v>
      </c>
      <c r="AD398" s="50">
        <f t="shared" si="110"/>
        <v>7.3211682057173153</v>
      </c>
      <c r="AE398" s="50">
        <f t="shared" si="108"/>
        <v>10.790967202556164</v>
      </c>
      <c r="AF398" s="48">
        <v>0.78800000000000003</v>
      </c>
      <c r="AG398" s="48">
        <f t="shared" si="95"/>
        <v>1.3771922601893782</v>
      </c>
      <c r="AH398" s="48">
        <f t="shared" si="111"/>
        <v>42.553509506158079</v>
      </c>
      <c r="AI398" s="48">
        <v>2847000</v>
      </c>
    </row>
    <row r="399" spans="1:35" x14ac:dyDescent="0.2">
      <c r="A399" s="48">
        <v>9465</v>
      </c>
      <c r="B399" s="9" t="s">
        <v>50</v>
      </c>
      <c r="C399" s="48">
        <v>2015</v>
      </c>
      <c r="D399" t="s">
        <v>27</v>
      </c>
      <c r="E399" t="s">
        <v>28</v>
      </c>
      <c r="F399" t="s">
        <v>29</v>
      </c>
      <c r="G399" t="s">
        <v>30</v>
      </c>
      <c r="H399" s="9" t="s">
        <v>303</v>
      </c>
      <c r="I399">
        <v>806857108</v>
      </c>
      <c r="J399" s="9" t="s">
        <v>304</v>
      </c>
      <c r="K399" t="s">
        <v>34</v>
      </c>
      <c r="L399">
        <v>12</v>
      </c>
      <c r="M399" t="s">
        <v>313</v>
      </c>
      <c r="N399" s="48">
        <v>68005</v>
      </c>
      <c r="O399" s="48">
        <v>32100</v>
      </c>
      <c r="P399" s="48">
        <v>35475</v>
      </c>
      <c r="Q399" s="48">
        <v>35905</v>
      </c>
      <c r="S399" s="48">
        <v>87347</v>
      </c>
      <c r="T399" s="48" t="s">
        <v>36</v>
      </c>
      <c r="U399" s="48">
        <v>1389</v>
      </c>
      <c r="V399" s="48">
        <v>87631.668000000005</v>
      </c>
      <c r="W399" t="s">
        <v>306</v>
      </c>
      <c r="X399">
        <v>101010</v>
      </c>
      <c r="Y399" s="48">
        <v>10</v>
      </c>
      <c r="Z399">
        <v>935</v>
      </c>
      <c r="AB399" s="48">
        <v>2.1000000000000001E-2</v>
      </c>
      <c r="AC399" s="48">
        <f t="shared" si="109"/>
        <v>-1.9999999999999983E-3</v>
      </c>
      <c r="AD399" s="50">
        <f t="shared" si="110"/>
        <v>-26.976121860848085</v>
      </c>
      <c r="AE399" s="50">
        <f t="shared" si="108"/>
        <v>10.476583502028243</v>
      </c>
      <c r="AF399" s="48">
        <v>0.58399999999999996</v>
      </c>
      <c r="AG399" s="48">
        <f t="shared" ref="AG399:AG462" si="112">N399/P399</f>
        <v>1.9169837914023962</v>
      </c>
      <c r="AH399" s="48">
        <f t="shared" si="111"/>
        <v>29.071391809425776</v>
      </c>
      <c r="AI399" s="48">
        <v>1977000</v>
      </c>
    </row>
    <row r="400" spans="1:35" x14ac:dyDescent="0.2">
      <c r="A400" s="48">
        <v>9465</v>
      </c>
      <c r="B400" s="9" t="s">
        <v>52</v>
      </c>
      <c r="C400" s="48">
        <v>2016</v>
      </c>
      <c r="D400" t="s">
        <v>27</v>
      </c>
      <c r="E400" t="s">
        <v>28</v>
      </c>
      <c r="F400" t="s">
        <v>29</v>
      </c>
      <c r="G400" t="s">
        <v>30</v>
      </c>
      <c r="H400" s="9" t="s">
        <v>303</v>
      </c>
      <c r="I400">
        <v>806857108</v>
      </c>
      <c r="J400" s="9" t="s">
        <v>304</v>
      </c>
      <c r="K400" t="s">
        <v>34</v>
      </c>
      <c r="L400">
        <v>12</v>
      </c>
      <c r="M400" t="s">
        <v>314</v>
      </c>
      <c r="N400" s="48">
        <v>77956</v>
      </c>
      <c r="O400" s="48">
        <v>36427</v>
      </c>
      <c r="P400" s="48">
        <v>27810</v>
      </c>
      <c r="Q400" s="48">
        <v>41529</v>
      </c>
      <c r="S400" s="48">
        <v>87347</v>
      </c>
      <c r="T400" s="48" t="s">
        <v>36</v>
      </c>
      <c r="U400" s="48">
        <v>1389</v>
      </c>
      <c r="V400" s="48">
        <v>116814.4102</v>
      </c>
      <c r="W400" t="s">
        <v>306</v>
      </c>
      <c r="X400">
        <v>101010</v>
      </c>
      <c r="Y400" s="48">
        <v>10</v>
      </c>
      <c r="Z400">
        <v>935</v>
      </c>
      <c r="AB400" s="48">
        <v>4.2999999999999997E-2</v>
      </c>
      <c r="AC400" s="48">
        <f t="shared" si="109"/>
        <v>2.1999999999999995E-2</v>
      </c>
      <c r="AD400" s="50">
        <f t="shared" si="110"/>
        <v>-21.606765327695559</v>
      </c>
      <c r="AE400" s="50">
        <f t="shared" si="108"/>
        <v>10.23315094722801</v>
      </c>
      <c r="AF400" s="48">
        <v>0.42899999999999999</v>
      </c>
      <c r="AG400" s="48">
        <f t="shared" si="112"/>
        <v>2.8031643293779216</v>
      </c>
      <c r="AH400" s="48">
        <f t="shared" si="111"/>
        <v>23.603058135358406</v>
      </c>
      <c r="AI400" s="48">
        <v>1840000</v>
      </c>
    </row>
    <row r="401" spans="1:35" x14ac:dyDescent="0.2">
      <c r="A401" s="48">
        <v>9465</v>
      </c>
      <c r="B401" s="9" t="s">
        <v>54</v>
      </c>
      <c r="C401" s="48">
        <v>2017</v>
      </c>
      <c r="D401" t="s">
        <v>27</v>
      </c>
      <c r="E401" t="s">
        <v>28</v>
      </c>
      <c r="F401" t="s">
        <v>29</v>
      </c>
      <c r="G401" t="s">
        <v>30</v>
      </c>
      <c r="H401" s="9" t="s">
        <v>303</v>
      </c>
      <c r="I401">
        <v>806857108</v>
      </c>
      <c r="J401" s="9" t="s">
        <v>304</v>
      </c>
      <c r="K401" t="s">
        <v>34</v>
      </c>
      <c r="L401">
        <v>12</v>
      </c>
      <c r="M401" t="s">
        <v>315</v>
      </c>
      <c r="N401" s="48">
        <v>71987</v>
      </c>
      <c r="O401" s="48">
        <v>34726</v>
      </c>
      <c r="P401" s="48">
        <v>30440</v>
      </c>
      <c r="Q401" s="48">
        <v>37261</v>
      </c>
      <c r="S401" s="48">
        <v>87347</v>
      </c>
      <c r="T401" s="48" t="s">
        <v>36</v>
      </c>
      <c r="U401" s="48">
        <v>1389</v>
      </c>
      <c r="V401" s="48">
        <v>93263.244900000005</v>
      </c>
      <c r="W401" t="s">
        <v>306</v>
      </c>
      <c r="X401">
        <v>101010</v>
      </c>
      <c r="Y401" s="48">
        <v>10</v>
      </c>
      <c r="Z401">
        <v>935</v>
      </c>
      <c r="AB401" s="48">
        <v>2.1999999999999999E-2</v>
      </c>
      <c r="AC401" s="48">
        <f t="shared" si="109"/>
        <v>-2.0999999999999998E-2</v>
      </c>
      <c r="AD401" s="50">
        <f t="shared" si="110"/>
        <v>9.4570298453793598</v>
      </c>
      <c r="AE401" s="50">
        <f t="shared" si="108"/>
        <v>10.323512811975622</v>
      </c>
      <c r="AF401" s="48">
        <v>0.42799999999999999</v>
      </c>
      <c r="AG401" s="48">
        <f t="shared" si="112"/>
        <v>2.3648817345597899</v>
      </c>
      <c r="AH401" s="48">
        <f t="shared" si="111"/>
        <v>26.657590953922234</v>
      </c>
      <c r="AI401" s="48">
        <v>1919000</v>
      </c>
    </row>
    <row r="402" spans="1:35" x14ac:dyDescent="0.2">
      <c r="A402" s="48">
        <v>9465</v>
      </c>
      <c r="B402" s="9" t="s">
        <v>56</v>
      </c>
      <c r="C402" s="48">
        <v>2018</v>
      </c>
      <c r="D402" t="s">
        <v>27</v>
      </c>
      <c r="E402" t="s">
        <v>28</v>
      </c>
      <c r="F402" t="s">
        <v>29</v>
      </c>
      <c r="G402" t="s">
        <v>30</v>
      </c>
      <c r="H402" s="9" t="s">
        <v>303</v>
      </c>
      <c r="I402">
        <v>806857108</v>
      </c>
      <c r="J402" s="9" t="s">
        <v>304</v>
      </c>
      <c r="K402" t="s">
        <v>34</v>
      </c>
      <c r="L402">
        <v>12</v>
      </c>
      <c r="M402" t="s">
        <v>316</v>
      </c>
      <c r="N402" s="48">
        <v>70507</v>
      </c>
      <c r="O402" s="48">
        <v>33921</v>
      </c>
      <c r="P402" s="48">
        <v>32815</v>
      </c>
      <c r="Q402" s="48">
        <v>36586</v>
      </c>
      <c r="S402" s="48">
        <v>87347</v>
      </c>
      <c r="T402" s="48" t="s">
        <v>36</v>
      </c>
      <c r="U402" s="48">
        <v>1389</v>
      </c>
      <c r="V402" s="48">
        <v>49897.341099999998</v>
      </c>
      <c r="W402" t="s">
        <v>306</v>
      </c>
      <c r="X402">
        <v>101010</v>
      </c>
      <c r="Y402" s="48">
        <v>10</v>
      </c>
      <c r="Z402">
        <v>935</v>
      </c>
      <c r="AB402" s="48">
        <v>-2E-3</v>
      </c>
      <c r="AC402" s="48">
        <f t="shared" si="109"/>
        <v>-2.4E-2</v>
      </c>
      <c r="AD402" s="50">
        <f t="shared" si="110"/>
        <v>7.8022339027595269</v>
      </c>
      <c r="AE402" s="50">
        <f t="shared" si="108"/>
        <v>10.398641006907823</v>
      </c>
      <c r="AF402" s="48">
        <v>0.46400000000000002</v>
      </c>
      <c r="AG402" s="48">
        <f t="shared" si="112"/>
        <v>2.1486210574432425</v>
      </c>
      <c r="AH402" s="48">
        <f t="shared" si="111"/>
        <v>29.28787212617187</v>
      </c>
      <c r="AI402" s="48">
        <v>2065000</v>
      </c>
    </row>
    <row r="403" spans="1:35" hidden="1" x14ac:dyDescent="0.2">
      <c r="A403">
        <v>9465</v>
      </c>
      <c r="B403" t="s">
        <v>58</v>
      </c>
      <c r="C403">
        <v>2019</v>
      </c>
      <c r="D403" t="s">
        <v>27</v>
      </c>
      <c r="E403" t="s">
        <v>28</v>
      </c>
      <c r="F403" t="s">
        <v>29</v>
      </c>
      <c r="G403" t="s">
        <v>30</v>
      </c>
      <c r="H403" t="s">
        <v>303</v>
      </c>
      <c r="I403">
        <v>806857108</v>
      </c>
      <c r="J403" t="s">
        <v>304</v>
      </c>
      <c r="K403" t="s">
        <v>34</v>
      </c>
      <c r="L403">
        <v>12</v>
      </c>
      <c r="M403" t="s">
        <v>317</v>
      </c>
      <c r="N403">
        <v>56312</v>
      </c>
      <c r="O403">
        <v>32136</v>
      </c>
      <c r="P403">
        <v>32917</v>
      </c>
      <c r="Q403">
        <v>24176</v>
      </c>
      <c r="R403"/>
      <c r="S403">
        <v>87347</v>
      </c>
      <c r="T403" t="s">
        <v>36</v>
      </c>
      <c r="U403">
        <v>1389</v>
      </c>
      <c r="V403">
        <v>55657.502999999997</v>
      </c>
      <c r="W403" t="s">
        <v>306</v>
      </c>
      <c r="X403">
        <v>101010</v>
      </c>
      <c r="Y403">
        <v>10</v>
      </c>
      <c r="Z403">
        <v>935</v>
      </c>
      <c r="AA403"/>
      <c r="AB403" s="4"/>
      <c r="AC403" s="4"/>
      <c r="AD403" s="4"/>
      <c r="AE403" s="4">
        <f t="shared" si="108"/>
        <v>10.401744520626263</v>
      </c>
      <c r="AF403" s="4"/>
      <c r="AG403">
        <f t="shared" si="112"/>
        <v>1.7107269799799496</v>
      </c>
      <c r="AH403"/>
      <c r="AI403"/>
    </row>
    <row r="404" spans="1:35" hidden="1" x14ac:dyDescent="0.2">
      <c r="A404" s="9">
        <v>11506</v>
      </c>
      <c r="B404" s="9" t="s">
        <v>26</v>
      </c>
      <c r="C404" s="9">
        <v>2008</v>
      </c>
      <c r="D404" t="s">
        <v>27</v>
      </c>
      <c r="E404" t="s">
        <v>28</v>
      </c>
      <c r="F404" t="s">
        <v>29</v>
      </c>
      <c r="G404" t="s">
        <v>30</v>
      </c>
      <c r="H404" s="9" t="s">
        <v>318</v>
      </c>
      <c r="I404">
        <v>969457100</v>
      </c>
      <c r="J404" t="s">
        <v>319</v>
      </c>
      <c r="K404" t="s">
        <v>34</v>
      </c>
      <c r="L404">
        <v>12</v>
      </c>
      <c r="M404" t="s">
        <v>145</v>
      </c>
      <c r="N404" s="9">
        <v>26006</v>
      </c>
      <c r="O404" s="9">
        <v>16952</v>
      </c>
      <c r="P404" s="9">
        <v>12352</v>
      </c>
      <c r="Q404" s="9">
        <v>8440</v>
      </c>
      <c r="R404" s="9">
        <v>2470</v>
      </c>
      <c r="S404">
        <v>107263</v>
      </c>
      <c r="T404" t="s">
        <v>36</v>
      </c>
      <c r="U404">
        <v>4922</v>
      </c>
      <c r="V404" s="9">
        <v>8369.44</v>
      </c>
      <c r="W404" t="s">
        <v>320</v>
      </c>
      <c r="X404">
        <v>101020</v>
      </c>
      <c r="Y404">
        <v>10</v>
      </c>
      <c r="Z404">
        <v>700</v>
      </c>
      <c r="AA404" s="9"/>
      <c r="AB404" s="9">
        <v>0.13700000000000001</v>
      </c>
      <c r="AC404" s="48">
        <f t="shared" ref="AC404:AC414" si="113">AB404-AB403</f>
        <v>0.13700000000000001</v>
      </c>
      <c r="AD404" s="8"/>
      <c r="AE404" s="8">
        <f t="shared" si="108"/>
        <v>9.421573272264558</v>
      </c>
      <c r="AF404" s="8"/>
      <c r="AG404" s="9">
        <f t="shared" si="112"/>
        <v>2.1054080310880829</v>
      </c>
      <c r="AH404" s="9"/>
      <c r="AI404" s="9"/>
    </row>
    <row r="405" spans="1:35" x14ac:dyDescent="0.2">
      <c r="A405" s="48">
        <v>11506</v>
      </c>
      <c r="B405" s="9" t="s">
        <v>38</v>
      </c>
      <c r="C405" s="48">
        <v>2009</v>
      </c>
      <c r="D405" t="s">
        <v>27</v>
      </c>
      <c r="E405" t="s">
        <v>28</v>
      </c>
      <c r="F405" t="s">
        <v>29</v>
      </c>
      <c r="G405" t="s">
        <v>30</v>
      </c>
      <c r="H405" s="9" t="s">
        <v>318</v>
      </c>
      <c r="I405">
        <v>969457100</v>
      </c>
      <c r="J405" s="9" t="s">
        <v>319</v>
      </c>
      <c r="K405" t="s">
        <v>34</v>
      </c>
      <c r="L405">
        <v>12</v>
      </c>
      <c r="M405" t="s">
        <v>321</v>
      </c>
      <c r="N405" s="48">
        <v>25280</v>
      </c>
      <c r="O405" s="48">
        <v>16261</v>
      </c>
      <c r="P405" s="48">
        <v>8255</v>
      </c>
      <c r="Q405" s="48">
        <v>9019</v>
      </c>
      <c r="R405" s="48">
        <v>1116</v>
      </c>
      <c r="S405" s="48">
        <v>107263</v>
      </c>
      <c r="T405" s="48" t="s">
        <v>36</v>
      </c>
      <c r="U405" s="48">
        <v>4922</v>
      </c>
      <c r="V405" s="48">
        <v>12289.64</v>
      </c>
      <c r="W405" t="s">
        <v>320</v>
      </c>
      <c r="X405">
        <v>101020</v>
      </c>
      <c r="Y405" s="48">
        <v>10</v>
      </c>
      <c r="Z405">
        <v>700</v>
      </c>
      <c r="AB405" s="48">
        <v>3.3000000000000002E-2</v>
      </c>
      <c r="AC405" s="48">
        <f t="shared" si="113"/>
        <v>-0.10400000000000001</v>
      </c>
      <c r="AD405" s="50">
        <f t="shared" ref="AD405:AD414" si="114">(P405-P404)/P404*100</f>
        <v>-33.168717616580309</v>
      </c>
      <c r="AE405" s="50">
        <f t="shared" si="108"/>
        <v>9.0185743563542289</v>
      </c>
      <c r="AF405" s="48">
        <v>1.968</v>
      </c>
      <c r="AG405" s="48">
        <f t="shared" si="112"/>
        <v>3.0623864324651726</v>
      </c>
      <c r="AH405" s="48">
        <f t="shared" ref="AH405:AH414" si="115">AI405/N405</f>
        <v>669.15083069620255</v>
      </c>
      <c r="AI405" s="48">
        <v>16916133</v>
      </c>
    </row>
    <row r="406" spans="1:35" x14ac:dyDescent="0.2">
      <c r="A406" s="48">
        <v>11506</v>
      </c>
      <c r="B406" s="9" t="s">
        <v>40</v>
      </c>
      <c r="C406" s="48">
        <v>2010</v>
      </c>
      <c r="D406" t="s">
        <v>27</v>
      </c>
      <c r="E406" t="s">
        <v>28</v>
      </c>
      <c r="F406" t="s">
        <v>29</v>
      </c>
      <c r="G406" t="s">
        <v>30</v>
      </c>
      <c r="H406" s="9" t="s">
        <v>318</v>
      </c>
      <c r="I406">
        <v>969457100</v>
      </c>
      <c r="J406" s="9" t="s">
        <v>319</v>
      </c>
      <c r="K406" t="s">
        <v>34</v>
      </c>
      <c r="L406">
        <v>12</v>
      </c>
      <c r="M406" t="s">
        <v>133</v>
      </c>
      <c r="N406" s="48">
        <v>24972</v>
      </c>
      <c r="O406" s="48">
        <v>16353</v>
      </c>
      <c r="P406" s="48">
        <v>9616</v>
      </c>
      <c r="Q406" s="48">
        <v>8619</v>
      </c>
      <c r="R406" s="48">
        <v>613</v>
      </c>
      <c r="S406" s="48">
        <v>107263</v>
      </c>
      <c r="T406" s="48" t="s">
        <v>36</v>
      </c>
      <c r="U406" s="48">
        <v>4922</v>
      </c>
      <c r="V406" s="48">
        <v>14461.2</v>
      </c>
      <c r="W406" t="s">
        <v>320</v>
      </c>
      <c r="X406">
        <v>101020</v>
      </c>
      <c r="Y406" s="48">
        <v>10</v>
      </c>
      <c r="Z406">
        <v>700</v>
      </c>
      <c r="AB406" s="48">
        <v>-9.4E-2</v>
      </c>
      <c r="AC406" s="48">
        <f t="shared" si="113"/>
        <v>-0.127</v>
      </c>
      <c r="AD406" s="50">
        <f t="shared" si="114"/>
        <v>16.486977589339794</v>
      </c>
      <c r="AE406" s="50">
        <f t="shared" si="108"/>
        <v>9.1711836567749891</v>
      </c>
      <c r="AF406" s="48">
        <v>2.0870000000000002</v>
      </c>
      <c r="AG406" s="48">
        <f t="shared" si="112"/>
        <v>2.5969217970049918</v>
      </c>
      <c r="AH406" s="48">
        <f t="shared" si="115"/>
        <v>0</v>
      </c>
    </row>
    <row r="407" spans="1:35" x14ac:dyDescent="0.2">
      <c r="A407" s="48">
        <v>11506</v>
      </c>
      <c r="B407" s="9" t="s">
        <v>42</v>
      </c>
      <c r="C407" s="48">
        <v>2011</v>
      </c>
      <c r="D407" t="s">
        <v>27</v>
      </c>
      <c r="E407" t="s">
        <v>28</v>
      </c>
      <c r="F407" t="s">
        <v>29</v>
      </c>
      <c r="G407" t="s">
        <v>30</v>
      </c>
      <c r="H407" s="9" t="s">
        <v>318</v>
      </c>
      <c r="I407">
        <v>969457100</v>
      </c>
      <c r="J407" s="9" t="s">
        <v>319</v>
      </c>
      <c r="K407" t="s">
        <v>34</v>
      </c>
      <c r="L407">
        <v>12</v>
      </c>
      <c r="M407" t="s">
        <v>322</v>
      </c>
      <c r="N407" s="48">
        <v>16502</v>
      </c>
      <c r="O407" s="48">
        <v>13419</v>
      </c>
      <c r="P407" s="48">
        <v>7930</v>
      </c>
      <c r="Q407" s="48">
        <v>3083</v>
      </c>
      <c r="R407" s="48">
        <v>50</v>
      </c>
      <c r="S407" s="48">
        <v>107263</v>
      </c>
      <c r="T407" s="48" t="s">
        <v>36</v>
      </c>
      <c r="U407" s="48">
        <v>4922</v>
      </c>
      <c r="V407" s="48">
        <v>19514.82</v>
      </c>
      <c r="W407" t="s">
        <v>320</v>
      </c>
      <c r="X407">
        <v>101020</v>
      </c>
      <c r="Y407" s="48">
        <v>10</v>
      </c>
      <c r="Z407">
        <v>700</v>
      </c>
      <c r="AB407" s="48">
        <v>8.3000000000000004E-2</v>
      </c>
      <c r="AC407" s="48">
        <f t="shared" si="113"/>
        <v>0.17699999999999999</v>
      </c>
      <c r="AD407" s="50">
        <f t="shared" si="114"/>
        <v>-17.533277870216306</v>
      </c>
      <c r="AE407" s="50">
        <f t="shared" si="108"/>
        <v>8.9784083146288935</v>
      </c>
      <c r="AF407" s="48">
        <v>2.1709999999999998</v>
      </c>
      <c r="AG407" s="48">
        <f t="shared" si="112"/>
        <v>2.0809583858764187</v>
      </c>
      <c r="AH407" s="48">
        <f t="shared" si="115"/>
        <v>0</v>
      </c>
    </row>
    <row r="408" spans="1:35" x14ac:dyDescent="0.2">
      <c r="A408" s="48">
        <v>11506</v>
      </c>
      <c r="B408" s="9" t="s">
        <v>44</v>
      </c>
      <c r="C408" s="48">
        <v>2012</v>
      </c>
      <c r="D408" t="s">
        <v>27</v>
      </c>
      <c r="E408" t="s">
        <v>28</v>
      </c>
      <c r="F408" t="s">
        <v>29</v>
      </c>
      <c r="G408" t="s">
        <v>30</v>
      </c>
      <c r="H408" s="9" t="s">
        <v>318</v>
      </c>
      <c r="I408">
        <v>969457100</v>
      </c>
      <c r="J408" s="9" t="s">
        <v>319</v>
      </c>
      <c r="K408" t="s">
        <v>34</v>
      </c>
      <c r="L408">
        <v>12</v>
      </c>
      <c r="M408" t="s">
        <v>323</v>
      </c>
      <c r="N408" s="48">
        <v>24327</v>
      </c>
      <c r="O408" s="48">
        <v>16900</v>
      </c>
      <c r="P408" s="48">
        <v>7486</v>
      </c>
      <c r="Q408" s="48">
        <v>7427</v>
      </c>
      <c r="R408" s="48">
        <v>23</v>
      </c>
      <c r="S408" s="48">
        <v>107263</v>
      </c>
      <c r="T408" s="48" t="s">
        <v>36</v>
      </c>
      <c r="U408" s="48">
        <v>4922</v>
      </c>
      <c r="V408" s="48">
        <v>22295.94</v>
      </c>
      <c r="W408" t="s">
        <v>320</v>
      </c>
      <c r="X408">
        <v>101020</v>
      </c>
      <c r="Y408" s="48">
        <v>10</v>
      </c>
      <c r="Z408">
        <v>700</v>
      </c>
      <c r="AB408" s="48">
        <v>0.105</v>
      </c>
      <c r="AC408" s="48">
        <f t="shared" si="113"/>
        <v>2.1999999999999992E-2</v>
      </c>
      <c r="AD408" s="50">
        <f t="shared" si="114"/>
        <v>-5.5989911727616644</v>
      </c>
      <c r="AE408" s="50">
        <f t="shared" si="108"/>
        <v>8.920789888464375</v>
      </c>
      <c r="AF408" s="48">
        <v>5.8650000000000002</v>
      </c>
      <c r="AG408" s="48">
        <f t="shared" si="112"/>
        <v>3.2496660432807909</v>
      </c>
      <c r="AH408" s="48">
        <f t="shared" si="115"/>
        <v>0</v>
      </c>
    </row>
    <row r="409" spans="1:35" x14ac:dyDescent="0.2">
      <c r="A409" s="48">
        <v>11506</v>
      </c>
      <c r="B409" s="9" t="s">
        <v>46</v>
      </c>
      <c r="C409" s="48">
        <v>2013</v>
      </c>
      <c r="D409" t="s">
        <v>27</v>
      </c>
      <c r="E409" t="s">
        <v>28</v>
      </c>
      <c r="F409" t="s">
        <v>29</v>
      </c>
      <c r="G409" t="s">
        <v>30</v>
      </c>
      <c r="H409" s="9" t="s">
        <v>318</v>
      </c>
      <c r="I409">
        <v>969457100</v>
      </c>
      <c r="J409" s="9" t="s">
        <v>319</v>
      </c>
      <c r="K409" t="s">
        <v>34</v>
      </c>
      <c r="L409">
        <v>12</v>
      </c>
      <c r="M409" t="s">
        <v>136</v>
      </c>
      <c r="N409" s="48">
        <v>27142</v>
      </c>
      <c r="O409" s="48">
        <v>18221</v>
      </c>
      <c r="P409" s="48">
        <v>6860</v>
      </c>
      <c r="Q409" s="48">
        <v>8921</v>
      </c>
      <c r="R409" s="48">
        <v>36</v>
      </c>
      <c r="S409" s="48">
        <v>107263</v>
      </c>
      <c r="T409" s="48" t="s">
        <v>36</v>
      </c>
      <c r="U409" s="48">
        <v>4922</v>
      </c>
      <c r="V409" s="48">
        <v>26343.31</v>
      </c>
      <c r="W409" t="s">
        <v>320</v>
      </c>
      <c r="X409">
        <v>101020</v>
      </c>
      <c r="Y409" s="48">
        <v>10</v>
      </c>
      <c r="Z409">
        <v>700</v>
      </c>
      <c r="AB409" s="48">
        <v>8.3000000000000004E-2</v>
      </c>
      <c r="AC409" s="48">
        <f t="shared" si="113"/>
        <v>-2.1999999999999992E-2</v>
      </c>
      <c r="AD409" s="50">
        <f t="shared" si="114"/>
        <v>-8.3622762489981302</v>
      </c>
      <c r="AE409" s="50">
        <f t="shared" si="108"/>
        <v>8.8334627207199308</v>
      </c>
      <c r="AF409" s="48">
        <v>3.5979999999999999</v>
      </c>
      <c r="AG409" s="48">
        <f t="shared" si="112"/>
        <v>3.9565597667638484</v>
      </c>
      <c r="AH409" s="48">
        <f t="shared" si="115"/>
        <v>0</v>
      </c>
    </row>
    <row r="410" spans="1:35" x14ac:dyDescent="0.2">
      <c r="A410" s="48">
        <v>11506</v>
      </c>
      <c r="B410" s="9" t="s">
        <v>48</v>
      </c>
      <c r="C410" s="48">
        <v>2014</v>
      </c>
      <c r="D410" t="s">
        <v>27</v>
      </c>
      <c r="E410" t="s">
        <v>28</v>
      </c>
      <c r="F410" t="s">
        <v>29</v>
      </c>
      <c r="G410" t="s">
        <v>30</v>
      </c>
      <c r="H410" s="9" t="s">
        <v>318</v>
      </c>
      <c r="I410">
        <v>969457100</v>
      </c>
      <c r="J410" s="9" t="s">
        <v>319</v>
      </c>
      <c r="K410" t="s">
        <v>34</v>
      </c>
      <c r="L410">
        <v>12</v>
      </c>
      <c r="M410" t="s">
        <v>137</v>
      </c>
      <c r="N410" s="48">
        <v>50563</v>
      </c>
      <c r="O410" s="48">
        <v>30391</v>
      </c>
      <c r="P410" s="48">
        <v>7637</v>
      </c>
      <c r="Q410" s="48">
        <v>20172</v>
      </c>
      <c r="R410" s="48">
        <v>55</v>
      </c>
      <c r="S410" s="48">
        <v>107263</v>
      </c>
      <c r="T410" s="48" t="s">
        <v>36</v>
      </c>
      <c r="U410" s="48">
        <v>4922</v>
      </c>
      <c r="V410" s="48">
        <v>33570.18</v>
      </c>
      <c r="W410" t="s">
        <v>320</v>
      </c>
      <c r="X410">
        <v>101020</v>
      </c>
      <c r="Y410" s="48">
        <v>10</v>
      </c>
      <c r="Z410">
        <v>700</v>
      </c>
      <c r="AB410" s="48">
        <v>0.20899999999999999</v>
      </c>
      <c r="AC410" s="48">
        <f t="shared" si="113"/>
        <v>0.126</v>
      </c>
      <c r="AD410" s="50">
        <f t="shared" si="114"/>
        <v>11.326530612244898</v>
      </c>
      <c r="AE410" s="50">
        <f t="shared" si="108"/>
        <v>8.9407601348883841</v>
      </c>
      <c r="AF410" s="48">
        <v>3.3980000000000001</v>
      </c>
      <c r="AG410" s="48">
        <f t="shared" si="112"/>
        <v>6.6207935053031299</v>
      </c>
      <c r="AH410" s="48">
        <f t="shared" si="115"/>
        <v>0</v>
      </c>
    </row>
    <row r="411" spans="1:35" x14ac:dyDescent="0.2">
      <c r="A411" s="48">
        <v>11506</v>
      </c>
      <c r="B411" s="9" t="s">
        <v>50</v>
      </c>
      <c r="C411" s="48">
        <v>2015</v>
      </c>
      <c r="D411" t="s">
        <v>27</v>
      </c>
      <c r="E411" t="s">
        <v>28</v>
      </c>
      <c r="F411" t="s">
        <v>29</v>
      </c>
      <c r="G411" t="s">
        <v>30</v>
      </c>
      <c r="H411" s="9" t="s">
        <v>318</v>
      </c>
      <c r="I411">
        <v>969457100</v>
      </c>
      <c r="J411" s="9" t="s">
        <v>319</v>
      </c>
      <c r="K411" t="s">
        <v>34</v>
      </c>
      <c r="L411">
        <v>12</v>
      </c>
      <c r="M411" t="s">
        <v>324</v>
      </c>
      <c r="N411" s="48">
        <v>49020</v>
      </c>
      <c r="O411" s="48">
        <v>32795</v>
      </c>
      <c r="P411" s="48">
        <v>7360</v>
      </c>
      <c r="Q411" s="48">
        <v>16225</v>
      </c>
      <c r="R411" s="48">
        <v>72</v>
      </c>
      <c r="S411" s="48">
        <v>107263</v>
      </c>
      <c r="T411" s="48" t="s">
        <v>36</v>
      </c>
      <c r="U411" s="48">
        <v>4922</v>
      </c>
      <c r="V411" s="48">
        <v>19249.3</v>
      </c>
      <c r="W411" t="s">
        <v>320</v>
      </c>
      <c r="X411">
        <v>101020</v>
      </c>
      <c r="Y411" s="48">
        <v>10</v>
      </c>
      <c r="Z411">
        <v>700</v>
      </c>
      <c r="AB411" s="48">
        <v>2.5999999999999999E-2</v>
      </c>
      <c r="AC411" s="48">
        <f t="shared" si="113"/>
        <v>-0.183</v>
      </c>
      <c r="AD411" s="50">
        <f t="shared" si="114"/>
        <v>-3.6270786958229668</v>
      </c>
      <c r="AE411" s="50">
        <f t="shared" si="108"/>
        <v>8.9038152117229217</v>
      </c>
      <c r="AF411" s="48">
        <v>3.895</v>
      </c>
      <c r="AG411" s="48">
        <f t="shared" si="112"/>
        <v>6.6603260869565215</v>
      </c>
      <c r="AH411" s="48">
        <f t="shared" si="115"/>
        <v>0</v>
      </c>
    </row>
    <row r="412" spans="1:35" x14ac:dyDescent="0.2">
      <c r="A412" s="48">
        <v>11506</v>
      </c>
      <c r="B412" s="9" t="s">
        <v>52</v>
      </c>
      <c r="C412" s="48">
        <v>2016</v>
      </c>
      <c r="D412" t="s">
        <v>27</v>
      </c>
      <c r="E412" t="s">
        <v>28</v>
      </c>
      <c r="F412" t="s">
        <v>29</v>
      </c>
      <c r="G412" t="s">
        <v>30</v>
      </c>
      <c r="H412" s="9" t="s">
        <v>318</v>
      </c>
      <c r="I412">
        <v>969457100</v>
      </c>
      <c r="J412" s="9" t="s">
        <v>319</v>
      </c>
      <c r="K412" t="s">
        <v>34</v>
      </c>
      <c r="L412">
        <v>12</v>
      </c>
      <c r="M412" t="s">
        <v>82</v>
      </c>
      <c r="N412" s="48">
        <v>46835</v>
      </c>
      <c r="O412" s="48">
        <v>32789</v>
      </c>
      <c r="P412" s="48">
        <v>7499</v>
      </c>
      <c r="Q412" s="48">
        <v>14046</v>
      </c>
      <c r="R412" s="48">
        <v>99</v>
      </c>
      <c r="S412" s="48">
        <v>107263</v>
      </c>
      <c r="T412" s="48" t="s">
        <v>36</v>
      </c>
      <c r="U412" s="48">
        <v>4922</v>
      </c>
      <c r="V412" s="48">
        <v>23355</v>
      </c>
      <c r="W412" t="s">
        <v>320</v>
      </c>
      <c r="X412">
        <v>101020</v>
      </c>
      <c r="Y412" s="48">
        <v>10</v>
      </c>
      <c r="Z412">
        <v>700</v>
      </c>
      <c r="AB412" s="48">
        <v>-0.109</v>
      </c>
      <c r="AC412" s="48">
        <f t="shared" si="113"/>
        <v>-0.13500000000000001</v>
      </c>
      <c r="AD412" s="50">
        <f t="shared" si="114"/>
        <v>1.888586956521739</v>
      </c>
      <c r="AE412" s="50">
        <f t="shared" si="108"/>
        <v>8.9225249573013894</v>
      </c>
      <c r="AF412" s="48">
        <v>6.1660000000000004</v>
      </c>
      <c r="AG412" s="48">
        <f t="shared" si="112"/>
        <v>6.2454993999199893</v>
      </c>
      <c r="AH412" s="48">
        <f t="shared" si="115"/>
        <v>0</v>
      </c>
    </row>
    <row r="413" spans="1:35" x14ac:dyDescent="0.2">
      <c r="A413" s="48">
        <v>11506</v>
      </c>
      <c r="B413" s="9" t="s">
        <v>54</v>
      </c>
      <c r="C413" s="48">
        <v>2017</v>
      </c>
      <c r="D413" t="s">
        <v>27</v>
      </c>
      <c r="E413" t="s">
        <v>28</v>
      </c>
      <c r="F413" t="s">
        <v>29</v>
      </c>
      <c r="G413" t="s">
        <v>30</v>
      </c>
      <c r="H413" s="9" t="s">
        <v>318</v>
      </c>
      <c r="I413">
        <v>969457100</v>
      </c>
      <c r="J413" s="9" t="s">
        <v>319</v>
      </c>
      <c r="K413" t="s">
        <v>34</v>
      </c>
      <c r="L413">
        <v>12</v>
      </c>
      <c r="M413" t="s">
        <v>83</v>
      </c>
      <c r="N413" s="48">
        <v>46352</v>
      </c>
      <c r="O413" s="48">
        <v>30177</v>
      </c>
      <c r="P413" s="48">
        <v>8031</v>
      </c>
      <c r="Q413" s="48">
        <v>16175</v>
      </c>
      <c r="R413" s="48">
        <v>135</v>
      </c>
      <c r="S413" s="48">
        <v>107263</v>
      </c>
      <c r="T413" s="48" t="s">
        <v>36</v>
      </c>
      <c r="U413" s="48">
        <v>4922</v>
      </c>
      <c r="V413" s="48">
        <v>25184.74</v>
      </c>
      <c r="W413" t="s">
        <v>320</v>
      </c>
      <c r="X413">
        <v>101020</v>
      </c>
      <c r="Y413" s="48">
        <v>10</v>
      </c>
      <c r="Z413">
        <v>700</v>
      </c>
      <c r="AB413" s="48">
        <v>4.2000000000000003E-2</v>
      </c>
      <c r="AC413" s="48">
        <f t="shared" si="113"/>
        <v>0.151</v>
      </c>
      <c r="AD413" s="50">
        <f t="shared" si="114"/>
        <v>7.094279237231631</v>
      </c>
      <c r="AE413" s="50">
        <f t="shared" si="108"/>
        <v>8.9910643321884613</v>
      </c>
      <c r="AF413" s="48">
        <v>4.3970000000000002</v>
      </c>
      <c r="AG413" s="48">
        <f t="shared" si="112"/>
        <v>5.7716349147055164</v>
      </c>
      <c r="AH413" s="48">
        <f t="shared" si="115"/>
        <v>0</v>
      </c>
    </row>
    <row r="414" spans="1:35" x14ac:dyDescent="0.2">
      <c r="A414" s="48">
        <v>11506</v>
      </c>
      <c r="B414" s="9" t="s">
        <v>56</v>
      </c>
      <c r="C414" s="48">
        <v>2018</v>
      </c>
      <c r="D414" t="s">
        <v>27</v>
      </c>
      <c r="E414" t="s">
        <v>28</v>
      </c>
      <c r="F414" t="s">
        <v>29</v>
      </c>
      <c r="G414" t="s">
        <v>30</v>
      </c>
      <c r="H414" s="9" t="s">
        <v>318</v>
      </c>
      <c r="I414">
        <v>969457100</v>
      </c>
      <c r="J414" s="9" t="s">
        <v>319</v>
      </c>
      <c r="K414" t="s">
        <v>34</v>
      </c>
      <c r="L414">
        <v>12</v>
      </c>
      <c r="M414" t="s">
        <v>57</v>
      </c>
      <c r="N414" s="48">
        <v>45302</v>
      </c>
      <c r="O414" s="48">
        <v>29305</v>
      </c>
      <c r="P414" s="48">
        <v>8686</v>
      </c>
      <c r="Q414" s="48">
        <v>15997</v>
      </c>
      <c r="R414" s="48">
        <v>153</v>
      </c>
      <c r="S414" s="48">
        <v>107263</v>
      </c>
      <c r="T414" s="48" t="s">
        <v>36</v>
      </c>
      <c r="U414" s="48">
        <v>4922</v>
      </c>
      <c r="V414" s="48">
        <v>26680.5</v>
      </c>
      <c r="W414" t="s">
        <v>320</v>
      </c>
      <c r="X414">
        <v>101020</v>
      </c>
      <c r="Y414" s="48">
        <v>10</v>
      </c>
      <c r="Z414">
        <v>700</v>
      </c>
      <c r="AB414" s="48">
        <v>0.16400000000000001</v>
      </c>
      <c r="AC414" s="48">
        <f t="shared" si="113"/>
        <v>0.122</v>
      </c>
      <c r="AD414" s="50">
        <f t="shared" si="114"/>
        <v>8.1558959033744252</v>
      </c>
      <c r="AE414" s="50">
        <f t="shared" si="108"/>
        <v>9.0694678130947679</v>
      </c>
      <c r="AF414" s="48">
        <v>2.778</v>
      </c>
      <c r="AG414" s="48">
        <f t="shared" si="112"/>
        <v>5.2155192263412387</v>
      </c>
      <c r="AH414" s="48">
        <f t="shared" si="115"/>
        <v>255.52955719394288</v>
      </c>
      <c r="AI414" s="48">
        <v>11576000</v>
      </c>
    </row>
    <row r="415" spans="1:35" hidden="1" x14ac:dyDescent="0.2">
      <c r="A415">
        <v>11506</v>
      </c>
      <c r="B415" t="s">
        <v>58</v>
      </c>
      <c r="C415">
        <v>2019</v>
      </c>
      <c r="D415" t="s">
        <v>27</v>
      </c>
      <c r="E415" t="s">
        <v>28</v>
      </c>
      <c r="F415" t="s">
        <v>29</v>
      </c>
      <c r="G415" t="s">
        <v>30</v>
      </c>
      <c r="H415" t="s">
        <v>318</v>
      </c>
      <c r="I415">
        <v>969457100</v>
      </c>
      <c r="J415" t="s">
        <v>319</v>
      </c>
      <c r="K415" t="s">
        <v>34</v>
      </c>
      <c r="L415">
        <v>12</v>
      </c>
      <c r="M415" t="s">
        <v>325</v>
      </c>
      <c r="N415">
        <v>46040</v>
      </c>
      <c r="O415">
        <v>29676</v>
      </c>
      <c r="P415">
        <v>8201</v>
      </c>
      <c r="Q415">
        <v>16364</v>
      </c>
      <c r="R415">
        <v>202</v>
      </c>
      <c r="S415">
        <v>107263</v>
      </c>
      <c r="T415" t="s">
        <v>36</v>
      </c>
      <c r="U415">
        <v>4922</v>
      </c>
      <c r="V415">
        <v>28748.639999999999</v>
      </c>
      <c r="W415" t="s">
        <v>320</v>
      </c>
      <c r="X415">
        <v>101020</v>
      </c>
      <c r="Y415">
        <v>10</v>
      </c>
      <c r="Z415">
        <v>700</v>
      </c>
      <c r="AA415"/>
      <c r="AB415" s="4"/>
      <c r="AC415" s="4"/>
      <c r="AD415" s="4"/>
      <c r="AE415" s="4">
        <f t="shared" si="108"/>
        <v>9.0120113770364121</v>
      </c>
      <c r="AF415" s="4"/>
      <c r="AG415">
        <f t="shared" si="112"/>
        <v>5.6139495183514203</v>
      </c>
      <c r="AH415"/>
      <c r="AI415"/>
    </row>
    <row r="416" spans="1:35" hidden="1" x14ac:dyDescent="0.2">
      <c r="A416" s="9">
        <v>14934</v>
      </c>
      <c r="B416" s="9" t="s">
        <v>26</v>
      </c>
      <c r="C416" s="9">
        <v>2008</v>
      </c>
      <c r="D416" t="s">
        <v>27</v>
      </c>
      <c r="E416" t="s">
        <v>28</v>
      </c>
      <c r="F416" t="s">
        <v>29</v>
      </c>
      <c r="G416" t="s">
        <v>30</v>
      </c>
      <c r="H416" s="9" t="s">
        <v>358</v>
      </c>
      <c r="I416" t="s">
        <v>359</v>
      </c>
      <c r="J416" t="s">
        <v>360</v>
      </c>
      <c r="K416" t="s">
        <v>34</v>
      </c>
      <c r="L416">
        <v>12</v>
      </c>
      <c r="M416" t="s">
        <v>35</v>
      </c>
      <c r="N416" s="9">
        <v>31908</v>
      </c>
      <c r="O416" s="9">
        <v>14848</v>
      </c>
      <c r="P416" s="9">
        <v>15211</v>
      </c>
      <c r="Q416" s="9">
        <v>17060</v>
      </c>
      <c r="R416" s="9">
        <v>481</v>
      </c>
      <c r="S416">
        <v>1090012</v>
      </c>
      <c r="T416" t="s">
        <v>36</v>
      </c>
      <c r="U416">
        <v>1311</v>
      </c>
      <c r="V416" s="9">
        <v>29155.526999999998</v>
      </c>
      <c r="W416" t="s">
        <v>361</v>
      </c>
      <c r="X416">
        <v>101020</v>
      </c>
      <c r="Y416">
        <v>10</v>
      </c>
      <c r="Z416">
        <v>935</v>
      </c>
      <c r="AA416" s="9"/>
      <c r="AB416" s="9">
        <v>0.17</v>
      </c>
      <c r="AC416" s="48">
        <f t="shared" ref="AC416:AC426" si="116">AB416-AB415</f>
        <v>0.17</v>
      </c>
      <c r="AD416" s="8"/>
      <c r="AE416" s="8">
        <f t="shared" si="108"/>
        <v>9.6297741293117429</v>
      </c>
      <c r="AF416" s="8"/>
      <c r="AG416" s="9">
        <f t="shared" si="112"/>
        <v>2.0976924594043784</v>
      </c>
      <c r="AH416" s="9"/>
      <c r="AI416" s="9"/>
    </row>
    <row r="417" spans="1:35" x14ac:dyDescent="0.2">
      <c r="A417" s="48">
        <v>14934</v>
      </c>
      <c r="B417" s="9" t="s">
        <v>38</v>
      </c>
      <c r="C417" s="48">
        <v>2009</v>
      </c>
      <c r="D417" t="s">
        <v>27</v>
      </c>
      <c r="E417" t="s">
        <v>28</v>
      </c>
      <c r="F417" t="s">
        <v>29</v>
      </c>
      <c r="G417" t="s">
        <v>30</v>
      </c>
      <c r="H417" s="9" t="s">
        <v>358</v>
      </c>
      <c r="I417" t="s">
        <v>359</v>
      </c>
      <c r="J417" s="9" t="s">
        <v>360</v>
      </c>
      <c r="K417" t="s">
        <v>34</v>
      </c>
      <c r="L417">
        <v>12</v>
      </c>
      <c r="M417" t="s">
        <v>280</v>
      </c>
      <c r="N417" s="48">
        <v>29686</v>
      </c>
      <c r="O417" s="48">
        <v>14116</v>
      </c>
      <c r="P417" s="48">
        <v>8015</v>
      </c>
      <c r="Q417" s="48">
        <v>15570</v>
      </c>
      <c r="R417" s="48">
        <v>457</v>
      </c>
      <c r="S417" s="48">
        <v>1090012</v>
      </c>
      <c r="T417" s="48" t="s">
        <v>36</v>
      </c>
      <c r="U417" s="48">
        <v>1311</v>
      </c>
      <c r="V417" s="48">
        <v>32832.449999999997</v>
      </c>
      <c r="W417" t="s">
        <v>361</v>
      </c>
      <c r="X417">
        <v>101020</v>
      </c>
      <c r="Y417" s="48">
        <v>10</v>
      </c>
      <c r="Z417">
        <v>935</v>
      </c>
      <c r="AB417" s="48">
        <v>-0.49</v>
      </c>
      <c r="AC417" s="48">
        <f t="shared" si="116"/>
        <v>-0.66</v>
      </c>
      <c r="AD417" s="50">
        <f t="shared" ref="AD417:AD426" si="117">(P417-P416)/P416*100</f>
        <v>-47.307869305108149</v>
      </c>
      <c r="AE417" s="50">
        <f t="shared" si="108"/>
        <v>8.9890700650436539</v>
      </c>
      <c r="AF417" s="48">
        <v>0.93400000000000005</v>
      </c>
      <c r="AG417" s="48">
        <f t="shared" si="112"/>
        <v>3.7038053649407363</v>
      </c>
      <c r="AH417" s="48">
        <f t="shared" ref="AH417:AH426" si="118">AI417/N417</f>
        <v>0</v>
      </c>
    </row>
    <row r="418" spans="1:35" x14ac:dyDescent="0.2">
      <c r="A418" s="48">
        <v>14934</v>
      </c>
      <c r="B418" s="9" t="s">
        <v>40</v>
      </c>
      <c r="C418" s="48">
        <v>2010</v>
      </c>
      <c r="D418" t="s">
        <v>27</v>
      </c>
      <c r="E418" t="s">
        <v>28</v>
      </c>
      <c r="F418" t="s">
        <v>29</v>
      </c>
      <c r="G418" t="s">
        <v>30</v>
      </c>
      <c r="H418" s="9" t="s">
        <v>358</v>
      </c>
      <c r="I418" t="s">
        <v>359</v>
      </c>
      <c r="J418" s="9" t="s">
        <v>360</v>
      </c>
      <c r="K418" t="s">
        <v>34</v>
      </c>
      <c r="L418">
        <v>12</v>
      </c>
      <c r="M418" t="s">
        <v>133</v>
      </c>
      <c r="N418" s="48">
        <v>32927</v>
      </c>
      <c r="O418" s="48">
        <v>13674</v>
      </c>
      <c r="P418" s="48">
        <v>9940</v>
      </c>
      <c r="Q418" s="48">
        <v>19253</v>
      </c>
      <c r="R418" s="48">
        <v>628</v>
      </c>
      <c r="S418" s="48">
        <v>1090012</v>
      </c>
      <c r="T418" s="48" t="s">
        <v>36</v>
      </c>
      <c r="U418" s="48">
        <v>1311</v>
      </c>
      <c r="V418" s="48">
        <v>33877.065000000002</v>
      </c>
      <c r="W418" t="s">
        <v>361</v>
      </c>
      <c r="X418">
        <v>101020</v>
      </c>
      <c r="Y418" s="48">
        <v>10</v>
      </c>
      <c r="Z418">
        <v>935</v>
      </c>
      <c r="AB418" s="48">
        <v>0.13500000000000001</v>
      </c>
      <c r="AC418" s="48">
        <f t="shared" si="116"/>
        <v>0.625</v>
      </c>
      <c r="AD418" s="50">
        <f t="shared" si="117"/>
        <v>24.017467248908297</v>
      </c>
      <c r="AE418" s="50">
        <f t="shared" si="108"/>
        <v>9.2043222996506202</v>
      </c>
      <c r="AF418" s="48">
        <v>0.79700000000000004</v>
      </c>
      <c r="AG418" s="48">
        <f t="shared" si="112"/>
        <v>3.3125754527162976</v>
      </c>
      <c r="AH418" s="48">
        <f t="shared" si="118"/>
        <v>0</v>
      </c>
    </row>
    <row r="419" spans="1:35" x14ac:dyDescent="0.2">
      <c r="A419" s="48">
        <v>14934</v>
      </c>
      <c r="B419" s="9" t="s">
        <v>42</v>
      </c>
      <c r="C419" s="48">
        <v>2011</v>
      </c>
      <c r="D419" t="s">
        <v>27</v>
      </c>
      <c r="E419" t="s">
        <v>28</v>
      </c>
      <c r="F419" t="s">
        <v>29</v>
      </c>
      <c r="G419" t="s">
        <v>30</v>
      </c>
      <c r="H419" s="9" t="s">
        <v>358</v>
      </c>
      <c r="I419" t="s">
        <v>359</v>
      </c>
      <c r="J419" s="9" t="s">
        <v>360</v>
      </c>
      <c r="K419" t="s">
        <v>34</v>
      </c>
      <c r="L419">
        <v>12</v>
      </c>
      <c r="M419" t="s">
        <v>331</v>
      </c>
      <c r="N419" s="48">
        <v>41117</v>
      </c>
      <c r="O419" s="48">
        <v>19687</v>
      </c>
      <c r="P419" s="48">
        <v>11454</v>
      </c>
      <c r="Q419" s="48">
        <v>21430</v>
      </c>
      <c r="R419" s="48">
        <v>7390</v>
      </c>
      <c r="S419" s="48">
        <v>1090012</v>
      </c>
      <c r="T419" s="48" t="s">
        <v>36</v>
      </c>
      <c r="U419" s="48">
        <v>1311</v>
      </c>
      <c r="V419" s="48">
        <v>25054.2</v>
      </c>
      <c r="W419" t="s">
        <v>361</v>
      </c>
      <c r="X419">
        <v>101020</v>
      </c>
      <c r="Y419" s="48">
        <v>10</v>
      </c>
      <c r="Z419">
        <v>935</v>
      </c>
      <c r="AB419" s="48">
        <v>9.1999999999999998E-2</v>
      </c>
      <c r="AC419" s="48">
        <f t="shared" si="116"/>
        <v>-4.300000000000001E-2</v>
      </c>
      <c r="AD419" s="50">
        <f t="shared" si="117"/>
        <v>15.231388329979879</v>
      </c>
      <c r="AE419" s="50">
        <f t="shared" si="108"/>
        <v>9.3460942929538025</v>
      </c>
      <c r="AF419" s="48">
        <v>0.80100000000000005</v>
      </c>
      <c r="AG419" s="48">
        <f t="shared" si="112"/>
        <v>3.5897503055701065</v>
      </c>
      <c r="AH419" s="48">
        <f t="shared" si="118"/>
        <v>200.45458083031349</v>
      </c>
      <c r="AI419" s="48">
        <v>8242091</v>
      </c>
    </row>
    <row r="420" spans="1:35" x14ac:dyDescent="0.2">
      <c r="A420" s="48">
        <v>14934</v>
      </c>
      <c r="B420" s="9" t="s">
        <v>44</v>
      </c>
      <c r="C420" s="48">
        <v>2012</v>
      </c>
      <c r="D420" t="s">
        <v>27</v>
      </c>
      <c r="E420" t="s">
        <v>28</v>
      </c>
      <c r="F420" t="s">
        <v>29</v>
      </c>
      <c r="G420" t="s">
        <v>30</v>
      </c>
      <c r="H420" s="9" t="s">
        <v>358</v>
      </c>
      <c r="I420" t="s">
        <v>359</v>
      </c>
      <c r="J420" s="9" t="s">
        <v>360</v>
      </c>
      <c r="K420" t="s">
        <v>34</v>
      </c>
      <c r="L420">
        <v>12</v>
      </c>
      <c r="M420" t="s">
        <v>362</v>
      </c>
      <c r="N420" s="48">
        <v>43326</v>
      </c>
      <c r="O420" s="48">
        <v>22048</v>
      </c>
      <c r="P420" s="48">
        <v>9502</v>
      </c>
      <c r="Q420" s="48">
        <v>21278</v>
      </c>
      <c r="R420" s="48">
        <v>6981</v>
      </c>
      <c r="S420" s="48">
        <v>1090012</v>
      </c>
      <c r="T420" s="48" t="s">
        <v>36</v>
      </c>
      <c r="U420" s="48">
        <v>1311</v>
      </c>
      <c r="V420" s="48">
        <v>21128.240000000002</v>
      </c>
      <c r="W420" t="s">
        <v>361</v>
      </c>
      <c r="X420">
        <v>101020</v>
      </c>
      <c r="Y420" s="48">
        <v>10</v>
      </c>
      <c r="Z420">
        <v>935</v>
      </c>
      <c r="AB420" s="48">
        <v>2.5999999999999999E-2</v>
      </c>
      <c r="AC420" s="48">
        <f t="shared" si="116"/>
        <v>-6.6000000000000003E-2</v>
      </c>
      <c r="AD420" s="50">
        <f t="shared" si="117"/>
        <v>-17.042081368954076</v>
      </c>
      <c r="AE420" s="50">
        <f t="shared" si="108"/>
        <v>9.159257581746866</v>
      </c>
      <c r="AF420" s="48">
        <v>0.95399999999999996</v>
      </c>
      <c r="AG420" s="48">
        <f t="shared" si="112"/>
        <v>4.5596716480740893</v>
      </c>
      <c r="AH420" s="48">
        <f t="shared" si="118"/>
        <v>0</v>
      </c>
    </row>
    <row r="421" spans="1:35" x14ac:dyDescent="0.2">
      <c r="A421" s="48">
        <v>14934</v>
      </c>
      <c r="B421" s="9" t="s">
        <v>46</v>
      </c>
      <c r="C421" s="48">
        <v>2013</v>
      </c>
      <c r="D421" t="s">
        <v>27</v>
      </c>
      <c r="E421" t="s">
        <v>28</v>
      </c>
      <c r="F421" t="s">
        <v>29</v>
      </c>
      <c r="G421" t="s">
        <v>30</v>
      </c>
      <c r="H421" s="9" t="s">
        <v>358</v>
      </c>
      <c r="I421" t="s">
        <v>359</v>
      </c>
      <c r="J421" s="9" t="s">
        <v>360</v>
      </c>
      <c r="K421" t="s">
        <v>34</v>
      </c>
      <c r="L421">
        <v>12</v>
      </c>
      <c r="M421" t="s">
        <v>363</v>
      </c>
      <c r="N421" s="48">
        <v>42877</v>
      </c>
      <c r="O421" s="48">
        <v>22378</v>
      </c>
      <c r="P421" s="48">
        <v>10397</v>
      </c>
      <c r="Q421" s="48">
        <v>20499</v>
      </c>
      <c r="R421" s="48">
        <v>5470</v>
      </c>
      <c r="S421" s="48">
        <v>1090012</v>
      </c>
      <c r="T421" s="48" t="s">
        <v>36</v>
      </c>
      <c r="U421" s="48">
        <v>1311</v>
      </c>
      <c r="V421" s="48">
        <v>25119.22</v>
      </c>
      <c r="W421" t="s">
        <v>361</v>
      </c>
      <c r="X421">
        <v>101020</v>
      </c>
      <c r="Y421" s="48">
        <v>10</v>
      </c>
      <c r="Z421">
        <v>935</v>
      </c>
      <c r="AB421" s="48">
        <v>-2.3E-2</v>
      </c>
      <c r="AC421" s="48">
        <f t="shared" si="116"/>
        <v>-4.9000000000000002E-2</v>
      </c>
      <c r="AD421" s="50">
        <f t="shared" si="117"/>
        <v>9.4190696695432532</v>
      </c>
      <c r="AE421" s="50">
        <f t="shared" si="108"/>
        <v>9.2492725819779711</v>
      </c>
      <c r="AF421" s="48">
        <v>1.03</v>
      </c>
      <c r="AG421" s="48">
        <f t="shared" si="112"/>
        <v>4.1239780705972873</v>
      </c>
      <c r="AH421" s="48">
        <f t="shared" si="118"/>
        <v>172.7909846770996</v>
      </c>
      <c r="AI421" s="48">
        <v>7408759.0499999998</v>
      </c>
    </row>
    <row r="422" spans="1:35" x14ac:dyDescent="0.2">
      <c r="A422" s="48">
        <v>14934</v>
      </c>
      <c r="B422" s="9" t="s">
        <v>48</v>
      </c>
      <c r="C422" s="48">
        <v>2014</v>
      </c>
      <c r="D422" t="s">
        <v>27</v>
      </c>
      <c r="E422" t="s">
        <v>28</v>
      </c>
      <c r="F422" t="s">
        <v>29</v>
      </c>
      <c r="G422" t="s">
        <v>30</v>
      </c>
      <c r="H422" s="9" t="s">
        <v>358</v>
      </c>
      <c r="I422" t="s">
        <v>359</v>
      </c>
      <c r="J422" s="9" t="s">
        <v>360</v>
      </c>
      <c r="K422" t="s">
        <v>34</v>
      </c>
      <c r="L422">
        <v>12</v>
      </c>
      <c r="M422" t="s">
        <v>364</v>
      </c>
      <c r="N422" s="48">
        <v>50637</v>
      </c>
      <c r="O422" s="48">
        <v>24296</v>
      </c>
      <c r="P422" s="48">
        <v>19566</v>
      </c>
      <c r="Q422" s="48">
        <v>26341</v>
      </c>
      <c r="R422" s="48">
        <v>2954</v>
      </c>
      <c r="S422" s="48">
        <v>1090012</v>
      </c>
      <c r="T422" s="48" t="s">
        <v>36</v>
      </c>
      <c r="U422" s="48">
        <v>1311</v>
      </c>
      <c r="V422" s="48">
        <v>25034.89</v>
      </c>
      <c r="W422" t="s">
        <v>361</v>
      </c>
      <c r="X422">
        <v>101020</v>
      </c>
      <c r="Y422" s="48">
        <v>10</v>
      </c>
      <c r="Z422">
        <v>935</v>
      </c>
      <c r="AB422" s="48">
        <v>8.5999999999999993E-2</v>
      </c>
      <c r="AC422" s="48">
        <f t="shared" si="116"/>
        <v>0.10899999999999999</v>
      </c>
      <c r="AD422" s="50">
        <f t="shared" si="117"/>
        <v>88.188900644416663</v>
      </c>
      <c r="AE422" s="50">
        <f t="shared" si="108"/>
        <v>9.8815486450173733</v>
      </c>
      <c r="AF422" s="48">
        <v>1.1719999999999999</v>
      </c>
      <c r="AG422" s="48">
        <f t="shared" si="112"/>
        <v>2.5880098129408156</v>
      </c>
      <c r="AH422" s="48">
        <f t="shared" si="118"/>
        <v>130.785575764757</v>
      </c>
      <c r="AI422" s="48">
        <v>6622589.2000000002</v>
      </c>
    </row>
    <row r="423" spans="1:35" x14ac:dyDescent="0.2">
      <c r="A423" s="48">
        <v>14934</v>
      </c>
      <c r="B423" s="9" t="s">
        <v>50</v>
      </c>
      <c r="C423" s="48">
        <v>2015</v>
      </c>
      <c r="D423" t="s">
        <v>27</v>
      </c>
      <c r="E423" t="s">
        <v>28</v>
      </c>
      <c r="F423" t="s">
        <v>29</v>
      </c>
      <c r="G423" t="s">
        <v>30</v>
      </c>
      <c r="H423" s="9" t="s">
        <v>358</v>
      </c>
      <c r="I423" t="s">
        <v>359</v>
      </c>
      <c r="J423" s="9" t="s">
        <v>360</v>
      </c>
      <c r="K423" t="s">
        <v>34</v>
      </c>
      <c r="L423">
        <v>12</v>
      </c>
      <c r="M423" t="s">
        <v>252</v>
      </c>
      <c r="N423" s="48">
        <v>29532</v>
      </c>
      <c r="O423" s="48">
        <v>18543</v>
      </c>
      <c r="P423" s="48">
        <v>13145</v>
      </c>
      <c r="Q423" s="48">
        <v>10989</v>
      </c>
      <c r="R423" s="48">
        <v>1916</v>
      </c>
      <c r="S423" s="48">
        <v>1090012</v>
      </c>
      <c r="T423" s="48" t="s">
        <v>36</v>
      </c>
      <c r="U423" s="48">
        <v>1311</v>
      </c>
      <c r="V423" s="48">
        <v>13376</v>
      </c>
      <c r="W423" t="s">
        <v>361</v>
      </c>
      <c r="X423">
        <v>101020</v>
      </c>
      <c r="Y423" s="48">
        <v>10</v>
      </c>
      <c r="Z423">
        <v>935</v>
      </c>
      <c r="AB423" s="48">
        <v>-0.43</v>
      </c>
      <c r="AC423" s="48">
        <f t="shared" si="116"/>
        <v>-0.51600000000000001</v>
      </c>
      <c r="AD423" s="50">
        <f t="shared" si="117"/>
        <v>-32.817131759174082</v>
      </c>
      <c r="AE423" s="50">
        <f t="shared" si="108"/>
        <v>9.4837967371639813</v>
      </c>
      <c r="AF423" s="48">
        <v>1.288</v>
      </c>
      <c r="AG423" s="48">
        <f t="shared" si="112"/>
        <v>2.2466337010270063</v>
      </c>
      <c r="AH423" s="48">
        <f t="shared" si="118"/>
        <v>269.87674387105511</v>
      </c>
      <c r="AI423" s="48">
        <v>7970000</v>
      </c>
    </row>
    <row r="424" spans="1:35" x14ac:dyDescent="0.2">
      <c r="A424" s="48">
        <v>14934</v>
      </c>
      <c r="B424" s="9" t="s">
        <v>52</v>
      </c>
      <c r="C424" s="48">
        <v>2016</v>
      </c>
      <c r="D424" t="s">
        <v>27</v>
      </c>
      <c r="E424" t="s">
        <v>28</v>
      </c>
      <c r="F424" t="s">
        <v>29</v>
      </c>
      <c r="G424" t="s">
        <v>30</v>
      </c>
      <c r="H424" s="9" t="s">
        <v>358</v>
      </c>
      <c r="I424" t="s">
        <v>359</v>
      </c>
      <c r="J424" s="9" t="s">
        <v>360</v>
      </c>
      <c r="K424" t="s">
        <v>34</v>
      </c>
      <c r="L424">
        <v>12</v>
      </c>
      <c r="M424" t="s">
        <v>356</v>
      </c>
      <c r="N424" s="48">
        <v>25913</v>
      </c>
      <c r="O424" s="48">
        <v>15538</v>
      </c>
      <c r="P424" s="48">
        <v>10304</v>
      </c>
      <c r="Q424" s="48">
        <v>10375</v>
      </c>
      <c r="R424" s="48">
        <v>1553</v>
      </c>
      <c r="S424" s="48">
        <v>1090012</v>
      </c>
      <c r="T424" s="48" t="s">
        <v>36</v>
      </c>
      <c r="U424" s="48">
        <v>1311</v>
      </c>
      <c r="V424" s="48">
        <v>23885.41</v>
      </c>
      <c r="W424" t="s">
        <v>361</v>
      </c>
      <c r="X424">
        <v>101020</v>
      </c>
      <c r="Y424" s="48">
        <v>10</v>
      </c>
      <c r="Z424">
        <v>935</v>
      </c>
      <c r="AB424" s="48">
        <v>-0.97899999999999998</v>
      </c>
      <c r="AC424" s="48">
        <f t="shared" si="116"/>
        <v>-0.54899999999999993</v>
      </c>
      <c r="AD424" s="50">
        <f t="shared" si="117"/>
        <v>-21.612780524914417</v>
      </c>
      <c r="AE424" s="50">
        <f t="shared" si="108"/>
        <v>9.2402874483441355</v>
      </c>
      <c r="AF424" s="48">
        <v>2.9710000000000001</v>
      </c>
      <c r="AG424" s="48">
        <f t="shared" si="112"/>
        <v>2.5148486024844718</v>
      </c>
      <c r="AH424" s="48">
        <f t="shared" si="118"/>
        <v>222.66815883919267</v>
      </c>
      <c r="AI424" s="48">
        <v>5770000</v>
      </c>
    </row>
    <row r="425" spans="1:35" x14ac:dyDescent="0.2">
      <c r="A425" s="48">
        <v>14934</v>
      </c>
      <c r="B425" s="9" t="s">
        <v>54</v>
      </c>
      <c r="C425" s="48">
        <v>2017</v>
      </c>
      <c r="D425" t="s">
        <v>27</v>
      </c>
      <c r="E425" t="s">
        <v>28</v>
      </c>
      <c r="F425" t="s">
        <v>29</v>
      </c>
      <c r="G425" t="s">
        <v>30</v>
      </c>
      <c r="H425" s="9" t="s">
        <v>358</v>
      </c>
      <c r="I425" t="s">
        <v>359</v>
      </c>
      <c r="J425" s="9" t="s">
        <v>360</v>
      </c>
      <c r="K425" t="s">
        <v>34</v>
      </c>
      <c r="L425">
        <v>12</v>
      </c>
      <c r="M425" t="s">
        <v>274</v>
      </c>
      <c r="N425" s="48">
        <v>30241</v>
      </c>
      <c r="O425" s="48">
        <v>16137</v>
      </c>
      <c r="P425" s="48">
        <v>13949</v>
      </c>
      <c r="Q425" s="48">
        <v>14104</v>
      </c>
      <c r="R425" s="48">
        <v>1745</v>
      </c>
      <c r="S425" s="48">
        <v>1090012</v>
      </c>
      <c r="T425" s="48" t="s">
        <v>36</v>
      </c>
      <c r="U425" s="48">
        <v>1311</v>
      </c>
      <c r="V425" s="48">
        <v>21735</v>
      </c>
      <c r="W425" t="s">
        <v>361</v>
      </c>
      <c r="X425">
        <v>101020</v>
      </c>
      <c r="Y425" s="48">
        <v>10</v>
      </c>
      <c r="Z425">
        <v>935</v>
      </c>
      <c r="AB425" s="48">
        <v>0.14199999999999999</v>
      </c>
      <c r="AC425" s="48">
        <f t="shared" si="116"/>
        <v>1.121</v>
      </c>
      <c r="AD425" s="50">
        <f t="shared" si="117"/>
        <v>35.374611801242231</v>
      </c>
      <c r="AE425" s="50">
        <f t="shared" si="108"/>
        <v>9.5431631000922348</v>
      </c>
      <c r="AF425" s="48">
        <v>2.3410000000000002</v>
      </c>
      <c r="AG425" s="48">
        <f t="shared" si="112"/>
        <v>2.1679690300379955</v>
      </c>
      <c r="AH425" s="48">
        <f t="shared" si="118"/>
        <v>196.42207598955062</v>
      </c>
      <c r="AI425" s="48">
        <v>5940000</v>
      </c>
    </row>
    <row r="426" spans="1:35" x14ac:dyDescent="0.2">
      <c r="A426" s="48">
        <v>14934</v>
      </c>
      <c r="B426" s="9" t="s">
        <v>56</v>
      </c>
      <c r="C426" s="48">
        <v>2018</v>
      </c>
      <c r="D426" t="s">
        <v>27</v>
      </c>
      <c r="E426" t="s">
        <v>28</v>
      </c>
      <c r="F426" t="s">
        <v>29</v>
      </c>
      <c r="G426" t="s">
        <v>30</v>
      </c>
      <c r="H426" s="9" t="s">
        <v>358</v>
      </c>
      <c r="I426" t="s">
        <v>359</v>
      </c>
      <c r="J426" s="9" t="s">
        <v>360</v>
      </c>
      <c r="K426" t="s">
        <v>34</v>
      </c>
      <c r="L426">
        <v>12</v>
      </c>
      <c r="M426" t="s">
        <v>301</v>
      </c>
      <c r="N426" s="48">
        <v>19566</v>
      </c>
      <c r="O426" s="48">
        <v>10380</v>
      </c>
      <c r="P426" s="48">
        <v>10734</v>
      </c>
      <c r="Q426" s="48">
        <v>9186</v>
      </c>
      <c r="R426" s="48">
        <v>2182</v>
      </c>
      <c r="S426" s="48">
        <v>1090012</v>
      </c>
      <c r="T426" s="48" t="s">
        <v>36</v>
      </c>
      <c r="U426" s="48">
        <v>1311</v>
      </c>
      <c r="V426" s="48">
        <v>10143</v>
      </c>
      <c r="W426" t="s">
        <v>361</v>
      </c>
      <c r="X426">
        <v>101020</v>
      </c>
      <c r="Y426" s="48">
        <v>10</v>
      </c>
      <c r="Z426">
        <v>935</v>
      </c>
      <c r="AB426" s="48">
        <v>-8.2000000000000003E-2</v>
      </c>
      <c r="AC426" s="48">
        <f t="shared" si="116"/>
        <v>-0.22399999999999998</v>
      </c>
      <c r="AD426" s="50">
        <f t="shared" si="117"/>
        <v>-23.048247186178219</v>
      </c>
      <c r="AE426" s="50">
        <f t="shared" si="108"/>
        <v>9.2811715527367742</v>
      </c>
      <c r="AF426" s="48">
        <v>1.6910000000000001</v>
      </c>
      <c r="AG426" s="48">
        <f t="shared" si="112"/>
        <v>1.8228060368921184</v>
      </c>
      <c r="AH426" s="48">
        <f t="shared" si="118"/>
        <v>0</v>
      </c>
    </row>
    <row r="427" spans="1:35" hidden="1" x14ac:dyDescent="0.2">
      <c r="A427">
        <v>14934</v>
      </c>
      <c r="B427" t="s">
        <v>58</v>
      </c>
      <c r="C427">
        <v>2019</v>
      </c>
      <c r="D427" t="s">
        <v>27</v>
      </c>
      <c r="E427" t="s">
        <v>28</v>
      </c>
      <c r="F427" t="s">
        <v>29</v>
      </c>
      <c r="G427" t="s">
        <v>30</v>
      </c>
      <c r="H427" t="s">
        <v>358</v>
      </c>
      <c r="I427" t="s">
        <v>359</v>
      </c>
      <c r="J427" t="s">
        <v>360</v>
      </c>
      <c r="K427" t="s">
        <v>34</v>
      </c>
      <c r="L427">
        <v>12</v>
      </c>
      <c r="M427" t="s">
        <v>226</v>
      </c>
      <c r="N427">
        <v>13717</v>
      </c>
      <c r="O427">
        <v>7797</v>
      </c>
      <c r="P427">
        <v>6220</v>
      </c>
      <c r="Q427">
        <v>5920</v>
      </c>
      <c r="R427">
        <v>752</v>
      </c>
      <c r="S427">
        <v>1090012</v>
      </c>
      <c r="T427" t="s">
        <v>36</v>
      </c>
      <c r="U427">
        <v>1311</v>
      </c>
      <c r="V427">
        <v>9920.5400000000009</v>
      </c>
      <c r="W427" t="s">
        <v>361</v>
      </c>
      <c r="X427">
        <v>101020</v>
      </c>
      <c r="Y427">
        <v>10</v>
      </c>
      <c r="Z427">
        <v>935</v>
      </c>
      <c r="AA427"/>
      <c r="AB427" s="4"/>
      <c r="AC427" s="4"/>
      <c r="AD427" s="4"/>
      <c r="AE427" s="4">
        <f t="shared" si="108"/>
        <v>8.7355251857332252</v>
      </c>
      <c r="AF427" s="4"/>
      <c r="AG427">
        <f t="shared" si="112"/>
        <v>2.2053054662379421</v>
      </c>
      <c r="AH427"/>
      <c r="AI427"/>
    </row>
    <row r="428" spans="1:35" hidden="1" x14ac:dyDescent="0.2">
      <c r="A428" s="9">
        <v>15247</v>
      </c>
      <c r="B428" s="9" t="s">
        <v>26</v>
      </c>
      <c r="C428" s="9">
        <v>2008</v>
      </c>
      <c r="D428" t="s">
        <v>27</v>
      </c>
      <c r="E428" t="s">
        <v>28</v>
      </c>
      <c r="F428" t="s">
        <v>29</v>
      </c>
      <c r="G428" t="s">
        <v>30</v>
      </c>
      <c r="H428" s="9" t="s">
        <v>365</v>
      </c>
      <c r="I428" t="s">
        <v>366</v>
      </c>
      <c r="J428" t="s">
        <v>367</v>
      </c>
      <c r="K428" t="s">
        <v>34</v>
      </c>
      <c r="L428">
        <v>12</v>
      </c>
      <c r="M428" t="s">
        <v>62</v>
      </c>
      <c r="N428" s="9">
        <v>34417</v>
      </c>
      <c r="O428" s="9">
        <v>18797</v>
      </c>
      <c r="P428" s="9">
        <v>118298</v>
      </c>
      <c r="Q428" s="9">
        <v>15620</v>
      </c>
      <c r="R428" s="9">
        <v>761</v>
      </c>
      <c r="S428">
        <v>1035002</v>
      </c>
      <c r="T428" t="s">
        <v>36</v>
      </c>
      <c r="U428">
        <v>2911</v>
      </c>
      <c r="V428" s="9">
        <v>11170.8277</v>
      </c>
      <c r="W428" t="s">
        <v>368</v>
      </c>
      <c r="X428">
        <v>101020</v>
      </c>
      <c r="Y428">
        <v>10</v>
      </c>
      <c r="Z428">
        <v>935</v>
      </c>
      <c r="AA428" s="9"/>
      <c r="AB428" s="9">
        <v>0.122</v>
      </c>
      <c r="AC428" s="48">
        <f t="shared" ref="AC428:AC438" si="119">AB428-AB427</f>
        <v>0.122</v>
      </c>
      <c r="AD428" s="8"/>
      <c r="AE428" s="8">
        <f t="shared" si="108"/>
        <v>11.680962143652815</v>
      </c>
      <c r="AF428" s="8"/>
      <c r="AG428" s="9">
        <f t="shared" si="112"/>
        <v>0.29093475798407414</v>
      </c>
      <c r="AH428" s="9"/>
      <c r="AI428" s="9"/>
    </row>
    <row r="429" spans="1:35" x14ac:dyDescent="0.2">
      <c r="A429" s="48">
        <v>15247</v>
      </c>
      <c r="B429" s="9" t="s">
        <v>38</v>
      </c>
      <c r="C429" s="48">
        <v>2009</v>
      </c>
      <c r="D429" t="s">
        <v>27</v>
      </c>
      <c r="E429" t="s">
        <v>28</v>
      </c>
      <c r="F429" t="s">
        <v>29</v>
      </c>
      <c r="G429" t="s">
        <v>30</v>
      </c>
      <c r="H429" s="9" t="s">
        <v>365</v>
      </c>
      <c r="I429" t="s">
        <v>366</v>
      </c>
      <c r="J429" s="9" t="s">
        <v>367</v>
      </c>
      <c r="K429" t="s">
        <v>34</v>
      </c>
      <c r="L429">
        <v>12</v>
      </c>
      <c r="M429" t="s">
        <v>259</v>
      </c>
      <c r="N429" s="48">
        <v>35629</v>
      </c>
      <c r="O429" s="48">
        <v>20904</v>
      </c>
      <c r="P429" s="48">
        <v>67271</v>
      </c>
      <c r="Q429" s="48">
        <v>14725</v>
      </c>
      <c r="R429" s="48">
        <v>468</v>
      </c>
      <c r="S429" s="48">
        <v>1035002</v>
      </c>
      <c r="T429" s="48" t="s">
        <v>36</v>
      </c>
      <c r="U429" s="48">
        <v>2911</v>
      </c>
      <c r="V429" s="48">
        <v>9458.7752999999993</v>
      </c>
      <c r="W429" t="s">
        <v>368</v>
      </c>
      <c r="X429">
        <v>101020</v>
      </c>
      <c r="Y429" s="48">
        <v>10</v>
      </c>
      <c r="Z429">
        <v>935</v>
      </c>
      <c r="AB429" s="48">
        <v>-0.159</v>
      </c>
      <c r="AC429" s="48">
        <f t="shared" si="119"/>
        <v>-0.28100000000000003</v>
      </c>
      <c r="AD429" s="50">
        <f t="shared" ref="AD429:AD438" si="120">(P429-P428)/P428*100</f>
        <v>-43.134287984581313</v>
      </c>
      <c r="AE429" s="50">
        <f t="shared" si="108"/>
        <v>11.11648451637668</v>
      </c>
      <c r="AF429" s="48">
        <v>1.2629999999999999</v>
      </c>
      <c r="AG429" s="48">
        <f t="shared" si="112"/>
        <v>0.52963386897771703</v>
      </c>
      <c r="AH429" s="48">
        <f t="shared" ref="AH429:AH438" si="121">AI429/N429</f>
        <v>0</v>
      </c>
    </row>
    <row r="430" spans="1:35" x14ac:dyDescent="0.2">
      <c r="A430" s="48">
        <v>15247</v>
      </c>
      <c r="B430" s="9" t="s">
        <v>40</v>
      </c>
      <c r="C430" s="48">
        <v>2010</v>
      </c>
      <c r="D430" t="s">
        <v>27</v>
      </c>
      <c r="E430" t="s">
        <v>28</v>
      </c>
      <c r="F430" t="s">
        <v>29</v>
      </c>
      <c r="G430" t="s">
        <v>30</v>
      </c>
      <c r="H430" s="9" t="s">
        <v>365</v>
      </c>
      <c r="I430" t="s">
        <v>366</v>
      </c>
      <c r="J430" s="9" t="s">
        <v>367</v>
      </c>
      <c r="K430" t="s">
        <v>34</v>
      </c>
      <c r="L430">
        <v>12</v>
      </c>
      <c r="M430" t="s">
        <v>133</v>
      </c>
      <c r="N430" s="48">
        <v>37621</v>
      </c>
      <c r="O430" s="48">
        <v>22596</v>
      </c>
      <c r="P430" s="48">
        <v>81342</v>
      </c>
      <c r="Q430" s="48">
        <v>15025</v>
      </c>
      <c r="R430" s="48">
        <v>283</v>
      </c>
      <c r="S430" s="48">
        <v>1035002</v>
      </c>
      <c r="T430" s="48" t="s">
        <v>36</v>
      </c>
      <c r="U430" s="48">
        <v>2911</v>
      </c>
      <c r="V430" s="48">
        <v>13141.1306</v>
      </c>
      <c r="W430" t="s">
        <v>368</v>
      </c>
      <c r="X430">
        <v>101020</v>
      </c>
      <c r="Y430" s="48">
        <v>10</v>
      </c>
      <c r="Z430">
        <v>935</v>
      </c>
      <c r="AB430" s="48">
        <v>3.2000000000000001E-2</v>
      </c>
      <c r="AC430" s="48">
        <f t="shared" si="119"/>
        <v>0.191</v>
      </c>
      <c r="AD430" s="50">
        <f t="shared" si="120"/>
        <v>20.916888406594222</v>
      </c>
      <c r="AE430" s="50">
        <f t="shared" si="108"/>
        <v>11.306417767307444</v>
      </c>
      <c r="AF430" s="48">
        <v>1.4370000000000001</v>
      </c>
      <c r="AG430" s="48">
        <f t="shared" si="112"/>
        <v>0.46250399547589194</v>
      </c>
      <c r="AH430" s="48">
        <f t="shared" si="121"/>
        <v>0</v>
      </c>
    </row>
    <row r="431" spans="1:35" x14ac:dyDescent="0.2">
      <c r="A431" s="48">
        <v>15247</v>
      </c>
      <c r="B431" s="9" t="s">
        <v>42</v>
      </c>
      <c r="C431" s="48">
        <v>2011</v>
      </c>
      <c r="D431" t="s">
        <v>27</v>
      </c>
      <c r="E431" t="s">
        <v>28</v>
      </c>
      <c r="F431" t="s">
        <v>29</v>
      </c>
      <c r="G431" t="s">
        <v>30</v>
      </c>
      <c r="H431" s="9" t="s">
        <v>365</v>
      </c>
      <c r="I431" t="s">
        <v>366</v>
      </c>
      <c r="J431" s="9" t="s">
        <v>367</v>
      </c>
      <c r="K431" t="s">
        <v>34</v>
      </c>
      <c r="L431">
        <v>12</v>
      </c>
      <c r="M431" t="s">
        <v>369</v>
      </c>
      <c r="N431" s="48">
        <v>42783</v>
      </c>
      <c r="O431" s="48">
        <v>26338</v>
      </c>
      <c r="P431" s="48">
        <v>125095</v>
      </c>
      <c r="Q431" s="48">
        <v>16445</v>
      </c>
      <c r="R431" s="48">
        <v>269</v>
      </c>
      <c r="S431" s="48">
        <v>1035002</v>
      </c>
      <c r="T431" s="48" t="s">
        <v>36</v>
      </c>
      <c r="U431" s="48">
        <v>2911</v>
      </c>
      <c r="V431" s="48">
        <v>11720.913699999999</v>
      </c>
      <c r="W431" t="s">
        <v>368</v>
      </c>
      <c r="X431">
        <v>101020</v>
      </c>
      <c r="Y431" s="48">
        <v>10</v>
      </c>
      <c r="Z431">
        <v>935</v>
      </c>
      <c r="AB431" s="48">
        <v>0.111</v>
      </c>
      <c r="AC431" s="48">
        <f t="shared" si="119"/>
        <v>7.9000000000000001E-2</v>
      </c>
      <c r="AD431" s="50">
        <f t="shared" si="120"/>
        <v>53.788940522731188</v>
      </c>
      <c r="AE431" s="50">
        <f t="shared" si="108"/>
        <v>11.73682872763068</v>
      </c>
      <c r="AF431" s="48">
        <v>1.5189999999999999</v>
      </c>
      <c r="AG431" s="48">
        <f t="shared" si="112"/>
        <v>0.34200407690155482</v>
      </c>
      <c r="AH431" s="48">
        <f t="shared" si="121"/>
        <v>0</v>
      </c>
    </row>
    <row r="432" spans="1:35" x14ac:dyDescent="0.2">
      <c r="A432" s="48">
        <v>15247</v>
      </c>
      <c r="B432" s="9" t="s">
        <v>44</v>
      </c>
      <c r="C432" s="48">
        <v>2012</v>
      </c>
      <c r="D432" t="s">
        <v>27</v>
      </c>
      <c r="E432" t="s">
        <v>28</v>
      </c>
      <c r="F432" t="s">
        <v>29</v>
      </c>
      <c r="G432" t="s">
        <v>30</v>
      </c>
      <c r="H432" s="9" t="s">
        <v>365</v>
      </c>
      <c r="I432" t="s">
        <v>366</v>
      </c>
      <c r="J432" s="9" t="s">
        <v>367</v>
      </c>
      <c r="K432" t="s">
        <v>34</v>
      </c>
      <c r="L432">
        <v>12</v>
      </c>
      <c r="M432" t="s">
        <v>370</v>
      </c>
      <c r="N432" s="48">
        <v>44477</v>
      </c>
      <c r="O432" s="48">
        <v>26382</v>
      </c>
      <c r="P432" s="48">
        <v>138286</v>
      </c>
      <c r="Q432" s="48">
        <v>18095</v>
      </c>
      <c r="R432" s="48">
        <v>245</v>
      </c>
      <c r="S432" s="48">
        <v>1035002</v>
      </c>
      <c r="T432" s="48" t="s">
        <v>36</v>
      </c>
      <c r="U432" s="48">
        <v>2911</v>
      </c>
      <c r="V432" s="48">
        <v>18837.481400000001</v>
      </c>
      <c r="W432" t="s">
        <v>368</v>
      </c>
      <c r="X432">
        <v>101020</v>
      </c>
      <c r="Y432" s="48">
        <v>10</v>
      </c>
      <c r="Z432">
        <v>935</v>
      </c>
      <c r="AB432" s="48">
        <v>5.1999999999999998E-2</v>
      </c>
      <c r="AC432" s="48">
        <f t="shared" si="119"/>
        <v>-5.9000000000000004E-2</v>
      </c>
      <c r="AD432" s="50">
        <f t="shared" si="120"/>
        <v>10.544785962668373</v>
      </c>
      <c r="AE432" s="50">
        <f t="shared" si="108"/>
        <v>11.837079283316969</v>
      </c>
      <c r="AF432" s="48">
        <v>1.5680000000000001</v>
      </c>
      <c r="AG432" s="48">
        <f t="shared" si="112"/>
        <v>0.3216305338212111</v>
      </c>
      <c r="AH432" s="48">
        <f t="shared" si="121"/>
        <v>580.07509499291768</v>
      </c>
      <c r="AI432" s="48">
        <v>25800000</v>
      </c>
    </row>
    <row r="433" spans="1:35" x14ac:dyDescent="0.2">
      <c r="A433" s="48">
        <v>15247</v>
      </c>
      <c r="B433" s="9" t="s">
        <v>46</v>
      </c>
      <c r="C433" s="48">
        <v>2013</v>
      </c>
      <c r="D433" t="s">
        <v>27</v>
      </c>
      <c r="E433" t="s">
        <v>28</v>
      </c>
      <c r="F433" t="s">
        <v>29</v>
      </c>
      <c r="G433" t="s">
        <v>30</v>
      </c>
      <c r="H433" s="9" t="s">
        <v>365</v>
      </c>
      <c r="I433" t="s">
        <v>366</v>
      </c>
      <c r="J433" s="9" t="s">
        <v>367</v>
      </c>
      <c r="K433" t="s">
        <v>34</v>
      </c>
      <c r="L433">
        <v>12</v>
      </c>
      <c r="M433" t="s">
        <v>371</v>
      </c>
      <c r="N433" s="48">
        <v>47260</v>
      </c>
      <c r="O433" s="48">
        <v>27314</v>
      </c>
      <c r="P433" s="48">
        <v>138074</v>
      </c>
      <c r="Q433" s="48">
        <v>19946</v>
      </c>
      <c r="R433" s="48">
        <v>134</v>
      </c>
      <c r="S433" s="48">
        <v>1035002</v>
      </c>
      <c r="T433" s="48" t="s">
        <v>36</v>
      </c>
      <c r="U433" s="48">
        <v>2911</v>
      </c>
      <c r="V433" s="48">
        <v>26992.727999999999</v>
      </c>
      <c r="W433" t="s">
        <v>368</v>
      </c>
      <c r="X433">
        <v>101020</v>
      </c>
      <c r="Y433" s="48">
        <v>10</v>
      </c>
      <c r="Z433">
        <v>935</v>
      </c>
      <c r="AB433" s="48">
        <v>0.10199999999999999</v>
      </c>
      <c r="AC433" s="48">
        <f t="shared" si="119"/>
        <v>4.9999999999999996E-2</v>
      </c>
      <c r="AD433" s="50">
        <f t="shared" si="120"/>
        <v>-0.15330546837713147</v>
      </c>
      <c r="AE433" s="50">
        <f t="shared" si="108"/>
        <v>11.835545052302459</v>
      </c>
      <c r="AF433" s="48">
        <v>1.482</v>
      </c>
      <c r="AG433" s="48">
        <f t="shared" si="112"/>
        <v>0.34228022654518592</v>
      </c>
      <c r="AH433" s="48">
        <f t="shared" si="121"/>
        <v>0</v>
      </c>
    </row>
    <row r="434" spans="1:35" x14ac:dyDescent="0.2">
      <c r="A434" s="48">
        <v>15247</v>
      </c>
      <c r="B434" s="9" t="s">
        <v>48</v>
      </c>
      <c r="C434" s="48">
        <v>2014</v>
      </c>
      <c r="D434" t="s">
        <v>27</v>
      </c>
      <c r="E434" t="s">
        <v>28</v>
      </c>
      <c r="F434" t="s">
        <v>29</v>
      </c>
      <c r="G434" t="s">
        <v>30</v>
      </c>
      <c r="H434" s="9" t="s">
        <v>365</v>
      </c>
      <c r="I434" t="s">
        <v>366</v>
      </c>
      <c r="J434" s="9" t="s">
        <v>367</v>
      </c>
      <c r="K434" t="s">
        <v>34</v>
      </c>
      <c r="L434">
        <v>12</v>
      </c>
      <c r="M434" t="s">
        <v>137</v>
      </c>
      <c r="N434" s="48">
        <v>45550</v>
      </c>
      <c r="O434" s="48">
        <v>24306</v>
      </c>
      <c r="P434" s="48">
        <v>130844</v>
      </c>
      <c r="Q434" s="48">
        <v>21244</v>
      </c>
      <c r="R434" s="48">
        <v>235</v>
      </c>
      <c r="S434" s="48">
        <v>1035002</v>
      </c>
      <c r="T434" s="48" t="s">
        <v>36</v>
      </c>
      <c r="U434" s="48">
        <v>2911</v>
      </c>
      <c r="V434" s="48">
        <v>25457.800500000001</v>
      </c>
      <c r="W434" t="s">
        <v>368</v>
      </c>
      <c r="X434">
        <v>101020</v>
      </c>
      <c r="Y434" s="48">
        <v>10</v>
      </c>
      <c r="Z434">
        <v>935</v>
      </c>
      <c r="AB434" s="48">
        <v>0.14699999999999999</v>
      </c>
      <c r="AC434" s="48">
        <f t="shared" si="119"/>
        <v>4.4999999999999998E-2</v>
      </c>
      <c r="AD434" s="50">
        <f t="shared" si="120"/>
        <v>-5.2363225516751886</v>
      </c>
      <c r="AE434" s="50">
        <f t="shared" si="108"/>
        <v>11.78176105287563</v>
      </c>
      <c r="AF434" s="48">
        <v>1.3440000000000001</v>
      </c>
      <c r="AG434" s="48">
        <f t="shared" si="112"/>
        <v>0.34812448411849223</v>
      </c>
      <c r="AH434" s="48">
        <f t="shared" si="121"/>
        <v>0</v>
      </c>
    </row>
    <row r="435" spans="1:35" x14ac:dyDescent="0.2">
      <c r="A435" s="48">
        <v>15247</v>
      </c>
      <c r="B435" s="9" t="s">
        <v>50</v>
      </c>
      <c r="C435" s="48">
        <v>2015</v>
      </c>
      <c r="D435" t="s">
        <v>27</v>
      </c>
      <c r="E435" t="s">
        <v>28</v>
      </c>
      <c r="F435" t="s">
        <v>29</v>
      </c>
      <c r="G435" t="s">
        <v>30</v>
      </c>
      <c r="H435" s="9" t="s">
        <v>365</v>
      </c>
      <c r="I435" t="s">
        <v>366</v>
      </c>
      <c r="J435" s="9" t="s">
        <v>367</v>
      </c>
      <c r="K435" t="s">
        <v>34</v>
      </c>
      <c r="L435">
        <v>12</v>
      </c>
      <c r="M435" t="s">
        <v>81</v>
      </c>
      <c r="N435" s="48">
        <v>44343</v>
      </c>
      <c r="O435" s="48">
        <v>22989</v>
      </c>
      <c r="P435" s="48">
        <v>81824</v>
      </c>
      <c r="Q435" s="48">
        <v>21354</v>
      </c>
      <c r="R435" s="48">
        <v>191</v>
      </c>
      <c r="S435" s="48">
        <v>1035002</v>
      </c>
      <c r="T435" s="48" t="s">
        <v>36</v>
      </c>
      <c r="U435" s="48">
        <v>2911</v>
      </c>
      <c r="V435" s="48">
        <v>33448.6584</v>
      </c>
      <c r="W435" t="s">
        <v>368</v>
      </c>
      <c r="X435">
        <v>101020</v>
      </c>
      <c r="Y435" s="48">
        <v>10</v>
      </c>
      <c r="Z435">
        <v>935</v>
      </c>
      <c r="AB435" s="48">
        <v>0.17599999999999999</v>
      </c>
      <c r="AC435" s="48">
        <f t="shared" si="119"/>
        <v>2.8999999999999998E-2</v>
      </c>
      <c r="AD435" s="50">
        <f t="shared" si="120"/>
        <v>-37.464461496132799</v>
      </c>
      <c r="AE435" s="50">
        <f t="shared" si="108"/>
        <v>11.312325878090913</v>
      </c>
      <c r="AF435" s="48">
        <v>1.167</v>
      </c>
      <c r="AG435" s="48">
        <f t="shared" si="112"/>
        <v>0.54193146265154479</v>
      </c>
      <c r="AH435" s="48">
        <f t="shared" si="121"/>
        <v>0</v>
      </c>
    </row>
    <row r="436" spans="1:35" x14ac:dyDescent="0.2">
      <c r="A436" s="48">
        <v>15247</v>
      </c>
      <c r="B436" s="9" t="s">
        <v>52</v>
      </c>
      <c r="C436" s="48">
        <v>2016</v>
      </c>
      <c r="D436" t="s">
        <v>27</v>
      </c>
      <c r="E436" t="s">
        <v>28</v>
      </c>
      <c r="F436" t="s">
        <v>29</v>
      </c>
      <c r="G436" t="s">
        <v>30</v>
      </c>
      <c r="H436" s="9" t="s">
        <v>365</v>
      </c>
      <c r="I436" t="s">
        <v>366</v>
      </c>
      <c r="J436" s="9" t="s">
        <v>367</v>
      </c>
      <c r="K436" t="s">
        <v>34</v>
      </c>
      <c r="L436">
        <v>12</v>
      </c>
      <c r="M436" t="s">
        <v>53</v>
      </c>
      <c r="N436" s="48">
        <v>46173</v>
      </c>
      <c r="O436" s="48">
        <v>25319</v>
      </c>
      <c r="P436" s="48">
        <v>70166</v>
      </c>
      <c r="Q436" s="48">
        <v>20854</v>
      </c>
      <c r="R436" s="48">
        <v>109</v>
      </c>
      <c r="S436" s="48">
        <v>1035002</v>
      </c>
      <c r="T436" s="48" t="s">
        <v>36</v>
      </c>
      <c r="U436" s="48">
        <v>2911</v>
      </c>
      <c r="V436" s="48">
        <v>30846.616600000001</v>
      </c>
      <c r="W436" t="s">
        <v>368</v>
      </c>
      <c r="X436">
        <v>101020</v>
      </c>
      <c r="Y436" s="48">
        <v>10</v>
      </c>
      <c r="Z436">
        <v>935</v>
      </c>
      <c r="AB436" s="48">
        <v>0.08</v>
      </c>
      <c r="AC436" s="48">
        <f t="shared" si="119"/>
        <v>-9.5999999999999988E-2</v>
      </c>
      <c r="AD436" s="50">
        <f t="shared" si="120"/>
        <v>-14.247653500195542</v>
      </c>
      <c r="AE436" s="50">
        <f t="shared" si="108"/>
        <v>11.158619142203678</v>
      </c>
      <c r="AF436" s="48">
        <v>1.1559999999999999</v>
      </c>
      <c r="AG436" s="48">
        <f t="shared" si="112"/>
        <v>0.65805375823048196</v>
      </c>
      <c r="AH436" s="48">
        <f t="shared" si="121"/>
        <v>0</v>
      </c>
    </row>
    <row r="437" spans="1:35" x14ac:dyDescent="0.2">
      <c r="A437" s="48">
        <v>15247</v>
      </c>
      <c r="B437" s="9" t="s">
        <v>54</v>
      </c>
      <c r="C437" s="48">
        <v>2017</v>
      </c>
      <c r="D437" t="s">
        <v>27</v>
      </c>
      <c r="E437" t="s">
        <v>28</v>
      </c>
      <c r="F437" t="s">
        <v>29</v>
      </c>
      <c r="G437" t="s">
        <v>30</v>
      </c>
      <c r="H437" s="9" t="s">
        <v>365</v>
      </c>
      <c r="I437" t="s">
        <v>366</v>
      </c>
      <c r="J437" s="9" t="s">
        <v>367</v>
      </c>
      <c r="K437" t="s">
        <v>34</v>
      </c>
      <c r="L437">
        <v>12</v>
      </c>
      <c r="M437" t="s">
        <v>284</v>
      </c>
      <c r="N437" s="48">
        <v>50158</v>
      </c>
      <c r="O437" s="48">
        <v>27258</v>
      </c>
      <c r="P437" s="48">
        <v>88407</v>
      </c>
      <c r="Q437" s="48">
        <v>22900</v>
      </c>
      <c r="R437" s="48">
        <v>74</v>
      </c>
      <c r="S437" s="48">
        <v>1035002</v>
      </c>
      <c r="T437" s="48" t="s">
        <v>36</v>
      </c>
      <c r="U437" s="48">
        <v>2911</v>
      </c>
      <c r="V437" s="48">
        <v>39879.565199999997</v>
      </c>
      <c r="W437" t="s">
        <v>368</v>
      </c>
      <c r="X437">
        <v>101020</v>
      </c>
      <c r="Y437" s="48">
        <v>10</v>
      </c>
      <c r="Z437">
        <v>935</v>
      </c>
      <c r="AB437" s="48">
        <v>7.4999999999999997E-2</v>
      </c>
      <c r="AC437" s="48">
        <f t="shared" si="119"/>
        <v>-5.0000000000000044E-3</v>
      </c>
      <c r="AD437" s="50">
        <f t="shared" si="120"/>
        <v>25.996921585953309</v>
      </c>
      <c r="AE437" s="50">
        <f t="shared" si="108"/>
        <v>11.389706431011088</v>
      </c>
      <c r="AF437" s="48">
        <v>1.2809999999999999</v>
      </c>
      <c r="AG437" s="48">
        <f t="shared" si="112"/>
        <v>0.56735326388181928</v>
      </c>
      <c r="AH437" s="48">
        <f t="shared" si="121"/>
        <v>513.4654491805893</v>
      </c>
      <c r="AI437" s="48">
        <v>25754400</v>
      </c>
    </row>
    <row r="438" spans="1:35" x14ac:dyDescent="0.2">
      <c r="A438" s="48">
        <v>15247</v>
      </c>
      <c r="B438" s="9" t="s">
        <v>56</v>
      </c>
      <c r="C438" s="48">
        <v>2018</v>
      </c>
      <c r="D438" t="s">
        <v>27</v>
      </c>
      <c r="E438" t="s">
        <v>28</v>
      </c>
      <c r="F438" t="s">
        <v>29</v>
      </c>
      <c r="G438" t="s">
        <v>30</v>
      </c>
      <c r="H438" s="9" t="s">
        <v>365</v>
      </c>
      <c r="I438" t="s">
        <v>366</v>
      </c>
      <c r="J438" s="9" t="s">
        <v>367</v>
      </c>
      <c r="K438" t="s">
        <v>34</v>
      </c>
      <c r="L438">
        <v>12</v>
      </c>
      <c r="M438" t="s">
        <v>372</v>
      </c>
      <c r="N438" s="48">
        <v>50155</v>
      </c>
      <c r="O438" s="48">
        <v>27424</v>
      </c>
      <c r="P438" s="48">
        <v>111407</v>
      </c>
      <c r="Q438" s="48">
        <v>22731</v>
      </c>
      <c r="R438" s="48">
        <v>162</v>
      </c>
      <c r="S438" s="48">
        <v>1035002</v>
      </c>
      <c r="T438" s="48" t="s">
        <v>36</v>
      </c>
      <c r="U438" s="48">
        <v>2911</v>
      </c>
      <c r="V438" s="48">
        <v>31307.247100000001</v>
      </c>
      <c r="W438" t="s">
        <v>368</v>
      </c>
      <c r="X438">
        <v>101020</v>
      </c>
      <c r="Y438" s="48">
        <v>10</v>
      </c>
      <c r="Z438">
        <v>935</v>
      </c>
      <c r="AB438" s="48">
        <v>0.16900000000000001</v>
      </c>
      <c r="AC438" s="48">
        <f t="shared" si="119"/>
        <v>9.4000000000000014E-2</v>
      </c>
      <c r="AD438" s="50">
        <f t="shared" si="120"/>
        <v>26.016039453889402</v>
      </c>
      <c r="AE438" s="50">
        <f t="shared" si="108"/>
        <v>11.620945441125958</v>
      </c>
      <c r="AF438" s="48">
        <v>1.262</v>
      </c>
      <c r="AG438" s="48">
        <f t="shared" si="112"/>
        <v>0.4501961277119032</v>
      </c>
      <c r="AH438" s="48">
        <f t="shared" si="121"/>
        <v>0</v>
      </c>
    </row>
    <row r="439" spans="1:35" hidden="1" x14ac:dyDescent="0.2">
      <c r="A439">
        <v>15247</v>
      </c>
      <c r="B439" t="s">
        <v>58</v>
      </c>
      <c r="C439">
        <v>2019</v>
      </c>
      <c r="D439" t="s">
        <v>27</v>
      </c>
      <c r="E439" t="s">
        <v>28</v>
      </c>
      <c r="F439" t="s">
        <v>29</v>
      </c>
      <c r="G439" t="s">
        <v>30</v>
      </c>
      <c r="H439" t="s">
        <v>365</v>
      </c>
      <c r="I439" t="s">
        <v>366</v>
      </c>
      <c r="J439" t="s">
        <v>367</v>
      </c>
      <c r="K439" t="s">
        <v>34</v>
      </c>
      <c r="L439">
        <v>12</v>
      </c>
      <c r="M439" t="s">
        <v>142</v>
      </c>
      <c r="N439">
        <v>53864</v>
      </c>
      <c r="O439">
        <v>31328</v>
      </c>
      <c r="P439">
        <v>102729</v>
      </c>
      <c r="Q439">
        <v>22536</v>
      </c>
      <c r="R439">
        <v>106</v>
      </c>
      <c r="S439">
        <v>1035002</v>
      </c>
      <c r="T439" t="s">
        <v>36</v>
      </c>
      <c r="U439">
        <v>2911</v>
      </c>
      <c r="V439">
        <v>38330.195800000001</v>
      </c>
      <c r="W439" t="s">
        <v>368</v>
      </c>
      <c r="X439">
        <v>101020</v>
      </c>
      <c r="Y439">
        <v>10</v>
      </c>
      <c r="Z439">
        <v>935</v>
      </c>
      <c r="AA439"/>
      <c r="AB439" s="4"/>
      <c r="AC439" s="4"/>
      <c r="AD439" s="4"/>
      <c r="AE439" s="4">
        <f t="shared" si="108"/>
        <v>11.539849731908088</v>
      </c>
      <c r="AF439" s="4"/>
      <c r="AG439">
        <f t="shared" si="112"/>
        <v>0.52433100682377909</v>
      </c>
      <c r="AH439"/>
      <c r="AI439"/>
    </row>
    <row r="440" spans="1:35" hidden="1" x14ac:dyDescent="0.2">
      <c r="A440" s="9">
        <v>16478</v>
      </c>
      <c r="B440" s="9" t="s">
        <v>26</v>
      </c>
      <c r="C440" s="9">
        <v>2008</v>
      </c>
      <c r="D440" t="s">
        <v>27</v>
      </c>
      <c r="E440" t="s">
        <v>28</v>
      </c>
      <c r="F440" t="s">
        <v>29</v>
      </c>
      <c r="G440" t="s">
        <v>30</v>
      </c>
      <c r="H440" s="9" t="s">
        <v>373</v>
      </c>
      <c r="I440" t="s">
        <v>374</v>
      </c>
      <c r="J440" t="s">
        <v>375</v>
      </c>
      <c r="K440" t="s">
        <v>34</v>
      </c>
      <c r="L440">
        <v>12</v>
      </c>
      <c r="M440" t="s">
        <v>278</v>
      </c>
      <c r="N440" s="9">
        <v>15951.226000000001</v>
      </c>
      <c r="O440" s="9">
        <v>6936.7290000000003</v>
      </c>
      <c r="P440" s="9">
        <v>6984.43</v>
      </c>
      <c r="Q440" s="9">
        <v>9014.4969999999994</v>
      </c>
      <c r="R440" s="9">
        <v>836</v>
      </c>
      <c r="S440">
        <v>821189</v>
      </c>
      <c r="T440" t="s">
        <v>36</v>
      </c>
      <c r="U440">
        <v>1311</v>
      </c>
      <c r="V440" s="9">
        <v>16620.498599999999</v>
      </c>
      <c r="W440" t="s">
        <v>376</v>
      </c>
      <c r="X440">
        <v>101020</v>
      </c>
      <c r="Y440">
        <v>10</v>
      </c>
      <c r="Z440">
        <v>935</v>
      </c>
      <c r="AA440" s="9"/>
      <c r="AB440" s="9">
        <v>0.252</v>
      </c>
      <c r="AC440" s="48">
        <f t="shared" ref="AC440:AC450" si="122">AB440-AB439</f>
        <v>0.252</v>
      </c>
      <c r="AD440" s="8"/>
      <c r="AE440" s="8">
        <f t="shared" si="108"/>
        <v>8.8514386649253858</v>
      </c>
      <c r="AF440" s="8"/>
      <c r="AG440" s="9">
        <f t="shared" si="112"/>
        <v>2.283826453984076</v>
      </c>
      <c r="AH440" s="9"/>
      <c r="AI440" s="9"/>
    </row>
    <row r="441" spans="1:35" x14ac:dyDescent="0.2">
      <c r="A441" s="48">
        <v>16478</v>
      </c>
      <c r="B441" s="9" t="s">
        <v>38</v>
      </c>
      <c r="C441" s="48">
        <v>2009</v>
      </c>
      <c r="D441" t="s">
        <v>27</v>
      </c>
      <c r="E441" t="s">
        <v>28</v>
      </c>
      <c r="F441" t="s">
        <v>29</v>
      </c>
      <c r="G441" t="s">
        <v>30</v>
      </c>
      <c r="H441" s="9" t="s">
        <v>373</v>
      </c>
      <c r="I441" t="s">
        <v>374</v>
      </c>
      <c r="J441" s="9" t="s">
        <v>375</v>
      </c>
      <c r="K441" t="s">
        <v>34</v>
      </c>
      <c r="L441">
        <v>12</v>
      </c>
      <c r="M441" t="s">
        <v>280</v>
      </c>
      <c r="N441" s="48">
        <v>18118.667000000001</v>
      </c>
      <c r="O441" s="48">
        <v>8120.625</v>
      </c>
      <c r="P441" s="48">
        <v>4238.3459999999995</v>
      </c>
      <c r="Q441" s="48">
        <v>9998.0419999999995</v>
      </c>
      <c r="R441" s="48">
        <v>21</v>
      </c>
      <c r="S441" s="48">
        <v>821189</v>
      </c>
      <c r="T441" s="48" t="s">
        <v>36</v>
      </c>
      <c r="U441" s="48">
        <v>1311</v>
      </c>
      <c r="V441" s="48">
        <v>24569.125700000001</v>
      </c>
      <c r="W441" t="s">
        <v>376</v>
      </c>
      <c r="X441">
        <v>101020</v>
      </c>
      <c r="Y441" s="48">
        <v>10</v>
      </c>
      <c r="Z441">
        <v>935</v>
      </c>
      <c r="AB441" s="48">
        <v>5.0999999999999997E-2</v>
      </c>
      <c r="AC441" s="48">
        <f t="shared" si="122"/>
        <v>-0.20100000000000001</v>
      </c>
      <c r="AD441" s="50">
        <f t="shared" ref="AD441:AD450" si="123">(P441-P440)/P440*100</f>
        <v>-39.317224168615056</v>
      </c>
      <c r="AE441" s="50">
        <f t="shared" si="108"/>
        <v>8.3519283777797906</v>
      </c>
      <c r="AF441" s="48">
        <v>0.78700000000000003</v>
      </c>
      <c r="AG441" s="48">
        <f t="shared" si="112"/>
        <v>4.2749381480417137</v>
      </c>
      <c r="AH441" s="48">
        <f t="shared" ref="AH441:AH450" si="124">AI441/N441</f>
        <v>21.789958389323012</v>
      </c>
      <c r="AI441" s="48">
        <v>394805</v>
      </c>
    </row>
    <row r="442" spans="1:35" x14ac:dyDescent="0.2">
      <c r="A442" s="48">
        <v>16478</v>
      </c>
      <c r="B442" s="9" t="s">
        <v>40</v>
      </c>
      <c r="C442" s="48">
        <v>2010</v>
      </c>
      <c r="D442" t="s">
        <v>27</v>
      </c>
      <c r="E442" t="s">
        <v>28</v>
      </c>
      <c r="F442" t="s">
        <v>29</v>
      </c>
      <c r="G442" t="s">
        <v>30</v>
      </c>
      <c r="H442" s="9" t="s">
        <v>373</v>
      </c>
      <c r="I442" t="s">
        <v>374</v>
      </c>
      <c r="J442" s="9" t="s">
        <v>375</v>
      </c>
      <c r="K442" t="s">
        <v>34</v>
      </c>
      <c r="L442">
        <v>12</v>
      </c>
      <c r="M442" t="s">
        <v>41</v>
      </c>
      <c r="N442" s="48">
        <v>21624.233</v>
      </c>
      <c r="O442" s="48">
        <v>11392.601000000001</v>
      </c>
      <c r="P442" s="48">
        <v>5852.8069999999998</v>
      </c>
      <c r="Q442" s="48">
        <v>10231.632</v>
      </c>
      <c r="R442" s="48">
        <v>70</v>
      </c>
      <c r="S442" s="48">
        <v>821189</v>
      </c>
      <c r="T442" s="48" t="s">
        <v>36</v>
      </c>
      <c r="U442" s="48">
        <v>1311</v>
      </c>
      <c r="V442" s="48">
        <v>23225.178599999999</v>
      </c>
      <c r="W442" t="s">
        <v>376</v>
      </c>
      <c r="X442">
        <v>101020</v>
      </c>
      <c r="Y442" s="48">
        <v>10</v>
      </c>
      <c r="Z442">
        <v>935</v>
      </c>
      <c r="AB442" s="48">
        <v>3.7999999999999999E-2</v>
      </c>
      <c r="AC442" s="48">
        <f t="shared" si="122"/>
        <v>-1.2999999999999998E-2</v>
      </c>
      <c r="AD442" s="50">
        <f t="shared" si="123"/>
        <v>38.091769761128525</v>
      </c>
      <c r="AE442" s="50">
        <f t="shared" si="108"/>
        <v>8.6746766542045801</v>
      </c>
      <c r="AF442" s="48">
        <v>0.88200000000000001</v>
      </c>
      <c r="AG442" s="48">
        <f t="shared" si="112"/>
        <v>3.694677271948315</v>
      </c>
      <c r="AH442" s="48">
        <f t="shared" si="124"/>
        <v>0</v>
      </c>
    </row>
    <row r="443" spans="1:35" x14ac:dyDescent="0.2">
      <c r="A443" s="48">
        <v>16478</v>
      </c>
      <c r="B443" s="9" t="s">
        <v>42</v>
      </c>
      <c r="C443" s="48">
        <v>2011</v>
      </c>
      <c r="D443" t="s">
        <v>27</v>
      </c>
      <c r="E443" t="s">
        <v>28</v>
      </c>
      <c r="F443" t="s">
        <v>29</v>
      </c>
      <c r="G443" t="s">
        <v>30</v>
      </c>
      <c r="H443" s="9" t="s">
        <v>373</v>
      </c>
      <c r="I443" t="s">
        <v>374</v>
      </c>
      <c r="J443" s="9" t="s">
        <v>375</v>
      </c>
      <c r="K443" t="s">
        <v>34</v>
      </c>
      <c r="L443">
        <v>12</v>
      </c>
      <c r="M443" t="s">
        <v>134</v>
      </c>
      <c r="N443" s="48">
        <v>24838.796999999999</v>
      </c>
      <c r="O443" s="48">
        <v>12197.893</v>
      </c>
      <c r="P443" s="48">
        <v>9600.0329999999994</v>
      </c>
      <c r="Q443" s="48">
        <v>12640.904</v>
      </c>
      <c r="R443" s="48">
        <v>486</v>
      </c>
      <c r="S443" s="48">
        <v>821189</v>
      </c>
      <c r="T443" s="48" t="s">
        <v>36</v>
      </c>
      <c r="U443" s="48">
        <v>1311</v>
      </c>
      <c r="V443" s="48">
        <v>26501.061699999998</v>
      </c>
      <c r="W443" t="s">
        <v>376</v>
      </c>
      <c r="X443">
        <v>101020</v>
      </c>
      <c r="Y443" s="48">
        <v>10</v>
      </c>
      <c r="Z443">
        <v>935</v>
      </c>
      <c r="AB443" s="48">
        <v>7.0000000000000007E-2</v>
      </c>
      <c r="AC443" s="48">
        <f t="shared" si="122"/>
        <v>3.2000000000000008E-2</v>
      </c>
      <c r="AD443" s="50">
        <f t="shared" si="123"/>
        <v>64.024424519721904</v>
      </c>
      <c r="AE443" s="50">
        <f t="shared" si="108"/>
        <v>9.1695218149500199</v>
      </c>
      <c r="AF443" s="48">
        <v>1.016</v>
      </c>
      <c r="AG443" s="48">
        <f t="shared" si="112"/>
        <v>2.5873657934300849</v>
      </c>
      <c r="AH443" s="48">
        <f t="shared" si="124"/>
        <v>0</v>
      </c>
    </row>
    <row r="444" spans="1:35" x14ac:dyDescent="0.2">
      <c r="A444" s="48">
        <v>16478</v>
      </c>
      <c r="B444" s="9" t="s">
        <v>44</v>
      </c>
      <c r="C444" s="48">
        <v>2012</v>
      </c>
      <c r="D444" t="s">
        <v>27</v>
      </c>
      <c r="E444" t="s">
        <v>28</v>
      </c>
      <c r="F444" t="s">
        <v>29</v>
      </c>
      <c r="G444" t="s">
        <v>30</v>
      </c>
      <c r="H444" s="9" t="s">
        <v>373</v>
      </c>
      <c r="I444" t="s">
        <v>374</v>
      </c>
      <c r="J444" s="9" t="s">
        <v>375</v>
      </c>
      <c r="K444" t="s">
        <v>34</v>
      </c>
      <c r="L444">
        <v>12</v>
      </c>
      <c r="M444" t="s">
        <v>262</v>
      </c>
      <c r="N444" s="48">
        <v>27336.578000000001</v>
      </c>
      <c r="O444" s="48">
        <v>14051.814</v>
      </c>
      <c r="P444" s="48">
        <v>11448.814</v>
      </c>
      <c r="Q444" s="48">
        <v>13284.763999999999</v>
      </c>
      <c r="R444" s="48">
        <v>166</v>
      </c>
      <c r="S444" s="48">
        <v>821189</v>
      </c>
      <c r="T444" s="48" t="s">
        <v>36</v>
      </c>
      <c r="U444" s="48">
        <v>1311</v>
      </c>
      <c r="V444" s="48">
        <v>32810.429300000003</v>
      </c>
      <c r="W444" t="s">
        <v>376</v>
      </c>
      <c r="X444">
        <v>101020</v>
      </c>
      <c r="Y444" s="48">
        <v>10</v>
      </c>
      <c r="Z444">
        <v>935</v>
      </c>
      <c r="AB444" s="48">
        <v>7.0999999999999994E-2</v>
      </c>
      <c r="AC444" s="48">
        <f t="shared" si="122"/>
        <v>9.9999999999998701E-4</v>
      </c>
      <c r="AD444" s="50">
        <f t="shared" si="123"/>
        <v>19.258069217053745</v>
      </c>
      <c r="AE444" s="50">
        <f t="shared" si="108"/>
        <v>9.3456414228315001</v>
      </c>
      <c r="AF444" s="48">
        <v>0.97799999999999998</v>
      </c>
      <c r="AG444" s="48">
        <f t="shared" si="112"/>
        <v>2.3877213831930537</v>
      </c>
      <c r="AH444" s="48">
        <f t="shared" si="124"/>
        <v>179.51858345254476</v>
      </c>
      <c r="AI444" s="48">
        <v>4907423.7589999996</v>
      </c>
    </row>
    <row r="445" spans="1:35" x14ac:dyDescent="0.2">
      <c r="A445" s="48">
        <v>16478</v>
      </c>
      <c r="B445" s="9" t="s">
        <v>46</v>
      </c>
      <c r="C445" s="48">
        <v>2013</v>
      </c>
      <c r="D445" t="s">
        <v>27</v>
      </c>
      <c r="E445" t="s">
        <v>28</v>
      </c>
      <c r="F445" t="s">
        <v>29</v>
      </c>
      <c r="G445" t="s">
        <v>30</v>
      </c>
      <c r="H445" s="9" t="s">
        <v>373</v>
      </c>
      <c r="I445" t="s">
        <v>374</v>
      </c>
      <c r="J445" s="9" t="s">
        <v>375</v>
      </c>
      <c r="K445" t="s">
        <v>34</v>
      </c>
      <c r="L445">
        <v>12</v>
      </c>
      <c r="M445" t="s">
        <v>377</v>
      </c>
      <c r="N445" s="48">
        <v>30574.238000000001</v>
      </c>
      <c r="O445" s="48">
        <v>15155.779</v>
      </c>
      <c r="P445" s="48">
        <v>14233.046</v>
      </c>
      <c r="Q445" s="48">
        <v>15418.459000000001</v>
      </c>
      <c r="R445" s="48">
        <v>8</v>
      </c>
      <c r="S445" s="48">
        <v>821189</v>
      </c>
      <c r="T445" s="48" t="s">
        <v>36</v>
      </c>
      <c r="U445" s="48">
        <v>1311</v>
      </c>
      <c r="V445" s="48">
        <v>45834.754200000003</v>
      </c>
      <c r="W445" t="s">
        <v>376</v>
      </c>
      <c r="X445">
        <v>101020</v>
      </c>
      <c r="Y445" s="48">
        <v>10</v>
      </c>
      <c r="Z445">
        <v>935</v>
      </c>
      <c r="AB445" s="48">
        <v>0.06</v>
      </c>
      <c r="AC445" s="48">
        <f t="shared" si="122"/>
        <v>-1.0999999999999996E-2</v>
      </c>
      <c r="AD445" s="50">
        <f t="shared" si="123"/>
        <v>24.318955657765073</v>
      </c>
      <c r="AE445" s="50">
        <f t="shared" si="108"/>
        <v>9.5633217229912084</v>
      </c>
      <c r="AF445" s="48">
        <v>1.0389999999999999</v>
      </c>
      <c r="AG445" s="48">
        <f t="shared" si="112"/>
        <v>2.1481162921836972</v>
      </c>
      <c r="AH445" s="48">
        <f t="shared" si="124"/>
        <v>0</v>
      </c>
    </row>
    <row r="446" spans="1:35" x14ac:dyDescent="0.2">
      <c r="A446" s="48">
        <v>16478</v>
      </c>
      <c r="B446" s="9" t="s">
        <v>48</v>
      </c>
      <c r="C446" s="48">
        <v>2014</v>
      </c>
      <c r="D446" t="s">
        <v>27</v>
      </c>
      <c r="E446" t="s">
        <v>28</v>
      </c>
      <c r="F446" t="s">
        <v>29</v>
      </c>
      <c r="G446" t="s">
        <v>30</v>
      </c>
      <c r="H446" s="9" t="s">
        <v>373</v>
      </c>
      <c r="I446" t="s">
        <v>374</v>
      </c>
      <c r="J446" s="9" t="s">
        <v>375</v>
      </c>
      <c r="K446" t="s">
        <v>34</v>
      </c>
      <c r="L446">
        <v>12</v>
      </c>
      <c r="M446" t="s">
        <v>378</v>
      </c>
      <c r="N446" s="48">
        <v>34762.686999999998</v>
      </c>
      <c r="O446" s="48">
        <v>17050.105</v>
      </c>
      <c r="P446" s="48">
        <v>17473.506000000001</v>
      </c>
      <c r="Q446" s="48">
        <v>17712.581999999999</v>
      </c>
      <c r="R446" s="48">
        <v>465</v>
      </c>
      <c r="S446" s="48">
        <v>821189</v>
      </c>
      <c r="T446" s="48" t="s">
        <v>36</v>
      </c>
      <c r="U446" s="48">
        <v>1311</v>
      </c>
      <c r="V446" s="48">
        <v>50481.520700000001</v>
      </c>
      <c r="W446" t="s">
        <v>376</v>
      </c>
      <c r="X446">
        <v>101020</v>
      </c>
      <c r="Y446" s="48">
        <v>10</v>
      </c>
      <c r="Z446">
        <v>935</v>
      </c>
      <c r="AB446" s="48">
        <v>0.14199999999999999</v>
      </c>
      <c r="AC446" s="48">
        <f t="shared" si="122"/>
        <v>8.199999999999999E-2</v>
      </c>
      <c r="AD446" s="50">
        <f t="shared" si="123"/>
        <v>22.76715750093129</v>
      </c>
      <c r="AE446" s="50">
        <f t="shared" si="108"/>
        <v>9.7684410698849966</v>
      </c>
      <c r="AF446" s="48">
        <v>0.98099999999999998</v>
      </c>
      <c r="AG446" s="48">
        <f t="shared" si="112"/>
        <v>1.9894511725351509</v>
      </c>
      <c r="AH446" s="48">
        <f t="shared" si="124"/>
        <v>135.18445797932711</v>
      </c>
      <c r="AI446" s="48">
        <v>4699375</v>
      </c>
    </row>
    <row r="447" spans="1:35" x14ac:dyDescent="0.2">
      <c r="A447" s="48">
        <v>16478</v>
      </c>
      <c r="B447" s="9" t="s">
        <v>50</v>
      </c>
      <c r="C447" s="48">
        <v>2015</v>
      </c>
      <c r="D447" t="s">
        <v>27</v>
      </c>
      <c r="E447" t="s">
        <v>28</v>
      </c>
      <c r="F447" t="s">
        <v>29</v>
      </c>
      <c r="G447" t="s">
        <v>30</v>
      </c>
      <c r="H447" s="9" t="s">
        <v>373</v>
      </c>
      <c r="I447" t="s">
        <v>374</v>
      </c>
      <c r="J447" s="9" t="s">
        <v>375</v>
      </c>
      <c r="K447" t="s">
        <v>34</v>
      </c>
      <c r="L447">
        <v>12</v>
      </c>
      <c r="M447" t="s">
        <v>81</v>
      </c>
      <c r="N447" s="48">
        <v>26975.243999999999</v>
      </c>
      <c r="O447" s="48">
        <v>14032.209000000001</v>
      </c>
      <c r="P447" s="48">
        <v>8718.3169999999991</v>
      </c>
      <c r="Q447" s="48">
        <v>12943.035</v>
      </c>
      <c r="S447" s="48">
        <v>821189</v>
      </c>
      <c r="T447" s="48" t="s">
        <v>36</v>
      </c>
      <c r="U447" s="48">
        <v>1311</v>
      </c>
      <c r="V447" s="48">
        <v>38924.518600000003</v>
      </c>
      <c r="W447" t="s">
        <v>376</v>
      </c>
      <c r="X447">
        <v>101020</v>
      </c>
      <c r="Y447" s="48">
        <v>10</v>
      </c>
      <c r="Z447">
        <v>935</v>
      </c>
      <c r="AB447" s="48">
        <v>-0.156</v>
      </c>
      <c r="AC447" s="48">
        <f t="shared" si="122"/>
        <v>-0.29799999999999999</v>
      </c>
      <c r="AD447" s="50">
        <f t="shared" si="123"/>
        <v>-50.10550830497327</v>
      </c>
      <c r="AE447" s="50">
        <f t="shared" si="108"/>
        <v>9.0731814936880877</v>
      </c>
      <c r="AF447" s="48">
        <v>0.98199999999999998</v>
      </c>
      <c r="AG447" s="48">
        <f t="shared" si="112"/>
        <v>3.0940884576690664</v>
      </c>
      <c r="AH447" s="48">
        <f t="shared" si="124"/>
        <v>144.31949160496936</v>
      </c>
      <c r="AI447" s="48">
        <v>3893053.5</v>
      </c>
    </row>
    <row r="448" spans="1:35" x14ac:dyDescent="0.2">
      <c r="A448" s="48">
        <v>16478</v>
      </c>
      <c r="B448" s="9" t="s">
        <v>52</v>
      </c>
      <c r="C448" s="48">
        <v>2016</v>
      </c>
      <c r="D448" t="s">
        <v>27</v>
      </c>
      <c r="E448" t="s">
        <v>28</v>
      </c>
      <c r="F448" t="s">
        <v>29</v>
      </c>
      <c r="G448" t="s">
        <v>30</v>
      </c>
      <c r="H448" s="9" t="s">
        <v>373</v>
      </c>
      <c r="I448" t="s">
        <v>374</v>
      </c>
      <c r="J448" s="9" t="s">
        <v>375</v>
      </c>
      <c r="K448" t="s">
        <v>34</v>
      </c>
      <c r="L448">
        <v>12</v>
      </c>
      <c r="M448" t="s">
        <v>292</v>
      </c>
      <c r="N448" s="48">
        <v>29459.433000000001</v>
      </c>
      <c r="O448" s="48">
        <v>15477.852000000001</v>
      </c>
      <c r="P448" s="48">
        <v>7363.3940000000002</v>
      </c>
      <c r="Q448" s="48">
        <v>13981.581</v>
      </c>
      <c r="R448" s="48">
        <v>1</v>
      </c>
      <c r="S448" s="48">
        <v>821189</v>
      </c>
      <c r="T448" s="48" t="s">
        <v>36</v>
      </c>
      <c r="U448" s="48">
        <v>1311</v>
      </c>
      <c r="V448" s="48">
        <v>58304.37</v>
      </c>
      <c r="W448" t="s">
        <v>376</v>
      </c>
      <c r="X448">
        <v>101020</v>
      </c>
      <c r="Y448" s="48">
        <v>10</v>
      </c>
      <c r="Z448">
        <v>935</v>
      </c>
      <c r="AB448" s="48">
        <v>-7.1999999999999995E-2</v>
      </c>
      <c r="AC448" s="48">
        <f t="shared" si="122"/>
        <v>8.4000000000000005E-2</v>
      </c>
      <c r="AD448" s="50">
        <f t="shared" si="123"/>
        <v>-15.54110730316412</v>
      </c>
      <c r="AE448" s="50">
        <f t="shared" si="108"/>
        <v>8.9042762467342946</v>
      </c>
      <c r="AF448" s="48">
        <v>1.1279999999999999</v>
      </c>
      <c r="AG448" s="48">
        <f t="shared" si="112"/>
        <v>4.0007954212418895</v>
      </c>
      <c r="AH448" s="48">
        <f t="shared" si="124"/>
        <v>118.34318230089492</v>
      </c>
      <c r="AI448" s="48">
        <v>3486323.05</v>
      </c>
    </row>
    <row r="449" spans="1:35" x14ac:dyDescent="0.2">
      <c r="A449" s="48">
        <v>16478</v>
      </c>
      <c r="B449" s="9" t="s">
        <v>54</v>
      </c>
      <c r="C449" s="48">
        <v>2017</v>
      </c>
      <c r="D449" t="s">
        <v>27</v>
      </c>
      <c r="E449" t="s">
        <v>28</v>
      </c>
      <c r="F449" t="s">
        <v>29</v>
      </c>
      <c r="G449" t="s">
        <v>30</v>
      </c>
      <c r="H449" s="9" t="s">
        <v>373</v>
      </c>
      <c r="I449" t="s">
        <v>374</v>
      </c>
      <c r="J449" s="9" t="s">
        <v>375</v>
      </c>
      <c r="K449" t="s">
        <v>34</v>
      </c>
      <c r="L449">
        <v>12</v>
      </c>
      <c r="M449" t="s">
        <v>337</v>
      </c>
      <c r="N449" s="48">
        <v>29833.078000000001</v>
      </c>
      <c r="O449" s="48">
        <v>13549.805</v>
      </c>
      <c r="P449" s="48">
        <v>11225.806</v>
      </c>
      <c r="Q449" s="48">
        <v>16283.272999999999</v>
      </c>
      <c r="R449" s="48">
        <v>8</v>
      </c>
      <c r="S449" s="48">
        <v>821189</v>
      </c>
      <c r="T449" s="48" t="s">
        <v>36</v>
      </c>
      <c r="U449" s="48">
        <v>1311</v>
      </c>
      <c r="V449" s="48">
        <v>62423.453099999999</v>
      </c>
      <c r="W449" t="s">
        <v>376</v>
      </c>
      <c r="X449">
        <v>101020</v>
      </c>
      <c r="Y449" s="48">
        <v>10</v>
      </c>
      <c r="Z449">
        <v>935</v>
      </c>
      <c r="AB449" s="48">
        <v>1E-3</v>
      </c>
      <c r="AC449" s="48">
        <f t="shared" si="122"/>
        <v>7.2999999999999995E-2</v>
      </c>
      <c r="AD449" s="50">
        <f t="shared" si="123"/>
        <v>52.454235098651523</v>
      </c>
      <c r="AE449" s="50">
        <f t="shared" si="108"/>
        <v>9.325970514041579</v>
      </c>
      <c r="AF449" s="48">
        <v>1.095</v>
      </c>
      <c r="AG449" s="48">
        <f t="shared" si="112"/>
        <v>2.6575444115104072</v>
      </c>
      <c r="AH449" s="48">
        <f t="shared" si="124"/>
        <v>117.97349572846623</v>
      </c>
      <c r="AI449" s="48">
        <v>3519512.5</v>
      </c>
    </row>
    <row r="450" spans="1:35" x14ac:dyDescent="0.2">
      <c r="A450" s="48">
        <v>16478</v>
      </c>
      <c r="B450" s="9" t="s">
        <v>56</v>
      </c>
      <c r="C450" s="48">
        <v>2018</v>
      </c>
      <c r="D450" t="s">
        <v>27</v>
      </c>
      <c r="E450" t="s">
        <v>28</v>
      </c>
      <c r="F450" t="s">
        <v>29</v>
      </c>
      <c r="G450" t="s">
        <v>30</v>
      </c>
      <c r="H450" s="9" t="s">
        <v>373</v>
      </c>
      <c r="I450" t="s">
        <v>374</v>
      </c>
      <c r="J450" s="9" t="s">
        <v>375</v>
      </c>
      <c r="K450" t="s">
        <v>34</v>
      </c>
      <c r="L450">
        <v>12</v>
      </c>
      <c r="M450" t="s">
        <v>240</v>
      </c>
      <c r="N450" s="48">
        <v>33934.474000000002</v>
      </c>
      <c r="O450" s="48">
        <v>14570.286</v>
      </c>
      <c r="P450" s="48">
        <v>17011.202000000001</v>
      </c>
      <c r="Q450" s="48">
        <v>19364.187999999998</v>
      </c>
      <c r="R450" s="48">
        <v>24</v>
      </c>
      <c r="S450" s="48">
        <v>821189</v>
      </c>
      <c r="T450" s="48" t="s">
        <v>36</v>
      </c>
      <c r="U450" s="48">
        <v>1311</v>
      </c>
      <c r="V450" s="48">
        <v>50583.805800000002</v>
      </c>
      <c r="W450" t="s">
        <v>376</v>
      </c>
      <c r="X450">
        <v>101020</v>
      </c>
      <c r="Y450" s="48">
        <v>10</v>
      </c>
      <c r="Z450">
        <v>935</v>
      </c>
      <c r="AB450" s="48">
        <v>0.246</v>
      </c>
      <c r="AC450" s="48">
        <f t="shared" si="122"/>
        <v>0.245</v>
      </c>
      <c r="AD450" s="50">
        <f t="shared" si="123"/>
        <v>51.536575636528902</v>
      </c>
      <c r="AE450" s="50">
        <f t="shared" ref="AE450:AE513" si="125">LN(P450)</f>
        <v>9.7416273472084107</v>
      </c>
      <c r="AF450" s="48">
        <v>0.82699999999999996</v>
      </c>
      <c r="AG450" s="48">
        <f t="shared" si="112"/>
        <v>1.9948310530907809</v>
      </c>
      <c r="AH450" s="48">
        <f t="shared" si="124"/>
        <v>0</v>
      </c>
    </row>
    <row r="451" spans="1:35" hidden="1" x14ac:dyDescent="0.2">
      <c r="A451">
        <v>16478</v>
      </c>
      <c r="B451" t="s">
        <v>58</v>
      </c>
      <c r="C451">
        <v>2019</v>
      </c>
      <c r="D451" t="s">
        <v>27</v>
      </c>
      <c r="E451" t="s">
        <v>28</v>
      </c>
      <c r="F451" t="s">
        <v>29</v>
      </c>
      <c r="G451" t="s">
        <v>30</v>
      </c>
      <c r="H451" t="s">
        <v>373</v>
      </c>
      <c r="I451" t="s">
        <v>374</v>
      </c>
      <c r="J451" t="s">
        <v>375</v>
      </c>
      <c r="K451" t="s">
        <v>34</v>
      </c>
      <c r="L451">
        <v>12</v>
      </c>
      <c r="M451" t="s">
        <v>71</v>
      </c>
      <c r="N451">
        <v>37124.608</v>
      </c>
      <c r="O451">
        <v>15483.892</v>
      </c>
      <c r="P451">
        <v>17122.002</v>
      </c>
      <c r="Q451">
        <v>21640.716</v>
      </c>
      <c r="R451">
        <v>4.3710000000000004</v>
      </c>
      <c r="S451">
        <v>821189</v>
      </c>
      <c r="T451" t="s">
        <v>36</v>
      </c>
      <c r="U451">
        <v>1311</v>
      </c>
      <c r="V451">
        <v>48741.116600000001</v>
      </c>
      <c r="W451" t="s">
        <v>376</v>
      </c>
      <c r="X451">
        <v>101020</v>
      </c>
      <c r="Y451">
        <v>10</v>
      </c>
      <c r="Z451">
        <v>935</v>
      </c>
      <c r="AA451"/>
      <c r="AB451" s="4"/>
      <c r="AC451" s="4"/>
      <c r="AD451" s="4"/>
      <c r="AE451" s="4">
        <f t="shared" si="125"/>
        <v>9.7481195821112081</v>
      </c>
      <c r="AF451" s="4"/>
      <c r="AG451">
        <f t="shared" si="112"/>
        <v>2.1682399055904793</v>
      </c>
      <c r="AH451"/>
      <c r="AI451"/>
    </row>
    <row r="452" spans="1:35" hidden="1" x14ac:dyDescent="0.2">
      <c r="A452" s="9">
        <v>20548</v>
      </c>
      <c r="B452" s="9" t="s">
        <v>26</v>
      </c>
      <c r="C452" s="9">
        <v>2008</v>
      </c>
      <c r="D452" t="s">
        <v>27</v>
      </c>
      <c r="E452" t="s">
        <v>28</v>
      </c>
      <c r="F452" t="s">
        <v>29</v>
      </c>
      <c r="G452" t="s">
        <v>30</v>
      </c>
      <c r="H452" s="9" t="s">
        <v>379</v>
      </c>
      <c r="I452">
        <v>127097103</v>
      </c>
      <c r="J452" t="s">
        <v>380</v>
      </c>
      <c r="K452" t="s">
        <v>34</v>
      </c>
      <c r="L452">
        <v>12</v>
      </c>
      <c r="M452" t="s">
        <v>62</v>
      </c>
      <c r="N452" s="9">
        <v>3701.6640000000002</v>
      </c>
      <c r="O452" s="9">
        <v>1911.1020000000001</v>
      </c>
      <c r="P452" s="9">
        <v>945.79100000000005</v>
      </c>
      <c r="Q452" s="9">
        <v>1790.5619999999999</v>
      </c>
      <c r="R452" s="9">
        <v>363.85300000000001</v>
      </c>
      <c r="S452">
        <v>858470</v>
      </c>
      <c r="T452" t="s">
        <v>36</v>
      </c>
      <c r="U452">
        <v>1311</v>
      </c>
      <c r="V452" s="9">
        <v>2687.3339999999998</v>
      </c>
      <c r="W452" t="s">
        <v>381</v>
      </c>
      <c r="X452">
        <v>101020</v>
      </c>
      <c r="Y452">
        <v>10</v>
      </c>
      <c r="Z452">
        <v>935</v>
      </c>
      <c r="AA452" s="9"/>
      <c r="AB452" s="9">
        <v>0.13</v>
      </c>
      <c r="AC452" s="48">
        <f t="shared" ref="AC452:AC462" si="126">AB452-AB451</f>
        <v>0.13</v>
      </c>
      <c r="AD452" s="8"/>
      <c r="AE452" s="8">
        <f t="shared" si="125"/>
        <v>6.8520216144106412</v>
      </c>
      <c r="AF452" s="8"/>
      <c r="AG452" s="9">
        <f t="shared" si="112"/>
        <v>3.9138287422908444</v>
      </c>
      <c r="AH452" s="9"/>
      <c r="AI452" s="9"/>
    </row>
    <row r="453" spans="1:35" x14ac:dyDescent="0.2">
      <c r="A453" s="48">
        <v>20548</v>
      </c>
      <c r="B453" s="9" t="s">
        <v>38</v>
      </c>
      <c r="C453" s="48">
        <v>2009</v>
      </c>
      <c r="D453" t="s">
        <v>27</v>
      </c>
      <c r="E453" t="s">
        <v>28</v>
      </c>
      <c r="F453" t="s">
        <v>29</v>
      </c>
      <c r="G453" t="s">
        <v>30</v>
      </c>
      <c r="H453" s="9" t="s">
        <v>379</v>
      </c>
      <c r="I453">
        <v>127097103</v>
      </c>
      <c r="J453" s="9" t="s">
        <v>380</v>
      </c>
      <c r="K453" t="s">
        <v>34</v>
      </c>
      <c r="L453">
        <v>12</v>
      </c>
      <c r="M453" t="s">
        <v>280</v>
      </c>
      <c r="N453" s="48">
        <v>3683.4009999999998</v>
      </c>
      <c r="O453" s="48">
        <v>1870.8869999999999</v>
      </c>
      <c r="P453" s="48">
        <v>879.27599999999995</v>
      </c>
      <c r="Q453" s="48">
        <v>1812.5139999999999</v>
      </c>
      <c r="R453" s="48">
        <v>124.717</v>
      </c>
      <c r="S453" s="48">
        <v>858470</v>
      </c>
      <c r="T453" s="48" t="s">
        <v>36</v>
      </c>
      <c r="U453" s="48">
        <v>1311</v>
      </c>
      <c r="V453" s="48">
        <v>4518.2779</v>
      </c>
      <c r="W453" t="s">
        <v>381</v>
      </c>
      <c r="X453">
        <v>101020</v>
      </c>
      <c r="Y453" s="48">
        <v>10</v>
      </c>
      <c r="Z453">
        <v>935</v>
      </c>
      <c r="AB453" s="48">
        <v>6.4000000000000001E-2</v>
      </c>
      <c r="AC453" s="48">
        <f t="shared" si="126"/>
        <v>-6.6000000000000003E-2</v>
      </c>
      <c r="AD453" s="50">
        <f t="shared" ref="AD453:AD462" si="127">(P453-P452)/P452*100</f>
        <v>-7.0327376767171712</v>
      </c>
      <c r="AE453" s="50">
        <f t="shared" si="125"/>
        <v>6.7790988415736981</v>
      </c>
      <c r="AF453" s="48">
        <v>1.0029999999999999</v>
      </c>
      <c r="AG453" s="48">
        <f t="shared" si="112"/>
        <v>4.1891294656057942</v>
      </c>
      <c r="AH453" s="48">
        <f t="shared" ref="AH453:AH462" si="128">AI453/N453</f>
        <v>0</v>
      </c>
    </row>
    <row r="454" spans="1:35" x14ac:dyDescent="0.2">
      <c r="A454" s="48">
        <v>20548</v>
      </c>
      <c r="B454" s="9" t="s">
        <v>40</v>
      </c>
      <c r="C454" s="48">
        <v>2010</v>
      </c>
      <c r="D454" t="s">
        <v>27</v>
      </c>
      <c r="E454" t="s">
        <v>28</v>
      </c>
      <c r="F454" t="s">
        <v>29</v>
      </c>
      <c r="G454" t="s">
        <v>30</v>
      </c>
      <c r="H454" s="9" t="s">
        <v>379</v>
      </c>
      <c r="I454">
        <v>127097103</v>
      </c>
      <c r="J454" s="9" t="s">
        <v>380</v>
      </c>
      <c r="K454" t="s">
        <v>34</v>
      </c>
      <c r="L454">
        <v>12</v>
      </c>
      <c r="M454" t="s">
        <v>65</v>
      </c>
      <c r="N454" s="48">
        <v>4005.0309999999999</v>
      </c>
      <c r="O454" s="48">
        <v>2132.3310000000001</v>
      </c>
      <c r="P454" s="48">
        <v>844.03499999999997</v>
      </c>
      <c r="Q454" s="48">
        <v>1872.7</v>
      </c>
      <c r="R454" s="48">
        <v>32.713999999999999</v>
      </c>
      <c r="S454" s="48">
        <v>858470</v>
      </c>
      <c r="T454" s="48" t="s">
        <v>36</v>
      </c>
      <c r="U454" s="48">
        <v>1311</v>
      </c>
      <c r="V454" s="48">
        <v>3936.7028</v>
      </c>
      <c r="W454" t="s">
        <v>381</v>
      </c>
      <c r="X454">
        <v>101020</v>
      </c>
      <c r="Y454" s="48">
        <v>10</v>
      </c>
      <c r="Z454">
        <v>935</v>
      </c>
      <c r="AB454" s="48">
        <v>3.5999999999999997E-2</v>
      </c>
      <c r="AC454" s="48">
        <f t="shared" si="126"/>
        <v>-2.8000000000000004E-2</v>
      </c>
      <c r="AD454" s="50">
        <f t="shared" si="127"/>
        <v>-4.0079565460674447</v>
      </c>
      <c r="AE454" s="50">
        <f t="shared" si="125"/>
        <v>6.7381939629304464</v>
      </c>
      <c r="AF454" s="48">
        <v>1.0820000000000001</v>
      </c>
      <c r="AG454" s="48">
        <f t="shared" si="112"/>
        <v>4.745100617865373</v>
      </c>
      <c r="AH454" s="48">
        <f t="shared" si="128"/>
        <v>0</v>
      </c>
    </row>
    <row r="455" spans="1:35" x14ac:dyDescent="0.2">
      <c r="A455" s="48">
        <v>20548</v>
      </c>
      <c r="B455" s="9" t="s">
        <v>42</v>
      </c>
      <c r="C455" s="48">
        <v>2011</v>
      </c>
      <c r="D455" t="s">
        <v>27</v>
      </c>
      <c r="E455" t="s">
        <v>28</v>
      </c>
      <c r="F455" t="s">
        <v>29</v>
      </c>
      <c r="G455" t="s">
        <v>30</v>
      </c>
      <c r="H455" s="9" t="s">
        <v>379</v>
      </c>
      <c r="I455">
        <v>127097103</v>
      </c>
      <c r="J455" s="9" t="s">
        <v>380</v>
      </c>
      <c r="K455" t="s">
        <v>34</v>
      </c>
      <c r="L455">
        <v>12</v>
      </c>
      <c r="M455" t="s">
        <v>233</v>
      </c>
      <c r="N455" s="48">
        <v>4331.4930000000004</v>
      </c>
      <c r="O455" s="48">
        <v>2226.7249999999999</v>
      </c>
      <c r="P455" s="48">
        <v>979.86400000000003</v>
      </c>
      <c r="Q455" s="48">
        <v>2104.768</v>
      </c>
      <c r="R455" s="48">
        <v>206.35</v>
      </c>
      <c r="S455" s="48">
        <v>858470</v>
      </c>
      <c r="T455" s="48" t="s">
        <v>36</v>
      </c>
      <c r="U455" s="48">
        <v>1311</v>
      </c>
      <c r="V455" s="48">
        <v>7916.9772000000003</v>
      </c>
      <c r="W455" t="s">
        <v>381</v>
      </c>
      <c r="X455">
        <v>101020</v>
      </c>
      <c r="Y455" s="48">
        <v>10</v>
      </c>
      <c r="Z455">
        <v>935</v>
      </c>
      <c r="AB455" s="48">
        <v>5.6000000000000001E-2</v>
      </c>
      <c r="AC455" s="48">
        <f t="shared" si="126"/>
        <v>2.0000000000000004E-2</v>
      </c>
      <c r="AD455" s="50">
        <f t="shared" si="127"/>
        <v>16.092816056206207</v>
      </c>
      <c r="AE455" s="50">
        <f t="shared" si="125"/>
        <v>6.8874137865242018</v>
      </c>
      <c r="AF455" s="48">
        <v>1.1599999999999999</v>
      </c>
      <c r="AG455" s="48">
        <f t="shared" si="112"/>
        <v>4.4205042740625231</v>
      </c>
      <c r="AH455" s="48">
        <f t="shared" si="128"/>
        <v>0</v>
      </c>
    </row>
    <row r="456" spans="1:35" x14ac:dyDescent="0.2">
      <c r="A456" s="48">
        <v>20548</v>
      </c>
      <c r="B456" s="9" t="s">
        <v>44</v>
      </c>
      <c r="C456" s="48">
        <v>2012</v>
      </c>
      <c r="D456" t="s">
        <v>27</v>
      </c>
      <c r="E456" t="s">
        <v>28</v>
      </c>
      <c r="F456" t="s">
        <v>29</v>
      </c>
      <c r="G456" t="s">
        <v>30</v>
      </c>
      <c r="H456" s="9" t="s">
        <v>379</v>
      </c>
      <c r="I456">
        <v>127097103</v>
      </c>
      <c r="J456" s="9" t="s">
        <v>380</v>
      </c>
      <c r="K456" t="s">
        <v>34</v>
      </c>
      <c r="L456">
        <v>12</v>
      </c>
      <c r="M456" t="s">
        <v>323</v>
      </c>
      <c r="N456" s="48">
        <v>4616.3130000000001</v>
      </c>
      <c r="O456" s="48">
        <v>2484.866</v>
      </c>
      <c r="P456" s="48">
        <v>1204.546</v>
      </c>
      <c r="Q456" s="48">
        <v>2131.4470000000001</v>
      </c>
      <c r="R456" s="48">
        <v>61.432000000000002</v>
      </c>
      <c r="S456" s="48">
        <v>858470</v>
      </c>
      <c r="T456" s="48" t="s">
        <v>36</v>
      </c>
      <c r="U456" s="48">
        <v>1311</v>
      </c>
      <c r="V456" s="48">
        <v>10446.6435</v>
      </c>
      <c r="W456" t="s">
        <v>381</v>
      </c>
      <c r="X456">
        <v>101020</v>
      </c>
      <c r="Y456" s="48">
        <v>10</v>
      </c>
      <c r="Z456">
        <v>935</v>
      </c>
      <c r="AB456" s="48">
        <v>0.04</v>
      </c>
      <c r="AC456" s="48">
        <f t="shared" si="126"/>
        <v>-1.6E-2</v>
      </c>
      <c r="AD456" s="50">
        <f t="shared" si="127"/>
        <v>22.929916804781072</v>
      </c>
      <c r="AE456" s="50">
        <f t="shared" si="125"/>
        <v>7.0938580114460841</v>
      </c>
      <c r="AF456" s="48">
        <v>1.083</v>
      </c>
      <c r="AG456" s="48">
        <f t="shared" si="112"/>
        <v>3.8324090570223137</v>
      </c>
      <c r="AH456" s="48">
        <f t="shared" si="128"/>
        <v>0</v>
      </c>
    </row>
    <row r="457" spans="1:35" x14ac:dyDescent="0.2">
      <c r="A457" s="48">
        <v>20548</v>
      </c>
      <c r="B457" s="9" t="s">
        <v>46</v>
      </c>
      <c r="C457" s="48">
        <v>2013</v>
      </c>
      <c r="D457" t="s">
        <v>27</v>
      </c>
      <c r="E457" t="s">
        <v>28</v>
      </c>
      <c r="F457" t="s">
        <v>29</v>
      </c>
      <c r="G457" t="s">
        <v>30</v>
      </c>
      <c r="H457" s="9" t="s">
        <v>379</v>
      </c>
      <c r="I457">
        <v>127097103</v>
      </c>
      <c r="J457" s="9" t="s">
        <v>380</v>
      </c>
      <c r="K457" t="s">
        <v>34</v>
      </c>
      <c r="L457">
        <v>12</v>
      </c>
      <c r="M457" t="s">
        <v>67</v>
      </c>
      <c r="N457" s="48">
        <v>4981.08</v>
      </c>
      <c r="O457" s="48">
        <v>2776.4780000000001</v>
      </c>
      <c r="P457" s="48">
        <v>1746.278</v>
      </c>
      <c r="Q457" s="48">
        <v>2204.6019999999999</v>
      </c>
      <c r="R457" s="48">
        <v>26.298999999999999</v>
      </c>
      <c r="S457" s="48">
        <v>858470</v>
      </c>
      <c r="T457" s="48" t="s">
        <v>36</v>
      </c>
      <c r="U457" s="48">
        <v>1311</v>
      </c>
      <c r="V457" s="48">
        <v>16139.547699999999</v>
      </c>
      <c r="W457" t="s">
        <v>381</v>
      </c>
      <c r="X457">
        <v>101020</v>
      </c>
      <c r="Y457" s="48">
        <v>10</v>
      </c>
      <c r="Z457">
        <v>935</v>
      </c>
      <c r="AB457" s="48">
        <v>7.9000000000000001E-2</v>
      </c>
      <c r="AC457" s="48">
        <f t="shared" si="126"/>
        <v>3.9E-2</v>
      </c>
      <c r="AD457" s="50">
        <f t="shared" si="127"/>
        <v>44.973956992925132</v>
      </c>
      <c r="AE457" s="50">
        <f t="shared" si="125"/>
        <v>7.4652419448019645</v>
      </c>
      <c r="AF457" s="48">
        <v>1.1819999999999999</v>
      </c>
      <c r="AG457" s="48">
        <f t="shared" si="112"/>
        <v>2.8523980717846755</v>
      </c>
      <c r="AH457" s="48">
        <f t="shared" si="128"/>
        <v>0</v>
      </c>
    </row>
    <row r="458" spans="1:35" x14ac:dyDescent="0.2">
      <c r="A458" s="48">
        <v>20548</v>
      </c>
      <c r="B458" s="9" t="s">
        <v>48</v>
      </c>
      <c r="C458" s="48">
        <v>2014</v>
      </c>
      <c r="D458" t="s">
        <v>27</v>
      </c>
      <c r="E458" t="s">
        <v>28</v>
      </c>
      <c r="F458" t="s">
        <v>29</v>
      </c>
      <c r="G458" t="s">
        <v>30</v>
      </c>
      <c r="H458" s="9" t="s">
        <v>379</v>
      </c>
      <c r="I458">
        <v>127097103</v>
      </c>
      <c r="J458" s="9" t="s">
        <v>380</v>
      </c>
      <c r="K458" t="s">
        <v>34</v>
      </c>
      <c r="L458">
        <v>12</v>
      </c>
      <c r="M458" t="s">
        <v>382</v>
      </c>
      <c r="N458" s="48">
        <v>5437.7160000000003</v>
      </c>
      <c r="O458" s="48">
        <v>3294.9830000000002</v>
      </c>
      <c r="P458" s="48">
        <v>2173.011</v>
      </c>
      <c r="Q458" s="48">
        <v>2142.7330000000002</v>
      </c>
      <c r="R458" s="48">
        <v>150.71799999999999</v>
      </c>
      <c r="S458" s="48">
        <v>858470</v>
      </c>
      <c r="T458" s="48" t="s">
        <v>36</v>
      </c>
      <c r="U458" s="48">
        <v>1311</v>
      </c>
      <c r="V458" s="48">
        <v>12229.611000000001</v>
      </c>
      <c r="W458" t="s">
        <v>381</v>
      </c>
      <c r="X458">
        <v>101020</v>
      </c>
      <c r="Y458" s="48">
        <v>10</v>
      </c>
      <c r="Z458">
        <v>935</v>
      </c>
      <c r="AB458" s="48">
        <v>0.12</v>
      </c>
      <c r="AC458" s="48">
        <f t="shared" si="126"/>
        <v>4.0999999999999995E-2</v>
      </c>
      <c r="AD458" s="50">
        <f t="shared" si="127"/>
        <v>24.436716261671965</v>
      </c>
      <c r="AE458" s="50">
        <f t="shared" si="125"/>
        <v>7.68386904236971</v>
      </c>
      <c r="AF458" s="48">
        <v>1.288</v>
      </c>
      <c r="AG458" s="48">
        <f t="shared" si="112"/>
        <v>2.5023877007525503</v>
      </c>
      <c r="AH458" s="48">
        <f t="shared" si="128"/>
        <v>0</v>
      </c>
    </row>
    <row r="459" spans="1:35" x14ac:dyDescent="0.2">
      <c r="A459" s="48">
        <v>20548</v>
      </c>
      <c r="B459" s="9" t="s">
        <v>50</v>
      </c>
      <c r="C459" s="48">
        <v>2015</v>
      </c>
      <c r="D459" t="s">
        <v>27</v>
      </c>
      <c r="E459" t="s">
        <v>28</v>
      </c>
      <c r="F459" t="s">
        <v>29</v>
      </c>
      <c r="G459" t="s">
        <v>30</v>
      </c>
      <c r="H459" s="9" t="s">
        <v>379</v>
      </c>
      <c r="I459">
        <v>127097103</v>
      </c>
      <c r="J459" s="9" t="s">
        <v>380</v>
      </c>
      <c r="K459" t="s">
        <v>34</v>
      </c>
      <c r="L459">
        <v>12</v>
      </c>
      <c r="M459" t="s">
        <v>335</v>
      </c>
      <c r="N459" s="48">
        <v>5261.8990000000003</v>
      </c>
      <c r="O459" s="48">
        <v>3252.7109999999998</v>
      </c>
      <c r="P459" s="48">
        <v>1357.15</v>
      </c>
      <c r="Q459" s="48">
        <v>2009.1880000000001</v>
      </c>
      <c r="R459" s="48">
        <v>12.920999999999999</v>
      </c>
      <c r="S459" s="48">
        <v>858470</v>
      </c>
      <c r="T459" s="48" t="s">
        <v>36</v>
      </c>
      <c r="U459" s="48">
        <v>1311</v>
      </c>
      <c r="V459" s="48">
        <v>7321.4664000000002</v>
      </c>
      <c r="W459" t="s">
        <v>381</v>
      </c>
      <c r="X459">
        <v>101020</v>
      </c>
      <c r="Y459" s="48">
        <v>10</v>
      </c>
      <c r="Z459">
        <v>935</v>
      </c>
      <c r="AB459" s="48">
        <v>-7.0999999999999994E-2</v>
      </c>
      <c r="AC459" s="48">
        <f t="shared" si="126"/>
        <v>-0.191</v>
      </c>
      <c r="AD459" s="50">
        <f t="shared" si="127"/>
        <v>-37.545184999063508</v>
      </c>
      <c r="AE459" s="50">
        <f t="shared" si="125"/>
        <v>7.2131421916773633</v>
      </c>
      <c r="AF459" s="48">
        <v>1.5549999999999999</v>
      </c>
      <c r="AG459" s="48">
        <f t="shared" si="112"/>
        <v>3.8771683306929963</v>
      </c>
      <c r="AH459" s="48">
        <f t="shared" si="128"/>
        <v>0</v>
      </c>
    </row>
    <row r="460" spans="1:35" x14ac:dyDescent="0.2">
      <c r="A460" s="48">
        <v>20548</v>
      </c>
      <c r="B460" s="9" t="s">
        <v>52</v>
      </c>
      <c r="C460" s="48">
        <v>2016</v>
      </c>
      <c r="D460" t="s">
        <v>27</v>
      </c>
      <c r="E460" t="s">
        <v>28</v>
      </c>
      <c r="F460" t="s">
        <v>29</v>
      </c>
      <c r="G460" t="s">
        <v>30</v>
      </c>
      <c r="H460" s="9" t="s">
        <v>379</v>
      </c>
      <c r="I460">
        <v>127097103</v>
      </c>
      <c r="J460" s="9" t="s">
        <v>380</v>
      </c>
      <c r="K460" t="s">
        <v>34</v>
      </c>
      <c r="L460">
        <v>12</v>
      </c>
      <c r="M460" t="s">
        <v>53</v>
      </c>
      <c r="N460" s="48">
        <v>5122.5690000000004</v>
      </c>
      <c r="O460" s="48">
        <v>2554.902</v>
      </c>
      <c r="P460" s="48">
        <v>1155.6769999999999</v>
      </c>
      <c r="Q460" s="48">
        <v>2567.6669999999999</v>
      </c>
      <c r="R460" s="48">
        <v>15.577999999999999</v>
      </c>
      <c r="S460" s="48">
        <v>858470</v>
      </c>
      <c r="T460" s="48" t="s">
        <v>36</v>
      </c>
      <c r="U460" s="48">
        <v>1311</v>
      </c>
      <c r="V460" s="48">
        <v>10865.904</v>
      </c>
      <c r="W460" t="s">
        <v>381</v>
      </c>
      <c r="X460">
        <v>101020</v>
      </c>
      <c r="Y460" s="48">
        <v>10</v>
      </c>
      <c r="Z460">
        <v>935</v>
      </c>
      <c r="AB460" s="48">
        <v>-7.1999999999999995E-2</v>
      </c>
      <c r="AC460" s="48">
        <f t="shared" si="126"/>
        <v>-1.0000000000000009E-3</v>
      </c>
      <c r="AD460" s="50">
        <f t="shared" si="127"/>
        <v>-14.845300814206253</v>
      </c>
      <c r="AE460" s="50">
        <f t="shared" si="125"/>
        <v>7.0524415984248767</v>
      </c>
      <c r="AF460" s="48">
        <v>1.0629999999999999</v>
      </c>
      <c r="AG460" s="48">
        <f t="shared" si="112"/>
        <v>4.4325265623526304</v>
      </c>
      <c r="AH460" s="48">
        <f t="shared" si="128"/>
        <v>0</v>
      </c>
    </row>
    <row r="461" spans="1:35" x14ac:dyDescent="0.2">
      <c r="A461" s="48">
        <v>20548</v>
      </c>
      <c r="B461" s="9" t="s">
        <v>54</v>
      </c>
      <c r="C461" s="48">
        <v>2017</v>
      </c>
      <c r="D461" t="s">
        <v>27</v>
      </c>
      <c r="E461" t="s">
        <v>28</v>
      </c>
      <c r="F461" t="s">
        <v>29</v>
      </c>
      <c r="G461" t="s">
        <v>30</v>
      </c>
      <c r="H461" s="9" t="s">
        <v>379</v>
      </c>
      <c r="I461">
        <v>127097103</v>
      </c>
      <c r="J461" s="9" t="s">
        <v>380</v>
      </c>
      <c r="K461" t="s">
        <v>34</v>
      </c>
      <c r="L461">
        <v>12</v>
      </c>
      <c r="M461" t="s">
        <v>140</v>
      </c>
      <c r="N461" s="48">
        <v>4727.3440000000001</v>
      </c>
      <c r="O461" s="48">
        <v>2203.4389999999999</v>
      </c>
      <c r="P461" s="48">
        <v>1764.2190000000001</v>
      </c>
      <c r="Q461" s="48">
        <v>2523.9050000000002</v>
      </c>
      <c r="R461" s="48">
        <v>17.204999999999998</v>
      </c>
      <c r="S461" s="48">
        <v>858470</v>
      </c>
      <c r="T461" s="48" t="s">
        <v>36</v>
      </c>
      <c r="U461" s="48">
        <v>1311</v>
      </c>
      <c r="V461" s="48">
        <v>13173.4746</v>
      </c>
      <c r="W461" t="s">
        <v>381</v>
      </c>
      <c r="X461">
        <v>101020</v>
      </c>
      <c r="Y461" s="48">
        <v>10</v>
      </c>
      <c r="Z461">
        <v>935</v>
      </c>
      <c r="AB461" s="48">
        <v>-4.3999999999999997E-2</v>
      </c>
      <c r="AC461" s="48">
        <f t="shared" si="126"/>
        <v>2.7999999999999997E-2</v>
      </c>
      <c r="AD461" s="50">
        <f t="shared" si="127"/>
        <v>52.6567544391729</v>
      </c>
      <c r="AE461" s="50">
        <f t="shared" si="125"/>
        <v>7.4754633785206694</v>
      </c>
      <c r="AF461" s="48">
        <v>0.96099999999999997</v>
      </c>
      <c r="AG461" s="48">
        <f t="shared" si="112"/>
        <v>2.6795675593562929</v>
      </c>
      <c r="AH461" s="48">
        <f t="shared" si="128"/>
        <v>0</v>
      </c>
    </row>
    <row r="462" spans="1:35" x14ac:dyDescent="0.2">
      <c r="A462" s="48">
        <v>20548</v>
      </c>
      <c r="B462" s="9" t="s">
        <v>56</v>
      </c>
      <c r="C462" s="48">
        <v>2018</v>
      </c>
      <c r="D462" t="s">
        <v>27</v>
      </c>
      <c r="E462" t="s">
        <v>28</v>
      </c>
      <c r="F462" t="s">
        <v>29</v>
      </c>
      <c r="G462" t="s">
        <v>30</v>
      </c>
      <c r="H462" s="9" t="s">
        <v>379</v>
      </c>
      <c r="I462">
        <v>127097103</v>
      </c>
      <c r="J462" s="9" t="s">
        <v>380</v>
      </c>
      <c r="K462" t="s">
        <v>34</v>
      </c>
      <c r="L462">
        <v>12</v>
      </c>
      <c r="M462" t="s">
        <v>383</v>
      </c>
      <c r="N462" s="48">
        <v>4198.8289999999997</v>
      </c>
      <c r="O462" s="48">
        <v>2110.67</v>
      </c>
      <c r="P462" s="48">
        <v>2188.1480000000001</v>
      </c>
      <c r="Q462" s="48">
        <v>2088.1590000000001</v>
      </c>
      <c r="R462" s="48">
        <v>74.804000000000002</v>
      </c>
      <c r="S462" s="48">
        <v>858470</v>
      </c>
      <c r="T462" s="48" t="s">
        <v>36</v>
      </c>
      <c r="U462" s="48">
        <v>1311</v>
      </c>
      <c r="V462" s="48">
        <v>9447.0097999999998</v>
      </c>
      <c r="W462" t="s">
        <v>381</v>
      </c>
      <c r="X462">
        <v>101020</v>
      </c>
      <c r="Y462" s="48">
        <v>10</v>
      </c>
      <c r="Z462">
        <v>935</v>
      </c>
      <c r="AB462" s="48">
        <v>8.5000000000000006E-2</v>
      </c>
      <c r="AC462" s="48">
        <f t="shared" si="126"/>
        <v>0.129</v>
      </c>
      <c r="AD462" s="50">
        <f t="shared" si="127"/>
        <v>24.029273009756729</v>
      </c>
      <c r="AE462" s="50">
        <f t="shared" si="125"/>
        <v>7.6908108029361779</v>
      </c>
      <c r="AF462" s="48">
        <v>0.94399999999999995</v>
      </c>
      <c r="AG462" s="48">
        <f t="shared" si="112"/>
        <v>1.9188962538182972</v>
      </c>
      <c r="AH462" s="48">
        <f t="shared" si="128"/>
        <v>0</v>
      </c>
    </row>
    <row r="463" spans="1:35" hidden="1" x14ac:dyDescent="0.2">
      <c r="A463">
        <v>20548</v>
      </c>
      <c r="B463" t="s">
        <v>58</v>
      </c>
      <c r="C463">
        <v>2019</v>
      </c>
      <c r="D463" t="s">
        <v>27</v>
      </c>
      <c r="E463" t="s">
        <v>28</v>
      </c>
      <c r="F463" t="s">
        <v>29</v>
      </c>
      <c r="G463" t="s">
        <v>30</v>
      </c>
      <c r="H463" t="s">
        <v>379</v>
      </c>
      <c r="I463">
        <v>127097103</v>
      </c>
      <c r="J463" t="s">
        <v>380</v>
      </c>
      <c r="K463" t="s">
        <v>34</v>
      </c>
      <c r="L463">
        <v>12</v>
      </c>
      <c r="M463" t="s">
        <v>325</v>
      </c>
      <c r="N463">
        <v>4487.2449999999999</v>
      </c>
      <c r="O463">
        <v>2335.7579999999998</v>
      </c>
      <c r="P463">
        <v>2066.277</v>
      </c>
      <c r="Q463">
        <v>2151.4870000000001</v>
      </c>
      <c r="R463">
        <v>18.428000000000001</v>
      </c>
      <c r="S463">
        <v>858470</v>
      </c>
      <c r="T463" t="s">
        <v>36</v>
      </c>
      <c r="U463">
        <v>1311</v>
      </c>
      <c r="V463">
        <v>6927.8743000000004</v>
      </c>
      <c r="W463" t="s">
        <v>381</v>
      </c>
      <c r="X463">
        <v>101020</v>
      </c>
      <c r="Y463">
        <v>10</v>
      </c>
      <c r="Z463">
        <v>935</v>
      </c>
      <c r="AA463"/>
      <c r="AB463" s="4"/>
      <c r="AC463" s="4"/>
      <c r="AD463" s="4"/>
      <c r="AE463" s="4">
        <f t="shared" si="125"/>
        <v>7.6335037162004946</v>
      </c>
      <c r="AF463" s="4"/>
      <c r="AG463">
        <f t="shared" ref="AG463:AG526" si="129">N463/P463</f>
        <v>2.1716570430779609</v>
      </c>
      <c r="AH463"/>
      <c r="AI463"/>
    </row>
    <row r="464" spans="1:35" hidden="1" x14ac:dyDescent="0.2">
      <c r="A464" s="9">
        <v>30923</v>
      </c>
      <c r="B464" s="9" t="s">
        <v>26</v>
      </c>
      <c r="C464" s="9">
        <v>2008</v>
      </c>
      <c r="D464" t="s">
        <v>27</v>
      </c>
      <c r="E464" t="s">
        <v>28</v>
      </c>
      <c r="F464" t="s">
        <v>29</v>
      </c>
      <c r="G464" t="s">
        <v>30</v>
      </c>
      <c r="H464" s="9" t="s">
        <v>393</v>
      </c>
      <c r="I464" t="s">
        <v>394</v>
      </c>
      <c r="J464" t="s">
        <v>395</v>
      </c>
      <c r="K464" t="s">
        <v>34</v>
      </c>
      <c r="L464">
        <v>12</v>
      </c>
      <c r="M464" t="s">
        <v>396</v>
      </c>
      <c r="N464" s="9">
        <v>11318.791999999999</v>
      </c>
      <c r="O464" s="9">
        <v>7845.027</v>
      </c>
      <c r="P464" s="9">
        <v>10448.853999999999</v>
      </c>
      <c r="Q464" s="9">
        <v>3442.7260000000001</v>
      </c>
      <c r="R464" s="9"/>
      <c r="S464">
        <v>1681459</v>
      </c>
      <c r="T464" t="s">
        <v>36</v>
      </c>
      <c r="U464">
        <v>1389</v>
      </c>
      <c r="V464" s="9"/>
      <c r="W464" t="s">
        <v>397</v>
      </c>
      <c r="X464">
        <v>101010</v>
      </c>
      <c r="Y464">
        <v>10</v>
      </c>
      <c r="Z464">
        <v>925</v>
      </c>
      <c r="AA464" s="9"/>
      <c r="AB464" s="8"/>
      <c r="AC464" s="48">
        <f t="shared" ref="AC464:AC474" si="130">AB464-AB463</f>
        <v>0</v>
      </c>
      <c r="AD464" s="8"/>
      <c r="AE464" s="8">
        <f t="shared" si="125"/>
        <v>9.2542475863075335</v>
      </c>
      <c r="AF464" s="8"/>
      <c r="AG464" s="9">
        <f t="shared" si="129"/>
        <v>1.0832567858637894</v>
      </c>
      <c r="AH464" s="9"/>
      <c r="AI464" s="9"/>
    </row>
    <row r="465" spans="1:35" x14ac:dyDescent="0.2">
      <c r="A465" s="48">
        <v>30923</v>
      </c>
      <c r="B465" s="9" t="s">
        <v>38</v>
      </c>
      <c r="C465" s="48">
        <v>2009</v>
      </c>
      <c r="D465" t="s">
        <v>27</v>
      </c>
      <c r="E465" t="s">
        <v>28</v>
      </c>
      <c r="F465" t="s">
        <v>29</v>
      </c>
      <c r="G465" t="s">
        <v>30</v>
      </c>
      <c r="H465" s="9" t="s">
        <v>393</v>
      </c>
      <c r="I465" t="s">
        <v>394</v>
      </c>
      <c r="J465" s="9" t="s">
        <v>395</v>
      </c>
      <c r="K465" t="s">
        <v>34</v>
      </c>
      <c r="L465">
        <v>12</v>
      </c>
      <c r="M465" t="s">
        <v>398</v>
      </c>
      <c r="N465" s="48">
        <v>12282.523999999999</v>
      </c>
      <c r="O465" s="48">
        <v>8388.3770000000004</v>
      </c>
      <c r="P465" s="48">
        <v>9292.4390000000003</v>
      </c>
      <c r="Q465" s="48">
        <v>3894.1469999999999</v>
      </c>
      <c r="R465" s="48">
        <v>6028.4690000000001</v>
      </c>
      <c r="S465" s="48">
        <v>1681459</v>
      </c>
      <c r="T465" s="48" t="s">
        <v>36</v>
      </c>
      <c r="U465" s="48">
        <v>1389</v>
      </c>
      <c r="W465" t="s">
        <v>397</v>
      </c>
      <c r="X465">
        <v>101010</v>
      </c>
      <c r="Y465" s="48">
        <v>10</v>
      </c>
      <c r="Z465">
        <v>925</v>
      </c>
      <c r="AB465" s="50"/>
      <c r="AC465" s="48">
        <f t="shared" si="130"/>
        <v>0</v>
      </c>
      <c r="AD465" s="50">
        <f t="shared" ref="AD465:AD474" si="131">(P465-P464)/P464*100</f>
        <v>-11.067385954478826</v>
      </c>
      <c r="AE465" s="50">
        <f t="shared" si="125"/>
        <v>9.1369563377161782</v>
      </c>
      <c r="AF465" s="50"/>
      <c r="AG465" s="48">
        <f t="shared" si="129"/>
        <v>1.321776123577459</v>
      </c>
      <c r="AH465" s="48">
        <f t="shared" ref="AH465:AH474" si="132">AI465/N465</f>
        <v>0</v>
      </c>
    </row>
    <row r="466" spans="1:35" x14ac:dyDescent="0.2">
      <c r="A466" s="48">
        <v>30923</v>
      </c>
      <c r="B466" s="9" t="s">
        <v>40</v>
      </c>
      <c r="C466" s="48">
        <v>2010</v>
      </c>
      <c r="D466" t="s">
        <v>27</v>
      </c>
      <c r="E466" t="s">
        <v>28</v>
      </c>
      <c r="F466" t="s">
        <v>29</v>
      </c>
      <c r="G466" t="s">
        <v>30</v>
      </c>
      <c r="H466" s="9" t="s">
        <v>393</v>
      </c>
      <c r="I466" t="s">
        <v>394</v>
      </c>
      <c r="J466" s="9" t="s">
        <v>395</v>
      </c>
      <c r="K466" t="s">
        <v>34</v>
      </c>
      <c r="L466">
        <v>12</v>
      </c>
      <c r="M466" t="s">
        <v>399</v>
      </c>
      <c r="N466" s="48">
        <v>13563.572</v>
      </c>
      <c r="O466" s="48">
        <v>9314.7049999999999</v>
      </c>
      <c r="P466" s="48">
        <v>8094.09</v>
      </c>
      <c r="Q466" s="48">
        <v>4248.8670000000002</v>
      </c>
      <c r="R466" s="48">
        <v>371.66500000000002</v>
      </c>
      <c r="S466" s="48">
        <v>1681459</v>
      </c>
      <c r="T466" s="48" t="s">
        <v>36</v>
      </c>
      <c r="U466" s="48">
        <v>1389</v>
      </c>
      <c r="W466" t="s">
        <v>397</v>
      </c>
      <c r="X466">
        <v>101010</v>
      </c>
      <c r="Y466" s="48">
        <v>10</v>
      </c>
      <c r="Z466">
        <v>925</v>
      </c>
      <c r="AB466" s="50"/>
      <c r="AC466" s="48">
        <f t="shared" si="130"/>
        <v>0</v>
      </c>
      <c r="AD466" s="50">
        <f t="shared" si="131"/>
        <v>-12.895957670531924</v>
      </c>
      <c r="AE466" s="50">
        <f t="shared" si="125"/>
        <v>8.998889444721657</v>
      </c>
      <c r="AF466" s="50"/>
      <c r="AG466" s="48">
        <f t="shared" si="129"/>
        <v>1.6757377296274194</v>
      </c>
      <c r="AH466" s="48">
        <f t="shared" si="132"/>
        <v>0</v>
      </c>
    </row>
    <row r="467" spans="1:35" x14ac:dyDescent="0.2">
      <c r="A467" s="48">
        <v>30923</v>
      </c>
      <c r="B467" s="9" t="s">
        <v>42</v>
      </c>
      <c r="C467" s="48">
        <v>2011</v>
      </c>
      <c r="D467" t="s">
        <v>27</v>
      </c>
      <c r="E467" t="s">
        <v>28</v>
      </c>
      <c r="F467" t="s">
        <v>29</v>
      </c>
      <c r="G467" t="s">
        <v>30</v>
      </c>
      <c r="H467" s="9" t="s">
        <v>393</v>
      </c>
      <c r="I467" t="s">
        <v>394</v>
      </c>
      <c r="J467" s="9" t="s">
        <v>395</v>
      </c>
      <c r="K467" t="s">
        <v>34</v>
      </c>
      <c r="L467">
        <v>12</v>
      </c>
      <c r="M467" t="s">
        <v>400</v>
      </c>
      <c r="N467" s="48">
        <v>14830.734</v>
      </c>
      <c r="O467" s="48">
        <v>10065.361999999999</v>
      </c>
      <c r="P467" s="48">
        <v>8872.7540000000008</v>
      </c>
      <c r="Q467" s="48">
        <v>4765.3720000000003</v>
      </c>
      <c r="R467" s="48">
        <v>428.49799999999999</v>
      </c>
      <c r="S467" s="48">
        <v>1681459</v>
      </c>
      <c r="T467" s="48" t="s">
        <v>36</v>
      </c>
      <c r="U467" s="48">
        <v>1389</v>
      </c>
      <c r="W467" t="s">
        <v>397</v>
      </c>
      <c r="X467">
        <v>101010</v>
      </c>
      <c r="Y467" s="48">
        <v>10</v>
      </c>
      <c r="Z467">
        <v>925</v>
      </c>
      <c r="AB467" s="50"/>
      <c r="AC467" s="48">
        <f t="shared" si="130"/>
        <v>0</v>
      </c>
      <c r="AD467" s="50">
        <f t="shared" si="131"/>
        <v>9.6201549525641621</v>
      </c>
      <c r="AE467" s="50">
        <f t="shared" si="125"/>
        <v>9.0907405118933582</v>
      </c>
      <c r="AF467" s="50"/>
      <c r="AG467" s="48">
        <f t="shared" si="129"/>
        <v>1.6714916248100644</v>
      </c>
      <c r="AH467" s="48">
        <f t="shared" si="132"/>
        <v>0</v>
      </c>
    </row>
    <row r="468" spans="1:35" x14ac:dyDescent="0.2">
      <c r="A468" s="48">
        <v>30923</v>
      </c>
      <c r="B468" s="9" t="s">
        <v>44</v>
      </c>
      <c r="C468" s="48">
        <v>2012</v>
      </c>
      <c r="D468" t="s">
        <v>27</v>
      </c>
      <c r="E468" t="s">
        <v>28</v>
      </c>
      <c r="F468" t="s">
        <v>29</v>
      </c>
      <c r="G468" t="s">
        <v>30</v>
      </c>
      <c r="H468" s="9" t="s">
        <v>393</v>
      </c>
      <c r="I468" t="s">
        <v>394</v>
      </c>
      <c r="J468" s="9" t="s">
        <v>395</v>
      </c>
      <c r="K468" t="s">
        <v>34</v>
      </c>
      <c r="L468">
        <v>12</v>
      </c>
      <c r="M468" t="s">
        <v>401</v>
      </c>
      <c r="N468" s="48">
        <v>15270.707</v>
      </c>
      <c r="O468" s="48">
        <v>9977.3189999999995</v>
      </c>
      <c r="P468" s="48">
        <v>10858.144</v>
      </c>
      <c r="Q468" s="48">
        <v>5293.3879999999999</v>
      </c>
      <c r="R468" s="48">
        <v>296.42099999999999</v>
      </c>
      <c r="S468" s="48">
        <v>1681459</v>
      </c>
      <c r="T468" s="48" t="s">
        <v>36</v>
      </c>
      <c r="U468" s="48">
        <v>1389</v>
      </c>
      <c r="W468" t="s">
        <v>397</v>
      </c>
      <c r="X468">
        <v>101010</v>
      </c>
      <c r="Y468" s="48">
        <v>10</v>
      </c>
      <c r="Z468">
        <v>925</v>
      </c>
      <c r="AB468" s="50"/>
      <c r="AC468" s="48">
        <f t="shared" si="130"/>
        <v>0</v>
      </c>
      <c r="AD468" s="50">
        <f t="shared" si="131"/>
        <v>22.376254317430632</v>
      </c>
      <c r="AE468" s="50">
        <f t="shared" si="125"/>
        <v>9.292670676488342</v>
      </c>
      <c r="AF468" s="50"/>
      <c r="AG468" s="48">
        <f t="shared" si="129"/>
        <v>1.406382803543589</v>
      </c>
      <c r="AH468" s="48">
        <f t="shared" si="132"/>
        <v>0</v>
      </c>
    </row>
    <row r="469" spans="1:35" x14ac:dyDescent="0.2">
      <c r="A469" s="48">
        <v>30923</v>
      </c>
      <c r="B469" s="9" t="s">
        <v>46</v>
      </c>
      <c r="C469" s="48">
        <v>2013</v>
      </c>
      <c r="D469" t="s">
        <v>27</v>
      </c>
      <c r="E469" t="s">
        <v>28</v>
      </c>
      <c r="F469" t="s">
        <v>29</v>
      </c>
      <c r="G469" t="s">
        <v>30</v>
      </c>
      <c r="H469" s="9" t="s">
        <v>393</v>
      </c>
      <c r="I469" t="s">
        <v>394</v>
      </c>
      <c r="J469" s="9" t="s">
        <v>395</v>
      </c>
      <c r="K469" t="s">
        <v>34</v>
      </c>
      <c r="L469">
        <v>12</v>
      </c>
      <c r="M469" t="s">
        <v>402</v>
      </c>
      <c r="N469" s="48">
        <v>18258.553</v>
      </c>
      <c r="O469" s="48">
        <v>12507.061</v>
      </c>
      <c r="P469" s="48">
        <v>12911.474</v>
      </c>
      <c r="Q469" s="48">
        <v>5751.4920000000002</v>
      </c>
      <c r="R469" s="48">
        <v>324.358</v>
      </c>
      <c r="S469" s="48">
        <v>1681459</v>
      </c>
      <c r="T469" s="48" t="s">
        <v>36</v>
      </c>
      <c r="U469" s="48">
        <v>1389</v>
      </c>
      <c r="W469" t="s">
        <v>397</v>
      </c>
      <c r="X469">
        <v>101010</v>
      </c>
      <c r="Y469" s="48">
        <v>10</v>
      </c>
      <c r="Z469">
        <v>925</v>
      </c>
      <c r="AB469" s="50"/>
      <c r="AC469" s="48">
        <f t="shared" si="130"/>
        <v>0</v>
      </c>
      <c r="AD469" s="50">
        <f t="shared" si="131"/>
        <v>18.910506252265581</v>
      </c>
      <c r="AE469" s="50">
        <f t="shared" si="125"/>
        <v>9.4658716523813062</v>
      </c>
      <c r="AF469" s="50"/>
      <c r="AG469" s="48">
        <f t="shared" si="129"/>
        <v>1.4141338936205115</v>
      </c>
      <c r="AH469" s="48">
        <f t="shared" si="132"/>
        <v>0</v>
      </c>
    </row>
    <row r="470" spans="1:35" x14ac:dyDescent="0.2">
      <c r="A470" s="48">
        <v>30923</v>
      </c>
      <c r="B470" s="9" t="s">
        <v>48</v>
      </c>
      <c r="C470" s="48">
        <v>2014</v>
      </c>
      <c r="D470" t="s">
        <v>27</v>
      </c>
      <c r="E470" t="s">
        <v>28</v>
      </c>
      <c r="F470" t="s">
        <v>29</v>
      </c>
      <c r="G470" t="s">
        <v>30</v>
      </c>
      <c r="H470" s="9" t="s">
        <v>393</v>
      </c>
      <c r="I470" t="s">
        <v>394</v>
      </c>
      <c r="J470" s="9" t="s">
        <v>395</v>
      </c>
      <c r="K470" t="s">
        <v>34</v>
      </c>
      <c r="L470">
        <v>12</v>
      </c>
      <c r="M470" t="s">
        <v>403</v>
      </c>
      <c r="N470" s="48">
        <v>16239.3</v>
      </c>
      <c r="O470" s="48">
        <v>10944.869000000001</v>
      </c>
      <c r="P470" s="48">
        <v>12227.939</v>
      </c>
      <c r="Q470" s="48">
        <v>5294.43</v>
      </c>
      <c r="R470" s="48">
        <v>133.595</v>
      </c>
      <c r="S470" s="48">
        <v>1681459</v>
      </c>
      <c r="T470" s="48" t="s">
        <v>36</v>
      </c>
      <c r="U470" s="48">
        <v>1389</v>
      </c>
      <c r="W470" t="s">
        <v>397</v>
      </c>
      <c r="X470">
        <v>101010</v>
      </c>
      <c r="Y470" s="48">
        <v>10</v>
      </c>
      <c r="Z470">
        <v>925</v>
      </c>
      <c r="AB470" s="50"/>
      <c r="AC470" s="48">
        <f t="shared" si="130"/>
        <v>0</v>
      </c>
      <c r="AD470" s="50">
        <f t="shared" si="131"/>
        <v>-5.2940121321547009</v>
      </c>
      <c r="AE470" s="50">
        <f t="shared" si="125"/>
        <v>9.4114786944474158</v>
      </c>
      <c r="AF470" s="50"/>
      <c r="AG470" s="48">
        <f t="shared" si="129"/>
        <v>1.3280488232726708</v>
      </c>
      <c r="AH470" s="48">
        <f t="shared" si="132"/>
        <v>0</v>
      </c>
    </row>
    <row r="471" spans="1:35" x14ac:dyDescent="0.2">
      <c r="A471" s="48">
        <v>30923</v>
      </c>
      <c r="B471" s="9" t="s">
        <v>50</v>
      </c>
      <c r="C471" s="48">
        <v>2015</v>
      </c>
      <c r="D471" t="s">
        <v>27</v>
      </c>
      <c r="E471" t="s">
        <v>28</v>
      </c>
      <c r="F471" t="s">
        <v>29</v>
      </c>
      <c r="G471" t="s">
        <v>30</v>
      </c>
      <c r="H471" s="9" t="s">
        <v>393</v>
      </c>
      <c r="I471" t="s">
        <v>394</v>
      </c>
      <c r="J471" s="9" t="s">
        <v>395</v>
      </c>
      <c r="K471" t="s">
        <v>34</v>
      </c>
      <c r="L471">
        <v>12</v>
      </c>
      <c r="M471" t="s">
        <v>204</v>
      </c>
      <c r="N471" s="48">
        <v>14843.166999999999</v>
      </c>
      <c r="O471" s="48">
        <v>9907.86</v>
      </c>
      <c r="P471" s="48">
        <v>11247.968999999999</v>
      </c>
      <c r="Q471" s="48">
        <v>4935.3069999999998</v>
      </c>
      <c r="R471" s="48">
        <v>89.694999999999993</v>
      </c>
      <c r="S471" s="48">
        <v>1681459</v>
      </c>
      <c r="T471" s="48" t="s">
        <v>36</v>
      </c>
      <c r="U471" s="48">
        <v>1389</v>
      </c>
      <c r="W471" t="s">
        <v>397</v>
      </c>
      <c r="X471">
        <v>101010</v>
      </c>
      <c r="Y471" s="48">
        <v>10</v>
      </c>
      <c r="Z471">
        <v>925</v>
      </c>
      <c r="AB471" s="50"/>
      <c r="AC471" s="48">
        <f t="shared" si="130"/>
        <v>0</v>
      </c>
      <c r="AD471" s="50">
        <f t="shared" si="131"/>
        <v>-8.0141878365602022</v>
      </c>
      <c r="AE471" s="50">
        <f t="shared" si="125"/>
        <v>9.3279428580011281</v>
      </c>
      <c r="AF471" s="50"/>
      <c r="AG471" s="48">
        <f t="shared" si="129"/>
        <v>1.3196308595800719</v>
      </c>
      <c r="AH471" s="48">
        <f t="shared" si="132"/>
        <v>0</v>
      </c>
    </row>
    <row r="472" spans="1:35" x14ac:dyDescent="0.2">
      <c r="A472" s="48">
        <v>30923</v>
      </c>
      <c r="B472" s="9" t="s">
        <v>52</v>
      </c>
      <c r="C472" s="48">
        <v>2016</v>
      </c>
      <c r="D472" t="s">
        <v>27</v>
      </c>
      <c r="E472" t="s">
        <v>28</v>
      </c>
      <c r="F472" t="s">
        <v>29</v>
      </c>
      <c r="G472" t="s">
        <v>30</v>
      </c>
      <c r="H472" s="9" t="s">
        <v>393</v>
      </c>
      <c r="I472" t="s">
        <v>394</v>
      </c>
      <c r="J472" s="9" t="s">
        <v>395</v>
      </c>
      <c r="K472" t="s">
        <v>34</v>
      </c>
      <c r="L472">
        <v>12</v>
      </c>
      <c r="M472" t="s">
        <v>404</v>
      </c>
      <c r="N472" s="48">
        <v>18760.401000000002</v>
      </c>
      <c r="O472" s="48">
        <v>13702.3</v>
      </c>
      <c r="P472" s="48">
        <v>8791.6110000000008</v>
      </c>
      <c r="Q472" s="48">
        <v>5058.1009999999997</v>
      </c>
      <c r="R472" s="48">
        <v>280.36700000000002</v>
      </c>
      <c r="S472" s="48">
        <v>1681459</v>
      </c>
      <c r="T472" s="48" t="s">
        <v>36</v>
      </c>
      <c r="U472" s="48">
        <v>1389</v>
      </c>
      <c r="W472" t="s">
        <v>397</v>
      </c>
      <c r="X472">
        <v>101010</v>
      </c>
      <c r="Y472" s="48">
        <v>10</v>
      </c>
      <c r="Z472">
        <v>925</v>
      </c>
      <c r="AB472" s="50"/>
      <c r="AC472" s="48">
        <f t="shared" si="130"/>
        <v>0</v>
      </c>
      <c r="AD472" s="50">
        <f t="shared" si="131"/>
        <v>-21.83823586284776</v>
      </c>
      <c r="AE472" s="50">
        <f t="shared" si="125"/>
        <v>9.0815532503366576</v>
      </c>
      <c r="AF472" s="50"/>
      <c r="AG472" s="48">
        <f t="shared" si="129"/>
        <v>2.1338979852498023</v>
      </c>
      <c r="AH472" s="48">
        <f t="shared" si="132"/>
        <v>0</v>
      </c>
    </row>
    <row r="473" spans="1:35" x14ac:dyDescent="0.2">
      <c r="A473" s="48">
        <v>30923</v>
      </c>
      <c r="B473" s="9" t="s">
        <v>54</v>
      </c>
      <c r="C473" s="48">
        <v>2017</v>
      </c>
      <c r="D473" t="s">
        <v>27</v>
      </c>
      <c r="E473" t="s">
        <v>28</v>
      </c>
      <c r="F473" t="s">
        <v>29</v>
      </c>
      <c r="G473" t="s">
        <v>30</v>
      </c>
      <c r="H473" s="9" t="s">
        <v>393</v>
      </c>
      <c r="I473" t="s">
        <v>394</v>
      </c>
      <c r="J473" s="9" t="s">
        <v>395</v>
      </c>
      <c r="K473" t="s">
        <v>34</v>
      </c>
      <c r="L473">
        <v>12</v>
      </c>
      <c r="M473" t="s">
        <v>405</v>
      </c>
      <c r="N473" s="48">
        <v>28263.7</v>
      </c>
      <c r="O473" s="48">
        <v>14854.3</v>
      </c>
      <c r="P473" s="48">
        <v>15056.9</v>
      </c>
      <c r="Q473" s="48">
        <v>13409.4</v>
      </c>
      <c r="R473" s="48">
        <v>290.10000000000002</v>
      </c>
      <c r="S473" s="48">
        <v>1681459</v>
      </c>
      <c r="T473" s="48" t="s">
        <v>36</v>
      </c>
      <c r="U473" s="48">
        <v>1389</v>
      </c>
      <c r="V473" s="48">
        <v>14559.15</v>
      </c>
      <c r="W473" t="s">
        <v>397</v>
      </c>
      <c r="X473">
        <v>101010</v>
      </c>
      <c r="Y473" s="48">
        <v>10</v>
      </c>
      <c r="Z473">
        <v>925</v>
      </c>
      <c r="AC473" s="48">
        <f t="shared" si="130"/>
        <v>0</v>
      </c>
      <c r="AD473" s="50">
        <f t="shared" si="131"/>
        <v>71.264401939530742</v>
      </c>
      <c r="AE473" s="50">
        <f t="shared" si="125"/>
        <v>9.6195916368717533</v>
      </c>
      <c r="AF473" s="50"/>
      <c r="AG473" s="48">
        <f t="shared" si="129"/>
        <v>1.8771261016543912</v>
      </c>
      <c r="AH473" s="48">
        <f t="shared" si="132"/>
        <v>23.940637637676595</v>
      </c>
      <c r="AI473" s="48">
        <v>676651</v>
      </c>
    </row>
    <row r="474" spans="1:35" x14ac:dyDescent="0.2">
      <c r="A474" s="48">
        <v>30923</v>
      </c>
      <c r="B474" s="9" t="s">
        <v>56</v>
      </c>
      <c r="C474" s="48">
        <v>2018</v>
      </c>
      <c r="D474" t="s">
        <v>27</v>
      </c>
      <c r="E474" t="s">
        <v>28</v>
      </c>
      <c r="F474" t="s">
        <v>29</v>
      </c>
      <c r="G474" t="s">
        <v>30</v>
      </c>
      <c r="H474" s="9" t="s">
        <v>393</v>
      </c>
      <c r="I474" t="s">
        <v>394</v>
      </c>
      <c r="J474" s="9" t="s">
        <v>395</v>
      </c>
      <c r="K474" t="s">
        <v>34</v>
      </c>
      <c r="L474">
        <v>12</v>
      </c>
      <c r="M474" t="s">
        <v>406</v>
      </c>
      <c r="N474" s="48">
        <v>24784.5</v>
      </c>
      <c r="O474" s="48">
        <v>14315.1</v>
      </c>
      <c r="P474" s="48">
        <v>12552.9</v>
      </c>
      <c r="Q474" s="48">
        <v>10430.9</v>
      </c>
      <c r="R474" s="48">
        <v>166.1</v>
      </c>
      <c r="S474" s="48">
        <v>1681459</v>
      </c>
      <c r="T474" s="48" t="s">
        <v>36</v>
      </c>
      <c r="U474" s="48">
        <v>1389</v>
      </c>
      <c r="V474" s="48">
        <v>8818.8320000000003</v>
      </c>
      <c r="W474" t="s">
        <v>397</v>
      </c>
      <c r="X474">
        <v>101010</v>
      </c>
      <c r="Y474" s="48">
        <v>10</v>
      </c>
      <c r="Z474">
        <v>925</v>
      </c>
      <c r="AB474" s="48">
        <v>8.9999999999999993E-3</v>
      </c>
      <c r="AC474" s="48">
        <f t="shared" si="130"/>
        <v>8.9999999999999993E-3</v>
      </c>
      <c r="AD474" s="50">
        <f t="shared" si="131"/>
        <v>-16.630249254494618</v>
      </c>
      <c r="AE474" s="50">
        <f t="shared" si="125"/>
        <v>9.437706993563264</v>
      </c>
      <c r="AF474" s="48">
        <v>3.6999999999999998E-2</v>
      </c>
      <c r="AG474" s="48">
        <f t="shared" si="129"/>
        <v>1.9744043209138924</v>
      </c>
      <c r="AH474" s="48">
        <f t="shared" si="132"/>
        <v>25.96255724343844</v>
      </c>
      <c r="AI474" s="48">
        <v>643469</v>
      </c>
    </row>
    <row r="475" spans="1:35" hidden="1" x14ac:dyDescent="0.2">
      <c r="A475">
        <v>30923</v>
      </c>
      <c r="B475" t="s">
        <v>58</v>
      </c>
      <c r="C475">
        <v>2019</v>
      </c>
      <c r="D475" t="s">
        <v>27</v>
      </c>
      <c r="E475" t="s">
        <v>28</v>
      </c>
      <c r="F475" t="s">
        <v>29</v>
      </c>
      <c r="G475" t="s">
        <v>30</v>
      </c>
      <c r="H475" t="s">
        <v>393</v>
      </c>
      <c r="I475" t="s">
        <v>394</v>
      </c>
      <c r="J475" t="s">
        <v>395</v>
      </c>
      <c r="K475" t="s">
        <v>34</v>
      </c>
      <c r="L475">
        <v>12</v>
      </c>
      <c r="M475" t="s">
        <v>407</v>
      </c>
      <c r="N475">
        <v>23518.799999999999</v>
      </c>
      <c r="O475">
        <v>15789.6</v>
      </c>
      <c r="P475">
        <v>13409.1</v>
      </c>
      <c r="Q475">
        <v>7688.1</v>
      </c>
      <c r="R475">
        <v>297.5</v>
      </c>
      <c r="S475">
        <v>1681459</v>
      </c>
      <c r="T475" t="s">
        <v>36</v>
      </c>
      <c r="U475">
        <v>1389</v>
      </c>
      <c r="V475">
        <v>9585.8240000000005</v>
      </c>
      <c r="W475" t="s">
        <v>397</v>
      </c>
      <c r="X475">
        <v>101010</v>
      </c>
      <c r="Y475">
        <v>10</v>
      </c>
      <c r="Z475">
        <v>925</v>
      </c>
      <c r="AA475"/>
      <c r="AB475" s="4"/>
      <c r="AC475" s="4"/>
      <c r="AD475" s="4"/>
      <c r="AE475" s="4">
        <f t="shared" si="125"/>
        <v>9.5036888599295128</v>
      </c>
      <c r="AF475" s="4"/>
      <c r="AG475">
        <f t="shared" si="129"/>
        <v>1.7539432176656151</v>
      </c>
      <c r="AH475"/>
      <c r="AI475"/>
    </row>
    <row r="476" spans="1:35" x14ac:dyDescent="0.2">
      <c r="A476" s="48">
        <v>32106</v>
      </c>
      <c r="B476" s="9" t="s">
        <v>48</v>
      </c>
      <c r="C476" s="48">
        <v>2014</v>
      </c>
      <c r="D476" t="s">
        <v>27</v>
      </c>
      <c r="E476" t="s">
        <v>28</v>
      </c>
      <c r="F476" t="s">
        <v>29</v>
      </c>
      <c r="G476" t="s">
        <v>30</v>
      </c>
      <c r="H476" s="9" t="s">
        <v>408</v>
      </c>
      <c r="I476" t="s">
        <v>409</v>
      </c>
      <c r="J476" s="9" t="s">
        <v>410</v>
      </c>
      <c r="K476" t="s">
        <v>34</v>
      </c>
      <c r="L476">
        <v>12</v>
      </c>
      <c r="M476" t="s">
        <v>140</v>
      </c>
      <c r="S476" s="48">
        <v>1701605</v>
      </c>
      <c r="T476" s="48" t="s">
        <v>36</v>
      </c>
      <c r="W476" t="s">
        <v>411</v>
      </c>
      <c r="X476">
        <v>101010</v>
      </c>
      <c r="Y476" s="48">
        <v>10</v>
      </c>
      <c r="AB476" s="50"/>
      <c r="AC476" s="48">
        <f t="shared" ref="AC476:AC480" si="133">AB476-AB475</f>
        <v>0</v>
      </c>
      <c r="AD476" s="50"/>
      <c r="AE476" s="50" t="e">
        <f t="shared" si="125"/>
        <v>#NUM!</v>
      </c>
      <c r="AF476" s="50"/>
      <c r="AG476" s="48" t="e">
        <f t="shared" si="129"/>
        <v>#DIV/0!</v>
      </c>
      <c r="AH476" s="48" t="e">
        <f>AI476/N476</f>
        <v>#DIV/0!</v>
      </c>
      <c r="AI476" s="48">
        <v>740000</v>
      </c>
    </row>
    <row r="477" spans="1:35" x14ac:dyDescent="0.2">
      <c r="A477" s="48">
        <v>32106</v>
      </c>
      <c r="B477" s="9" t="s">
        <v>50</v>
      </c>
      <c r="C477" s="48">
        <v>2015</v>
      </c>
      <c r="D477" t="s">
        <v>27</v>
      </c>
      <c r="E477" t="s">
        <v>28</v>
      </c>
      <c r="F477" t="s">
        <v>29</v>
      </c>
      <c r="G477" t="s">
        <v>30</v>
      </c>
      <c r="H477" s="9" t="s">
        <v>408</v>
      </c>
      <c r="I477" t="s">
        <v>409</v>
      </c>
      <c r="J477" s="9" t="s">
        <v>410</v>
      </c>
      <c r="K477" t="s">
        <v>34</v>
      </c>
      <c r="L477">
        <v>12</v>
      </c>
      <c r="M477" t="s">
        <v>140</v>
      </c>
      <c r="S477" s="48">
        <v>1701605</v>
      </c>
      <c r="T477" s="48" t="s">
        <v>36</v>
      </c>
      <c r="W477" t="s">
        <v>411</v>
      </c>
      <c r="X477">
        <v>101010</v>
      </c>
      <c r="Y477" s="48">
        <v>10</v>
      </c>
      <c r="AB477" s="50"/>
      <c r="AC477" s="48">
        <f t="shared" si="133"/>
        <v>0</v>
      </c>
      <c r="AD477" s="50" t="e">
        <f>(P477-P476)/P476*100</f>
        <v>#DIV/0!</v>
      </c>
      <c r="AE477" s="50" t="e">
        <f t="shared" si="125"/>
        <v>#NUM!</v>
      </c>
      <c r="AF477" s="50"/>
      <c r="AG477" s="48" t="e">
        <f t="shared" si="129"/>
        <v>#DIV/0!</v>
      </c>
      <c r="AH477" s="48" t="e">
        <f>AI477/N477</f>
        <v>#DIV/0!</v>
      </c>
      <c r="AI477" s="48">
        <v>642000</v>
      </c>
    </row>
    <row r="478" spans="1:35" x14ac:dyDescent="0.2">
      <c r="A478" s="48">
        <v>32106</v>
      </c>
      <c r="B478" s="9" t="s">
        <v>52</v>
      </c>
      <c r="C478" s="48">
        <v>2016</v>
      </c>
      <c r="D478" t="s">
        <v>27</v>
      </c>
      <c r="E478" t="s">
        <v>28</v>
      </c>
      <c r="F478" t="s">
        <v>29</v>
      </c>
      <c r="G478" t="s">
        <v>30</v>
      </c>
      <c r="H478" s="9" t="s">
        <v>408</v>
      </c>
      <c r="I478" t="s">
        <v>409</v>
      </c>
      <c r="J478" s="9" t="s">
        <v>410</v>
      </c>
      <c r="K478" t="s">
        <v>34</v>
      </c>
      <c r="L478">
        <v>12</v>
      </c>
      <c r="M478" t="s">
        <v>412</v>
      </c>
      <c r="S478" s="48">
        <v>1701605</v>
      </c>
      <c r="T478" s="48" t="s">
        <v>36</v>
      </c>
      <c r="W478" t="s">
        <v>411</v>
      </c>
      <c r="X478">
        <v>101010</v>
      </c>
      <c r="Y478" s="48">
        <v>10</v>
      </c>
      <c r="AB478" s="50"/>
      <c r="AC478" s="48">
        <f t="shared" si="133"/>
        <v>0</v>
      </c>
      <c r="AD478" s="50" t="e">
        <f>(P478-P477)/P477*100</f>
        <v>#DIV/0!</v>
      </c>
      <c r="AE478" s="50" t="e">
        <f t="shared" si="125"/>
        <v>#NUM!</v>
      </c>
      <c r="AG478" s="48" t="e">
        <f t="shared" si="129"/>
        <v>#DIV/0!</v>
      </c>
      <c r="AH478" s="48" t="e">
        <f>AI478/N478</f>
        <v>#DIV/0!</v>
      </c>
    </row>
    <row r="479" spans="1:35" x14ac:dyDescent="0.2">
      <c r="A479" s="48">
        <v>32106</v>
      </c>
      <c r="B479" s="9" t="s">
        <v>54</v>
      </c>
      <c r="C479" s="48">
        <v>2017</v>
      </c>
      <c r="D479" t="s">
        <v>27</v>
      </c>
      <c r="E479" t="s">
        <v>28</v>
      </c>
      <c r="F479" t="s">
        <v>29</v>
      </c>
      <c r="G479" t="s">
        <v>30</v>
      </c>
      <c r="H479" s="9" t="s">
        <v>408</v>
      </c>
      <c r="I479" t="s">
        <v>409</v>
      </c>
      <c r="J479" s="9" t="s">
        <v>410</v>
      </c>
      <c r="K479" t="s">
        <v>34</v>
      </c>
      <c r="L479">
        <v>12</v>
      </c>
      <c r="M479" t="s">
        <v>140</v>
      </c>
      <c r="N479" s="48">
        <v>57050</v>
      </c>
      <c r="O479" s="48">
        <v>17877</v>
      </c>
      <c r="P479" s="48">
        <v>17259</v>
      </c>
      <c r="Q479" s="48">
        <v>39173</v>
      </c>
      <c r="R479" s="48">
        <v>543</v>
      </c>
      <c r="S479" s="48">
        <v>1701605</v>
      </c>
      <c r="T479" s="48" t="s">
        <v>36</v>
      </c>
      <c r="U479" s="48">
        <v>1389</v>
      </c>
      <c r="V479" s="48">
        <v>13358.661099999999</v>
      </c>
      <c r="W479" t="s">
        <v>411</v>
      </c>
      <c r="X479">
        <v>101010</v>
      </c>
      <c r="Y479" s="48">
        <v>10</v>
      </c>
      <c r="AC479" s="48">
        <f t="shared" si="133"/>
        <v>0</v>
      </c>
      <c r="AD479" s="50" t="e">
        <f>(P479-P478)/P478*100</f>
        <v>#DIV/0!</v>
      </c>
      <c r="AE479" s="50">
        <f t="shared" si="125"/>
        <v>9.7560890255314039</v>
      </c>
      <c r="AF479" s="48">
        <v>0.97799999999999998</v>
      </c>
      <c r="AG479" s="48">
        <f t="shared" si="129"/>
        <v>3.3055217567645867</v>
      </c>
      <c r="AH479" s="48">
        <f>AI479/N479</f>
        <v>12.391831726555653</v>
      </c>
      <c r="AI479" s="48">
        <v>706954</v>
      </c>
    </row>
    <row r="480" spans="1:35" x14ac:dyDescent="0.2">
      <c r="A480" s="48">
        <v>32106</v>
      </c>
      <c r="B480" s="9" t="s">
        <v>56</v>
      </c>
      <c r="C480" s="48">
        <v>2018</v>
      </c>
      <c r="D480" t="s">
        <v>27</v>
      </c>
      <c r="E480" t="s">
        <v>28</v>
      </c>
      <c r="F480" t="s">
        <v>29</v>
      </c>
      <c r="G480" t="s">
        <v>30</v>
      </c>
      <c r="H480" s="9" t="s">
        <v>408</v>
      </c>
      <c r="I480" t="s">
        <v>409</v>
      </c>
      <c r="J480" s="9" t="s">
        <v>410</v>
      </c>
      <c r="K480" t="s">
        <v>34</v>
      </c>
      <c r="L480">
        <v>12</v>
      </c>
      <c r="M480" t="s">
        <v>413</v>
      </c>
      <c r="N480" s="48">
        <v>52439</v>
      </c>
      <c r="O480" s="48">
        <v>17426</v>
      </c>
      <c r="P480" s="48">
        <v>22877</v>
      </c>
      <c r="Q480" s="48">
        <v>35013</v>
      </c>
      <c r="R480" s="48">
        <v>401</v>
      </c>
      <c r="S480" s="48">
        <v>1701605</v>
      </c>
      <c r="T480" s="48" t="s">
        <v>36</v>
      </c>
      <c r="U480" s="48">
        <v>1389</v>
      </c>
      <c r="V480" s="48">
        <v>11038.0785</v>
      </c>
      <c r="W480" t="s">
        <v>411</v>
      </c>
      <c r="X480">
        <v>101010</v>
      </c>
      <c r="Y480" s="48">
        <v>10</v>
      </c>
      <c r="AB480" s="48">
        <v>6.0000000000000001E-3</v>
      </c>
      <c r="AC480" s="48">
        <f t="shared" si="133"/>
        <v>6.0000000000000001E-3</v>
      </c>
      <c r="AD480" s="50">
        <f>(P480-P479)/P479*100</f>
        <v>32.55113274233733</v>
      </c>
      <c r="AE480" s="50">
        <f t="shared" si="125"/>
        <v>10.037887318015784</v>
      </c>
      <c r="AF480" s="48">
        <v>1.2270000000000001</v>
      </c>
      <c r="AG480" s="48">
        <f t="shared" si="129"/>
        <v>2.2922148883157756</v>
      </c>
      <c r="AH480" s="48">
        <f>AI480/N480</f>
        <v>0</v>
      </c>
    </row>
    <row r="481" spans="1:35" hidden="1" x14ac:dyDescent="0.2">
      <c r="A481">
        <v>32106</v>
      </c>
      <c r="B481" t="s">
        <v>58</v>
      </c>
      <c r="C481">
        <v>2019</v>
      </c>
      <c r="D481" t="s">
        <v>27</v>
      </c>
      <c r="E481" t="s">
        <v>28</v>
      </c>
      <c r="F481" t="s">
        <v>29</v>
      </c>
      <c r="G481" t="s">
        <v>30</v>
      </c>
      <c r="H481" t="s">
        <v>408</v>
      </c>
      <c r="I481" t="s">
        <v>409</v>
      </c>
      <c r="J481" t="s">
        <v>410</v>
      </c>
      <c r="K481" t="s">
        <v>34</v>
      </c>
      <c r="L481">
        <v>12</v>
      </c>
      <c r="M481" t="s">
        <v>414</v>
      </c>
      <c r="N481">
        <v>53369</v>
      </c>
      <c r="O481">
        <v>18870</v>
      </c>
      <c r="P481">
        <v>23838</v>
      </c>
      <c r="Q481">
        <v>34499</v>
      </c>
      <c r="R481">
        <v>341</v>
      </c>
      <c r="S481">
        <v>1701605</v>
      </c>
      <c r="T481" t="s">
        <v>36</v>
      </c>
      <c r="U481">
        <v>1389</v>
      </c>
      <c r="V481">
        <v>16661.166000000001</v>
      </c>
      <c r="W481" t="s">
        <v>411</v>
      </c>
      <c r="X481">
        <v>101010</v>
      </c>
      <c r="Y481">
        <v>10</v>
      </c>
      <c r="AA481"/>
      <c r="AB481">
        <v>8.9999999999999993E-3</v>
      </c>
      <c r="AC481"/>
      <c r="AD481" s="4"/>
      <c r="AE481" s="4">
        <f t="shared" si="125"/>
        <v>10.079036225042653</v>
      </c>
      <c r="AF481" s="4"/>
      <c r="AG481">
        <f t="shared" si="129"/>
        <v>2.2388203708364798</v>
      </c>
      <c r="AH481"/>
      <c r="AI481"/>
    </row>
    <row r="482" spans="1:35" hidden="1" x14ac:dyDescent="0.2">
      <c r="A482" s="9">
        <v>63892</v>
      </c>
      <c r="B482" s="9" t="s">
        <v>26</v>
      </c>
      <c r="C482" s="9">
        <v>2008</v>
      </c>
      <c r="D482" t="s">
        <v>27</v>
      </c>
      <c r="E482" t="s">
        <v>28</v>
      </c>
      <c r="F482" t="s">
        <v>29</v>
      </c>
      <c r="G482" t="s">
        <v>30</v>
      </c>
      <c r="H482" s="9" t="s">
        <v>415</v>
      </c>
      <c r="I482">
        <v>637071101</v>
      </c>
      <c r="J482" t="s">
        <v>416</v>
      </c>
      <c r="K482" t="s">
        <v>34</v>
      </c>
      <c r="L482">
        <v>12</v>
      </c>
      <c r="M482" t="s">
        <v>417</v>
      </c>
      <c r="N482" s="9">
        <v>21478.7</v>
      </c>
      <c r="O482" s="9">
        <v>8755.2000000000007</v>
      </c>
      <c r="P482" s="9">
        <v>13431.4</v>
      </c>
      <c r="Q482" s="9">
        <v>12627.6</v>
      </c>
      <c r="R482" s="9">
        <v>31.6</v>
      </c>
      <c r="S482">
        <v>1021860</v>
      </c>
      <c r="T482" t="s">
        <v>36</v>
      </c>
      <c r="U482">
        <v>3533</v>
      </c>
      <c r="V482" s="9">
        <v>10200.0584</v>
      </c>
      <c r="W482" t="s">
        <v>418</v>
      </c>
      <c r="X482">
        <v>101010</v>
      </c>
      <c r="Y482">
        <v>10</v>
      </c>
      <c r="Z482">
        <v>935</v>
      </c>
      <c r="AA482" s="9"/>
      <c r="AB482" s="9">
        <v>0.19500000000000001</v>
      </c>
      <c r="AC482" s="48">
        <f t="shared" ref="AC482:AC492" si="134">AB482-AB481</f>
        <v>0.186</v>
      </c>
      <c r="AD482" s="8"/>
      <c r="AE482" s="8">
        <f t="shared" si="125"/>
        <v>9.5053505283135689</v>
      </c>
      <c r="AF482" s="8"/>
      <c r="AG482" s="9">
        <f t="shared" si="129"/>
        <v>1.599140819274238</v>
      </c>
      <c r="AH482" s="9"/>
      <c r="AI482" s="9"/>
    </row>
    <row r="483" spans="1:35" x14ac:dyDescent="0.2">
      <c r="A483" s="48">
        <v>63892</v>
      </c>
      <c r="B483" s="9" t="s">
        <v>38</v>
      </c>
      <c r="C483" s="48">
        <v>2009</v>
      </c>
      <c r="D483" t="s">
        <v>27</v>
      </c>
      <c r="E483" t="s">
        <v>28</v>
      </c>
      <c r="F483" t="s">
        <v>29</v>
      </c>
      <c r="G483" t="s">
        <v>30</v>
      </c>
      <c r="H483" s="9" t="s">
        <v>415</v>
      </c>
      <c r="I483">
        <v>637071101</v>
      </c>
      <c r="J483" s="9" t="s">
        <v>416</v>
      </c>
      <c r="K483" t="s">
        <v>34</v>
      </c>
      <c r="L483">
        <v>12</v>
      </c>
      <c r="M483" t="s">
        <v>259</v>
      </c>
      <c r="N483" s="48">
        <v>21532</v>
      </c>
      <c r="O483" s="48">
        <v>7304</v>
      </c>
      <c r="P483" s="48">
        <v>12712</v>
      </c>
      <c r="Q483" s="48">
        <v>14228</v>
      </c>
      <c r="R483" s="48">
        <v>104</v>
      </c>
      <c r="S483" s="48">
        <v>1021860</v>
      </c>
      <c r="T483" s="48" t="s">
        <v>36</v>
      </c>
      <c r="U483" s="48">
        <v>3533</v>
      </c>
      <c r="V483" s="48">
        <v>18449.548699999999</v>
      </c>
      <c r="W483" t="s">
        <v>418</v>
      </c>
      <c r="X483">
        <v>101010</v>
      </c>
      <c r="Y483" s="48">
        <v>10</v>
      </c>
      <c r="Z483">
        <v>935</v>
      </c>
      <c r="AB483" s="48">
        <v>0.111</v>
      </c>
      <c r="AC483" s="48">
        <f t="shared" si="134"/>
        <v>-8.4000000000000005E-2</v>
      </c>
      <c r="AD483" s="50">
        <f t="shared" ref="AD483:AD492" si="135">(P483-P482)/P482*100</f>
        <v>-5.3561058415355038</v>
      </c>
      <c r="AE483" s="50">
        <f t="shared" si="125"/>
        <v>9.4503017082165517</v>
      </c>
      <c r="AF483" s="48">
        <v>0.63800000000000001</v>
      </c>
      <c r="AG483" s="48">
        <f t="shared" si="129"/>
        <v>1.6938325991189427</v>
      </c>
      <c r="AH483" s="48">
        <f t="shared" ref="AH483:AH492" si="136">AI483/N483</f>
        <v>88.240757941668221</v>
      </c>
      <c r="AI483" s="48">
        <v>1900000</v>
      </c>
    </row>
    <row r="484" spans="1:35" x14ac:dyDescent="0.2">
      <c r="A484" s="48">
        <v>63892</v>
      </c>
      <c r="B484" s="9" t="s">
        <v>40</v>
      </c>
      <c r="C484" s="48">
        <v>2010</v>
      </c>
      <c r="D484" t="s">
        <v>27</v>
      </c>
      <c r="E484" t="s">
        <v>28</v>
      </c>
      <c r="F484" t="s">
        <v>29</v>
      </c>
      <c r="G484" t="s">
        <v>30</v>
      </c>
      <c r="H484" s="9" t="s">
        <v>415</v>
      </c>
      <c r="I484">
        <v>637071101</v>
      </c>
      <c r="J484" s="9" t="s">
        <v>416</v>
      </c>
      <c r="K484" t="s">
        <v>34</v>
      </c>
      <c r="L484">
        <v>12</v>
      </c>
      <c r="M484" t="s">
        <v>76</v>
      </c>
      <c r="N484" s="48">
        <v>23050</v>
      </c>
      <c r="O484" s="48">
        <v>7188</v>
      </c>
      <c r="P484" s="48">
        <v>12156</v>
      </c>
      <c r="Q484" s="48">
        <v>15862</v>
      </c>
      <c r="R484" s="48">
        <v>47</v>
      </c>
      <c r="S484" s="48">
        <v>1021860</v>
      </c>
      <c r="T484" s="48" t="s">
        <v>36</v>
      </c>
      <c r="U484" s="48">
        <v>3533</v>
      </c>
      <c r="V484" s="48">
        <v>28321.799500000001</v>
      </c>
      <c r="W484" t="s">
        <v>418</v>
      </c>
      <c r="X484">
        <v>101010</v>
      </c>
      <c r="Y484" s="48">
        <v>10</v>
      </c>
      <c r="Z484">
        <v>935</v>
      </c>
      <c r="AB484" s="48">
        <v>9.8000000000000004E-2</v>
      </c>
      <c r="AC484" s="48">
        <f t="shared" si="134"/>
        <v>-1.2999999999999998E-2</v>
      </c>
      <c r="AD484" s="50">
        <f t="shared" si="135"/>
        <v>-4.3738200125865321</v>
      </c>
      <c r="AE484" s="50">
        <f t="shared" si="125"/>
        <v>9.4055781540366841</v>
      </c>
      <c r="AF484" s="48">
        <v>0.47499999999999998</v>
      </c>
      <c r="AG484" s="48">
        <f t="shared" si="129"/>
        <v>1.8961829549193814</v>
      </c>
      <c r="AH484" s="48">
        <f t="shared" si="136"/>
        <v>91.106290672451195</v>
      </c>
      <c r="AI484" s="48">
        <v>2100000</v>
      </c>
    </row>
    <row r="485" spans="1:35" x14ac:dyDescent="0.2">
      <c r="A485" s="48">
        <v>63892</v>
      </c>
      <c r="B485" s="9" t="s">
        <v>42</v>
      </c>
      <c r="C485" s="48">
        <v>2011</v>
      </c>
      <c r="D485" t="s">
        <v>27</v>
      </c>
      <c r="E485" t="s">
        <v>28</v>
      </c>
      <c r="F485" t="s">
        <v>29</v>
      </c>
      <c r="G485" t="s">
        <v>30</v>
      </c>
      <c r="H485" s="9" t="s">
        <v>415</v>
      </c>
      <c r="I485">
        <v>637071101</v>
      </c>
      <c r="J485" s="9" t="s">
        <v>416</v>
      </c>
      <c r="K485" t="s">
        <v>34</v>
      </c>
      <c r="L485">
        <v>12</v>
      </c>
      <c r="M485" t="s">
        <v>134</v>
      </c>
      <c r="N485" s="48">
        <v>25515</v>
      </c>
      <c r="O485" s="48">
        <v>7787</v>
      </c>
      <c r="P485" s="48">
        <v>14658</v>
      </c>
      <c r="Q485" s="48">
        <v>17728</v>
      </c>
      <c r="R485" s="48">
        <v>26</v>
      </c>
      <c r="S485" s="48">
        <v>1021860</v>
      </c>
      <c r="T485" s="48" t="s">
        <v>36</v>
      </c>
      <c r="U485" s="48">
        <v>3533</v>
      </c>
      <c r="V485" s="48">
        <v>28821.028999999999</v>
      </c>
      <c r="W485" t="s">
        <v>418</v>
      </c>
      <c r="X485">
        <v>101010</v>
      </c>
      <c r="Y485" s="48">
        <v>10</v>
      </c>
      <c r="Z485">
        <v>935</v>
      </c>
      <c r="AB485" s="48">
        <v>0.104</v>
      </c>
      <c r="AC485" s="48">
        <f t="shared" si="134"/>
        <v>5.9999999999999915E-3</v>
      </c>
      <c r="AD485" s="50">
        <f t="shared" si="135"/>
        <v>20.58242843040474</v>
      </c>
      <c r="AE485" s="50">
        <f t="shared" si="125"/>
        <v>9.592741540485795</v>
      </c>
      <c r="AF485" s="48">
        <v>0.42599999999999999</v>
      </c>
      <c r="AG485" s="48">
        <f t="shared" si="129"/>
        <v>1.7406876790830945</v>
      </c>
      <c r="AH485" s="48">
        <f t="shared" si="136"/>
        <v>66.627474034881445</v>
      </c>
      <c r="AI485" s="48">
        <v>1700000</v>
      </c>
    </row>
    <row r="486" spans="1:35" x14ac:dyDescent="0.2">
      <c r="A486" s="48">
        <v>63892</v>
      </c>
      <c r="B486" s="9" t="s">
        <v>44</v>
      </c>
      <c r="C486" s="48">
        <v>2012</v>
      </c>
      <c r="D486" t="s">
        <v>27</v>
      </c>
      <c r="E486" t="s">
        <v>28</v>
      </c>
      <c r="F486" t="s">
        <v>29</v>
      </c>
      <c r="G486" t="s">
        <v>30</v>
      </c>
      <c r="H486" s="9" t="s">
        <v>415</v>
      </c>
      <c r="I486">
        <v>637071101</v>
      </c>
      <c r="J486" s="9" t="s">
        <v>416</v>
      </c>
      <c r="K486" t="s">
        <v>34</v>
      </c>
      <c r="L486">
        <v>12</v>
      </c>
      <c r="M486" t="s">
        <v>78</v>
      </c>
      <c r="N486" s="48">
        <v>31484</v>
      </c>
      <c r="O486" s="48">
        <v>11128</v>
      </c>
      <c r="P486" s="48">
        <v>20041</v>
      </c>
      <c r="Q486" s="48">
        <v>20356</v>
      </c>
      <c r="R486" s="48">
        <v>105</v>
      </c>
      <c r="S486" s="48">
        <v>1021860</v>
      </c>
      <c r="T486" s="48" t="s">
        <v>36</v>
      </c>
      <c r="U486" s="48">
        <v>3533</v>
      </c>
      <c r="V486" s="48">
        <v>29180.5288</v>
      </c>
      <c r="W486" t="s">
        <v>418</v>
      </c>
      <c r="X486">
        <v>101010</v>
      </c>
      <c r="Y486" s="48">
        <v>10</v>
      </c>
      <c r="Z486">
        <v>935</v>
      </c>
      <c r="AB486" s="48">
        <v>0.121</v>
      </c>
      <c r="AC486" s="48">
        <f t="shared" si="134"/>
        <v>1.7000000000000001E-2</v>
      </c>
      <c r="AD486" s="50">
        <f t="shared" si="135"/>
        <v>36.723973256924545</v>
      </c>
      <c r="AE486" s="50">
        <f t="shared" si="125"/>
        <v>9.9055354541534282</v>
      </c>
      <c r="AF486" s="48">
        <v>0.44900000000000001</v>
      </c>
      <c r="AG486" s="48">
        <f t="shared" si="129"/>
        <v>1.5709794920413154</v>
      </c>
      <c r="AH486" s="48">
        <f t="shared" si="136"/>
        <v>76.229195781984501</v>
      </c>
      <c r="AI486" s="48">
        <v>2400000</v>
      </c>
    </row>
    <row r="487" spans="1:35" x14ac:dyDescent="0.2">
      <c r="A487" s="48">
        <v>63892</v>
      </c>
      <c r="B487" s="9" t="s">
        <v>46</v>
      </c>
      <c r="C487" s="48">
        <v>2013</v>
      </c>
      <c r="D487" t="s">
        <v>27</v>
      </c>
      <c r="E487" t="s">
        <v>28</v>
      </c>
      <c r="F487" t="s">
        <v>29</v>
      </c>
      <c r="G487" t="s">
        <v>30</v>
      </c>
      <c r="H487" s="9" t="s">
        <v>415</v>
      </c>
      <c r="I487">
        <v>637071101</v>
      </c>
      <c r="J487" s="9" t="s">
        <v>416</v>
      </c>
      <c r="K487" t="s">
        <v>34</v>
      </c>
      <c r="L487">
        <v>12</v>
      </c>
      <c r="M487" t="s">
        <v>271</v>
      </c>
      <c r="N487" s="48">
        <v>34812</v>
      </c>
      <c r="O487" s="48">
        <v>12482</v>
      </c>
      <c r="P487" s="48">
        <v>22767</v>
      </c>
      <c r="Q487" s="48">
        <v>22330</v>
      </c>
      <c r="R487" s="48">
        <v>59</v>
      </c>
      <c r="S487" s="48">
        <v>1021860</v>
      </c>
      <c r="T487" s="48" t="s">
        <v>36</v>
      </c>
      <c r="U487" s="48">
        <v>3533</v>
      </c>
      <c r="V487" s="48">
        <v>34073.356</v>
      </c>
      <c r="W487" t="s">
        <v>418</v>
      </c>
      <c r="X487">
        <v>101010</v>
      </c>
      <c r="Y487" s="48">
        <v>10</v>
      </c>
      <c r="Z487">
        <v>935</v>
      </c>
      <c r="AB487" s="48">
        <v>9.9000000000000005E-2</v>
      </c>
      <c r="AC487" s="48">
        <f t="shared" si="134"/>
        <v>-2.1999999999999992E-2</v>
      </c>
      <c r="AD487" s="50">
        <f t="shared" si="135"/>
        <v>13.602115662891073</v>
      </c>
      <c r="AE487" s="50">
        <f t="shared" si="125"/>
        <v>10.033067398072022</v>
      </c>
      <c r="AF487" s="48">
        <v>0.59599999999999997</v>
      </c>
      <c r="AG487" s="48">
        <f t="shared" si="129"/>
        <v>1.5290552114903149</v>
      </c>
      <c r="AH487" s="48">
        <f t="shared" si="136"/>
        <v>0</v>
      </c>
    </row>
    <row r="488" spans="1:35" x14ac:dyDescent="0.2">
      <c r="A488" s="48">
        <v>63892</v>
      </c>
      <c r="B488" s="9" t="s">
        <v>48</v>
      </c>
      <c r="C488" s="48">
        <v>2014</v>
      </c>
      <c r="D488" t="s">
        <v>27</v>
      </c>
      <c r="E488" t="s">
        <v>28</v>
      </c>
      <c r="F488" t="s">
        <v>29</v>
      </c>
      <c r="G488" t="s">
        <v>30</v>
      </c>
      <c r="H488" s="9" t="s">
        <v>415</v>
      </c>
      <c r="I488">
        <v>637071101</v>
      </c>
      <c r="J488" s="9" t="s">
        <v>416</v>
      </c>
      <c r="K488" t="s">
        <v>34</v>
      </c>
      <c r="L488">
        <v>12</v>
      </c>
      <c r="M488" t="s">
        <v>419</v>
      </c>
      <c r="N488" s="48">
        <v>33562</v>
      </c>
      <c r="O488" s="48">
        <v>12790</v>
      </c>
      <c r="P488" s="48">
        <v>21440</v>
      </c>
      <c r="Q488" s="48">
        <v>20772</v>
      </c>
      <c r="S488" s="48">
        <v>1021860</v>
      </c>
      <c r="T488" s="48" t="s">
        <v>36</v>
      </c>
      <c r="U488" s="48">
        <v>3533</v>
      </c>
      <c r="V488" s="48">
        <v>27455.6283</v>
      </c>
      <c r="W488" t="s">
        <v>418</v>
      </c>
      <c r="X488">
        <v>101010</v>
      </c>
      <c r="Y488" s="48">
        <v>10</v>
      </c>
      <c r="Z488">
        <v>935</v>
      </c>
      <c r="AB488" s="48">
        <v>0.10299999999999999</v>
      </c>
      <c r="AC488" s="48">
        <f t="shared" si="134"/>
        <v>3.9999999999999897E-3</v>
      </c>
      <c r="AD488" s="50">
        <f t="shared" si="135"/>
        <v>-5.8286115869460184</v>
      </c>
      <c r="AE488" s="50">
        <f t="shared" si="125"/>
        <v>9.9730136151847386</v>
      </c>
      <c r="AF488" s="48">
        <v>0.57199999999999995</v>
      </c>
      <c r="AG488" s="48">
        <f t="shared" si="129"/>
        <v>1.5653917910447761</v>
      </c>
      <c r="AH488" s="48">
        <f t="shared" si="136"/>
        <v>20.856921518383885</v>
      </c>
      <c r="AI488" s="48">
        <v>700000</v>
      </c>
    </row>
    <row r="489" spans="1:35" x14ac:dyDescent="0.2">
      <c r="A489" s="48">
        <v>63892</v>
      </c>
      <c r="B489" s="9" t="s">
        <v>50</v>
      </c>
      <c r="C489" s="48">
        <v>2015</v>
      </c>
      <c r="D489" t="s">
        <v>27</v>
      </c>
      <c r="E489" t="s">
        <v>28</v>
      </c>
      <c r="F489" t="s">
        <v>29</v>
      </c>
      <c r="G489" t="s">
        <v>30</v>
      </c>
      <c r="H489" s="9" t="s">
        <v>415</v>
      </c>
      <c r="I489">
        <v>637071101</v>
      </c>
      <c r="J489" s="9" t="s">
        <v>416</v>
      </c>
      <c r="K489" t="s">
        <v>34</v>
      </c>
      <c r="L489">
        <v>12</v>
      </c>
      <c r="M489" t="s">
        <v>355</v>
      </c>
      <c r="N489" s="48">
        <v>26725</v>
      </c>
      <c r="O489" s="48">
        <v>10265</v>
      </c>
      <c r="P489" s="48">
        <v>14757</v>
      </c>
      <c r="Q489" s="48">
        <v>16460</v>
      </c>
      <c r="S489" s="48">
        <v>1021860</v>
      </c>
      <c r="T489" s="48" t="s">
        <v>36</v>
      </c>
      <c r="U489" s="48">
        <v>3533</v>
      </c>
      <c r="V489" s="48">
        <v>12584.3699</v>
      </c>
      <c r="W489" t="s">
        <v>418</v>
      </c>
      <c r="X489">
        <v>101010</v>
      </c>
      <c r="Y489" s="48">
        <v>10</v>
      </c>
      <c r="Z489">
        <v>935</v>
      </c>
      <c r="AB489" s="48">
        <v>6.0999999999999999E-2</v>
      </c>
      <c r="AC489" s="48">
        <f t="shared" si="134"/>
        <v>-4.1999999999999996E-2</v>
      </c>
      <c r="AD489" s="50">
        <f t="shared" si="135"/>
        <v>-31.17070895522388</v>
      </c>
      <c r="AE489" s="50">
        <f t="shared" si="125"/>
        <v>9.5994728254634492</v>
      </c>
      <c r="AF489" s="48">
        <v>0.64800000000000002</v>
      </c>
      <c r="AG489" s="48">
        <f t="shared" si="129"/>
        <v>1.8110049468049061</v>
      </c>
      <c r="AH489" s="48">
        <f t="shared" si="136"/>
        <v>0</v>
      </c>
    </row>
    <row r="490" spans="1:35" x14ac:dyDescent="0.2">
      <c r="A490" s="48">
        <v>63892</v>
      </c>
      <c r="B490" s="9" t="s">
        <v>52</v>
      </c>
      <c r="C490" s="48">
        <v>2016</v>
      </c>
      <c r="D490" t="s">
        <v>27</v>
      </c>
      <c r="E490" t="s">
        <v>28</v>
      </c>
      <c r="F490" t="s">
        <v>29</v>
      </c>
      <c r="G490" t="s">
        <v>30</v>
      </c>
      <c r="H490" s="9" t="s">
        <v>415</v>
      </c>
      <c r="I490">
        <v>637071101</v>
      </c>
      <c r="J490" s="9" t="s">
        <v>416</v>
      </c>
      <c r="K490" t="s">
        <v>34</v>
      </c>
      <c r="L490">
        <v>12</v>
      </c>
      <c r="M490" t="s">
        <v>420</v>
      </c>
      <c r="N490" s="48">
        <v>21140</v>
      </c>
      <c r="O490" s="48">
        <v>7137</v>
      </c>
      <c r="P490" s="48">
        <v>7251</v>
      </c>
      <c r="Q490" s="48">
        <v>14003</v>
      </c>
      <c r="S490" s="48">
        <v>1021860</v>
      </c>
      <c r="T490" s="48" t="s">
        <v>36</v>
      </c>
      <c r="U490" s="48">
        <v>3533</v>
      </c>
      <c r="V490" s="48">
        <v>14176.1693</v>
      </c>
      <c r="W490" t="s">
        <v>418</v>
      </c>
      <c r="X490">
        <v>101010</v>
      </c>
      <c r="Y490" s="48">
        <v>10</v>
      </c>
      <c r="Z490">
        <v>935</v>
      </c>
      <c r="AB490" s="48">
        <v>-0.17699999999999999</v>
      </c>
      <c r="AC490" s="48">
        <f t="shared" si="134"/>
        <v>-0.23799999999999999</v>
      </c>
      <c r="AD490" s="50">
        <f t="shared" si="135"/>
        <v>-50.863996747306359</v>
      </c>
      <c r="AE490" s="50">
        <f t="shared" si="125"/>
        <v>8.8888946693715933</v>
      </c>
      <c r="AF490" s="48">
        <v>0.52600000000000002</v>
      </c>
      <c r="AG490" s="48">
        <f t="shared" si="129"/>
        <v>2.9154599365604743</v>
      </c>
      <c r="AH490" s="48">
        <f t="shared" si="136"/>
        <v>0</v>
      </c>
    </row>
    <row r="491" spans="1:35" x14ac:dyDescent="0.2">
      <c r="A491" s="48">
        <v>63892</v>
      </c>
      <c r="B491" s="9" t="s">
        <v>54</v>
      </c>
      <c r="C491" s="48">
        <v>2017</v>
      </c>
      <c r="D491" t="s">
        <v>27</v>
      </c>
      <c r="E491" t="s">
        <v>28</v>
      </c>
      <c r="F491" t="s">
        <v>29</v>
      </c>
      <c r="G491" t="s">
        <v>30</v>
      </c>
      <c r="H491" s="9" t="s">
        <v>415</v>
      </c>
      <c r="I491">
        <v>637071101</v>
      </c>
      <c r="J491" s="9" t="s">
        <v>416</v>
      </c>
      <c r="K491" t="s">
        <v>34</v>
      </c>
      <c r="L491">
        <v>12</v>
      </c>
      <c r="M491" t="s">
        <v>125</v>
      </c>
      <c r="N491" s="48">
        <v>20206</v>
      </c>
      <c r="O491" s="48">
        <v>6046</v>
      </c>
      <c r="P491" s="48">
        <v>7304</v>
      </c>
      <c r="Q491" s="48">
        <v>14160</v>
      </c>
      <c r="S491" s="48">
        <v>1021860</v>
      </c>
      <c r="T491" s="48" t="s">
        <v>36</v>
      </c>
      <c r="U491" s="48">
        <v>3533</v>
      </c>
      <c r="V491" s="48">
        <v>13691.382100000001</v>
      </c>
      <c r="W491" t="s">
        <v>418</v>
      </c>
      <c r="X491">
        <v>101010</v>
      </c>
      <c r="Y491" s="48">
        <v>10</v>
      </c>
      <c r="Z491">
        <v>935</v>
      </c>
      <c r="AB491" s="48">
        <v>-6.2E-2</v>
      </c>
      <c r="AC491" s="48">
        <f t="shared" si="134"/>
        <v>0.11499999999999999</v>
      </c>
      <c r="AD491" s="50">
        <f t="shared" si="135"/>
        <v>0.73093366432216245</v>
      </c>
      <c r="AE491" s="50">
        <f t="shared" si="125"/>
        <v>8.8961774222748051</v>
      </c>
      <c r="AF491" s="48">
        <v>0.496</v>
      </c>
      <c r="AG491" s="48">
        <f t="shared" si="129"/>
        <v>2.7664293537787512</v>
      </c>
      <c r="AH491" s="48">
        <f t="shared" si="136"/>
        <v>0</v>
      </c>
    </row>
    <row r="492" spans="1:35" x14ac:dyDescent="0.2">
      <c r="A492" s="48">
        <v>63892</v>
      </c>
      <c r="B492" s="9" t="s">
        <v>56</v>
      </c>
      <c r="C492" s="48">
        <v>2018</v>
      </c>
      <c r="D492" t="s">
        <v>27</v>
      </c>
      <c r="E492" t="s">
        <v>28</v>
      </c>
      <c r="F492" t="s">
        <v>29</v>
      </c>
      <c r="G492" t="s">
        <v>30</v>
      </c>
      <c r="H492" s="9" t="s">
        <v>415</v>
      </c>
      <c r="I492">
        <v>637071101</v>
      </c>
      <c r="J492" s="9" t="s">
        <v>416</v>
      </c>
      <c r="K492" t="s">
        <v>34</v>
      </c>
      <c r="L492">
        <v>12</v>
      </c>
      <c r="M492" t="s">
        <v>421</v>
      </c>
      <c r="N492" s="48">
        <v>19796</v>
      </c>
      <c r="O492" s="48">
        <v>5907</v>
      </c>
      <c r="P492" s="48">
        <v>8453</v>
      </c>
      <c r="Q492" s="48">
        <v>13889</v>
      </c>
      <c r="S492" s="48">
        <v>1021860</v>
      </c>
      <c r="T492" s="48" t="s">
        <v>36</v>
      </c>
      <c r="U492" s="48">
        <v>3533</v>
      </c>
      <c r="V492" s="48">
        <v>9854.0738999999994</v>
      </c>
      <c r="W492" t="s">
        <v>418</v>
      </c>
      <c r="X492">
        <v>101010</v>
      </c>
      <c r="Y492" s="48">
        <v>10</v>
      </c>
      <c r="Z492">
        <v>935</v>
      </c>
      <c r="AB492" s="48">
        <v>-4.0000000000000001E-3</v>
      </c>
      <c r="AC492" s="48">
        <f t="shared" si="134"/>
        <v>5.7999999999999996E-2</v>
      </c>
      <c r="AD492" s="50">
        <f t="shared" si="135"/>
        <v>15.731106243154436</v>
      </c>
      <c r="AE492" s="50">
        <f t="shared" si="125"/>
        <v>9.0422766869289273</v>
      </c>
      <c r="AF492" s="48">
        <v>0.42199999999999999</v>
      </c>
      <c r="AG492" s="48">
        <f t="shared" si="129"/>
        <v>2.3418904530935762</v>
      </c>
      <c r="AH492" s="48">
        <f t="shared" si="136"/>
        <v>0</v>
      </c>
    </row>
    <row r="493" spans="1:35" hidden="1" x14ac:dyDescent="0.2">
      <c r="A493">
        <v>63892</v>
      </c>
      <c r="B493" t="s">
        <v>58</v>
      </c>
      <c r="C493">
        <v>2019</v>
      </c>
      <c r="D493" t="s">
        <v>27</v>
      </c>
      <c r="E493" t="s">
        <v>28</v>
      </c>
      <c r="F493" t="s">
        <v>29</v>
      </c>
      <c r="G493" t="s">
        <v>30</v>
      </c>
      <c r="H493" t="s">
        <v>415</v>
      </c>
      <c r="I493">
        <v>637071101</v>
      </c>
      <c r="J493" t="s">
        <v>416</v>
      </c>
      <c r="K493" t="s">
        <v>34</v>
      </c>
      <c r="L493">
        <v>12</v>
      </c>
      <c r="M493" t="s">
        <v>414</v>
      </c>
      <c r="N493">
        <v>13149</v>
      </c>
      <c r="O493">
        <v>5303</v>
      </c>
      <c r="P493">
        <v>8479</v>
      </c>
      <c r="Q493">
        <v>7846</v>
      </c>
      <c r="R493"/>
      <c r="S493">
        <v>1021860</v>
      </c>
      <c r="T493" t="s">
        <v>36</v>
      </c>
      <c r="U493">
        <v>3533</v>
      </c>
      <c r="V493">
        <v>9666.4694</v>
      </c>
      <c r="W493" t="s">
        <v>418</v>
      </c>
      <c r="X493">
        <v>101010</v>
      </c>
      <c r="Y493">
        <v>10</v>
      </c>
      <c r="Z493">
        <v>935</v>
      </c>
      <c r="AA493"/>
      <c r="AB493" s="4"/>
      <c r="AC493" s="4"/>
      <c r="AD493" s="4"/>
      <c r="AE493" s="4">
        <f t="shared" si="125"/>
        <v>9.0453477973040037</v>
      </c>
      <c r="AF493" s="4"/>
      <c r="AG493">
        <f t="shared" si="129"/>
        <v>1.5507724967566929</v>
      </c>
      <c r="AH493"/>
      <c r="AI493"/>
    </row>
    <row r="494" spans="1:35" hidden="1" x14ac:dyDescent="0.2">
      <c r="A494" s="9">
        <v>150699</v>
      </c>
      <c r="B494" s="9" t="s">
        <v>26</v>
      </c>
      <c r="C494" s="9">
        <v>2008</v>
      </c>
      <c r="D494" t="s">
        <v>27</v>
      </c>
      <c r="E494" t="s">
        <v>28</v>
      </c>
      <c r="F494" t="s">
        <v>29</v>
      </c>
      <c r="G494" t="s">
        <v>30</v>
      </c>
      <c r="H494" s="9" t="s">
        <v>480</v>
      </c>
      <c r="I494">
        <v>171798101</v>
      </c>
      <c r="J494" t="s">
        <v>481</v>
      </c>
      <c r="K494" t="s">
        <v>34</v>
      </c>
      <c r="L494">
        <v>12</v>
      </c>
      <c r="M494" t="s">
        <v>482</v>
      </c>
      <c r="N494" s="9">
        <v>4164.933</v>
      </c>
      <c r="O494" s="9">
        <v>1815.568</v>
      </c>
      <c r="P494" s="9">
        <v>2112.0149999999999</v>
      </c>
      <c r="Q494" s="9">
        <v>2349.3649999999998</v>
      </c>
      <c r="R494" s="9"/>
      <c r="S494">
        <v>1168054</v>
      </c>
      <c r="T494" t="s">
        <v>36</v>
      </c>
      <c r="U494">
        <v>1311</v>
      </c>
      <c r="V494" s="9">
        <v>2229.6759999999999</v>
      </c>
      <c r="W494" t="s">
        <v>483</v>
      </c>
      <c r="X494">
        <v>101020</v>
      </c>
      <c r="Y494">
        <v>10</v>
      </c>
      <c r="Z494">
        <v>935</v>
      </c>
      <c r="AA494" s="9"/>
      <c r="AB494" s="9">
        <v>6.2E-2</v>
      </c>
      <c r="AC494" s="48">
        <f t="shared" ref="AC494:AC504" si="137">AB494-AB493</f>
        <v>6.2E-2</v>
      </c>
      <c r="AD494" s="8"/>
      <c r="AE494" s="8">
        <f t="shared" si="125"/>
        <v>7.6553977470736587</v>
      </c>
      <c r="AF494" s="8"/>
      <c r="AG494" s="9">
        <f t="shared" si="129"/>
        <v>1.9720186646401661</v>
      </c>
      <c r="AH494" s="9"/>
      <c r="AI494" s="9"/>
    </row>
    <row r="495" spans="1:35" x14ac:dyDescent="0.2">
      <c r="A495" s="48">
        <v>150699</v>
      </c>
      <c r="B495" s="9" t="s">
        <v>38</v>
      </c>
      <c r="C495" s="48">
        <v>2009</v>
      </c>
      <c r="D495" t="s">
        <v>27</v>
      </c>
      <c r="E495" t="s">
        <v>28</v>
      </c>
      <c r="F495" t="s">
        <v>29</v>
      </c>
      <c r="G495" t="s">
        <v>30</v>
      </c>
      <c r="H495" s="9" t="s">
        <v>480</v>
      </c>
      <c r="I495">
        <v>171798101</v>
      </c>
      <c r="J495" s="9" t="s">
        <v>481</v>
      </c>
      <c r="K495" t="s">
        <v>34</v>
      </c>
      <c r="L495">
        <v>12</v>
      </c>
      <c r="M495" t="s">
        <v>484</v>
      </c>
      <c r="N495" s="48">
        <v>3444.5369999999998</v>
      </c>
      <c r="O495" s="48">
        <v>1406.431</v>
      </c>
      <c r="P495" s="48">
        <v>1078.5129999999999</v>
      </c>
      <c r="Q495" s="48">
        <v>2038.106</v>
      </c>
      <c r="S495" s="48">
        <v>1168054</v>
      </c>
      <c r="T495" s="48" t="s">
        <v>36</v>
      </c>
      <c r="U495" s="48">
        <v>1311</v>
      </c>
      <c r="V495" s="48">
        <v>4425.2196999999996</v>
      </c>
      <c r="W495" t="s">
        <v>483</v>
      </c>
      <c r="X495">
        <v>101020</v>
      </c>
      <c r="Y495" s="48">
        <v>10</v>
      </c>
      <c r="Z495">
        <v>935</v>
      </c>
      <c r="AB495" s="48">
        <v>-0.51200000000000001</v>
      </c>
      <c r="AC495" s="48">
        <f t="shared" si="137"/>
        <v>-0.57400000000000007</v>
      </c>
      <c r="AD495" s="50">
        <f t="shared" ref="AD495:AD504" si="138">(P495-P494)/P494*100</f>
        <v>-48.934406242379907</v>
      </c>
      <c r="AE495" s="50">
        <f t="shared" si="125"/>
        <v>6.9833385195349607</v>
      </c>
      <c r="AF495" s="48">
        <v>0.78400000000000003</v>
      </c>
      <c r="AG495" s="48">
        <f t="shared" si="129"/>
        <v>3.1937834778069436</v>
      </c>
      <c r="AH495" s="48">
        <f t="shared" ref="AH495:AH504" si="139">AI495/N495</f>
        <v>0</v>
      </c>
    </row>
    <row r="496" spans="1:35" x14ac:dyDescent="0.2">
      <c r="A496" s="48">
        <v>150699</v>
      </c>
      <c r="B496" s="9" t="s">
        <v>40</v>
      </c>
      <c r="C496" s="48">
        <v>2010</v>
      </c>
      <c r="D496" t="s">
        <v>27</v>
      </c>
      <c r="E496" t="s">
        <v>28</v>
      </c>
      <c r="F496" t="s">
        <v>29</v>
      </c>
      <c r="G496" t="s">
        <v>30</v>
      </c>
      <c r="H496" s="9" t="s">
        <v>480</v>
      </c>
      <c r="I496">
        <v>171798101</v>
      </c>
      <c r="J496" s="9" t="s">
        <v>481</v>
      </c>
      <c r="K496" t="s">
        <v>34</v>
      </c>
      <c r="L496">
        <v>12</v>
      </c>
      <c r="M496" t="s">
        <v>217</v>
      </c>
      <c r="N496" s="48">
        <v>4358.2470000000003</v>
      </c>
      <c r="O496" s="48">
        <v>1748.415</v>
      </c>
      <c r="P496" s="48">
        <v>1713.396</v>
      </c>
      <c r="Q496" s="48">
        <v>2609.8319999999999</v>
      </c>
      <c r="S496" s="48">
        <v>1168054</v>
      </c>
      <c r="T496" s="48" t="s">
        <v>36</v>
      </c>
      <c r="U496" s="48">
        <v>1311</v>
      </c>
      <c r="V496" s="48">
        <v>7545.8545999999997</v>
      </c>
      <c r="W496" t="s">
        <v>483</v>
      </c>
      <c r="X496">
        <v>101020</v>
      </c>
      <c r="Y496" s="48">
        <v>10</v>
      </c>
      <c r="Z496">
        <v>935</v>
      </c>
      <c r="AB496" s="48">
        <v>0.222</v>
      </c>
      <c r="AC496" s="48">
        <f t="shared" si="137"/>
        <v>0.73399999999999999</v>
      </c>
      <c r="AD496" s="50">
        <f t="shared" si="138"/>
        <v>58.866513430992498</v>
      </c>
      <c r="AE496" s="50">
        <f t="shared" si="125"/>
        <v>7.4462326449877061</v>
      </c>
      <c r="AF496" s="48">
        <v>0.65900000000000003</v>
      </c>
      <c r="AG496" s="48">
        <f t="shared" si="129"/>
        <v>2.5436308944342114</v>
      </c>
      <c r="AH496" s="48">
        <f t="shared" si="139"/>
        <v>0</v>
      </c>
    </row>
    <row r="497" spans="1:35" x14ac:dyDescent="0.2">
      <c r="A497" s="48">
        <v>150699</v>
      </c>
      <c r="B497" s="9" t="s">
        <v>42</v>
      </c>
      <c r="C497" s="48">
        <v>2011</v>
      </c>
      <c r="D497" t="s">
        <v>27</v>
      </c>
      <c r="E497" t="s">
        <v>28</v>
      </c>
      <c r="F497" t="s">
        <v>29</v>
      </c>
      <c r="G497" t="s">
        <v>30</v>
      </c>
      <c r="H497" s="9" t="s">
        <v>480</v>
      </c>
      <c r="I497">
        <v>171798101</v>
      </c>
      <c r="J497" s="9" t="s">
        <v>481</v>
      </c>
      <c r="K497" t="s">
        <v>34</v>
      </c>
      <c r="L497">
        <v>12</v>
      </c>
      <c r="M497" t="s">
        <v>261</v>
      </c>
      <c r="N497" s="48">
        <v>5428.5770000000002</v>
      </c>
      <c r="O497" s="48">
        <v>2297.9639999999999</v>
      </c>
      <c r="P497" s="48">
        <v>1877.614</v>
      </c>
      <c r="Q497" s="48">
        <v>3130.6129999999998</v>
      </c>
      <c r="S497" s="48">
        <v>1168054</v>
      </c>
      <c r="T497" s="48" t="s">
        <v>36</v>
      </c>
      <c r="U497" s="48">
        <v>1311</v>
      </c>
      <c r="V497" s="48">
        <v>5309.4106000000002</v>
      </c>
      <c r="W497" t="s">
        <v>483</v>
      </c>
      <c r="X497">
        <v>101020</v>
      </c>
      <c r="Y497" s="48">
        <v>10</v>
      </c>
      <c r="Z497">
        <v>935</v>
      </c>
      <c r="AB497" s="48">
        <v>0.159</v>
      </c>
      <c r="AC497" s="48">
        <f t="shared" si="137"/>
        <v>-6.3E-2</v>
      </c>
      <c r="AD497" s="50">
        <f t="shared" si="138"/>
        <v>9.5843576149354881</v>
      </c>
      <c r="AE497" s="50">
        <f t="shared" si="125"/>
        <v>7.5377571008362416</v>
      </c>
      <c r="AF497" s="48">
        <v>0.68500000000000005</v>
      </c>
      <c r="AG497" s="48">
        <f t="shared" si="129"/>
        <v>2.8912103339664066</v>
      </c>
      <c r="AH497" s="48">
        <f t="shared" si="139"/>
        <v>150.31563520237438</v>
      </c>
      <c r="AI497" s="48">
        <v>816000</v>
      </c>
    </row>
    <row r="498" spans="1:35" x14ac:dyDescent="0.2">
      <c r="A498" s="48">
        <v>150699</v>
      </c>
      <c r="B498" s="9" t="s">
        <v>44</v>
      </c>
      <c r="C498" s="48">
        <v>2012</v>
      </c>
      <c r="D498" t="s">
        <v>27</v>
      </c>
      <c r="E498" t="s">
        <v>28</v>
      </c>
      <c r="F498" t="s">
        <v>29</v>
      </c>
      <c r="G498" t="s">
        <v>30</v>
      </c>
      <c r="H498" s="9" t="s">
        <v>480</v>
      </c>
      <c r="I498">
        <v>171798101</v>
      </c>
      <c r="J498" s="9" t="s">
        <v>481</v>
      </c>
      <c r="K498" t="s">
        <v>34</v>
      </c>
      <c r="L498">
        <v>12</v>
      </c>
      <c r="M498" t="s">
        <v>485</v>
      </c>
      <c r="N498" s="48">
        <v>6305.152</v>
      </c>
      <c r="O498" s="48">
        <v>2830.4160000000002</v>
      </c>
      <c r="P498" s="48">
        <v>1710.751</v>
      </c>
      <c r="Q498" s="48">
        <v>3474.7359999999999</v>
      </c>
      <c r="S498" s="48">
        <v>1168054</v>
      </c>
      <c r="T498" s="48" t="s">
        <v>36</v>
      </c>
      <c r="U498" s="48">
        <v>1311</v>
      </c>
      <c r="V498" s="48">
        <v>4999.1871000000001</v>
      </c>
      <c r="W498" t="s">
        <v>483</v>
      </c>
      <c r="X498">
        <v>101020</v>
      </c>
      <c r="Y498" s="48">
        <v>10</v>
      </c>
      <c r="Z498">
        <v>935</v>
      </c>
      <c r="AB498" s="48">
        <v>8.8999999999999996E-2</v>
      </c>
      <c r="AC498" s="48">
        <f t="shared" si="137"/>
        <v>-7.0000000000000007E-2</v>
      </c>
      <c r="AD498" s="50">
        <f t="shared" si="138"/>
        <v>-8.8869703783631806</v>
      </c>
      <c r="AE498" s="50">
        <f t="shared" si="125"/>
        <v>7.4446877343713815</v>
      </c>
      <c r="AF498" s="48">
        <v>0.80400000000000005</v>
      </c>
      <c r="AG498" s="48">
        <f t="shared" si="129"/>
        <v>3.6856047431800421</v>
      </c>
      <c r="AH498" s="48">
        <f t="shared" si="139"/>
        <v>172.55729917375504</v>
      </c>
      <c r="AI498" s="48">
        <v>1088000</v>
      </c>
    </row>
    <row r="499" spans="1:35" x14ac:dyDescent="0.2">
      <c r="A499" s="48">
        <v>150699</v>
      </c>
      <c r="B499" s="9" t="s">
        <v>46</v>
      </c>
      <c r="C499" s="48">
        <v>2013</v>
      </c>
      <c r="D499" t="s">
        <v>27</v>
      </c>
      <c r="E499" t="s">
        <v>28</v>
      </c>
      <c r="F499" t="s">
        <v>29</v>
      </c>
      <c r="G499" t="s">
        <v>30</v>
      </c>
      <c r="H499" s="9" t="s">
        <v>480</v>
      </c>
      <c r="I499">
        <v>171798101</v>
      </c>
      <c r="J499" s="9" t="s">
        <v>481</v>
      </c>
      <c r="K499" t="s">
        <v>34</v>
      </c>
      <c r="L499">
        <v>12</v>
      </c>
      <c r="M499" t="s">
        <v>220</v>
      </c>
      <c r="N499" s="48">
        <v>7253.1350000000002</v>
      </c>
      <c r="O499" s="48">
        <v>3230.9270000000001</v>
      </c>
      <c r="P499" s="48">
        <v>2185.8229999999999</v>
      </c>
      <c r="Q499" s="48">
        <v>4022.2080000000001</v>
      </c>
      <c r="S499" s="48">
        <v>1168054</v>
      </c>
      <c r="T499" s="48" t="s">
        <v>36</v>
      </c>
      <c r="U499" s="48">
        <v>1311</v>
      </c>
      <c r="V499" s="48">
        <v>9143.1162999999997</v>
      </c>
      <c r="W499" t="s">
        <v>483</v>
      </c>
      <c r="X499">
        <v>101020</v>
      </c>
      <c r="Y499" s="48">
        <v>10</v>
      </c>
      <c r="Z499">
        <v>935</v>
      </c>
      <c r="AB499" s="48">
        <v>9.7000000000000003E-2</v>
      </c>
      <c r="AC499" s="48">
        <f t="shared" si="137"/>
        <v>8.0000000000000071E-3</v>
      </c>
      <c r="AD499" s="50">
        <f t="shared" si="138"/>
        <v>27.769792330970429</v>
      </c>
      <c r="AE499" s="50">
        <f t="shared" si="125"/>
        <v>7.6897476956503841</v>
      </c>
      <c r="AF499" s="48">
        <v>0.84</v>
      </c>
      <c r="AG499" s="48">
        <f t="shared" si="129"/>
        <v>3.3182627321608384</v>
      </c>
      <c r="AH499" s="48">
        <f t="shared" si="139"/>
        <v>0</v>
      </c>
    </row>
    <row r="500" spans="1:35" x14ac:dyDescent="0.2">
      <c r="A500" s="48">
        <v>150699</v>
      </c>
      <c r="B500" s="9" t="s">
        <v>48</v>
      </c>
      <c r="C500" s="48">
        <v>2014</v>
      </c>
      <c r="D500" t="s">
        <v>27</v>
      </c>
      <c r="E500" t="s">
        <v>28</v>
      </c>
      <c r="F500" t="s">
        <v>29</v>
      </c>
      <c r="G500" t="s">
        <v>30</v>
      </c>
      <c r="H500" s="9" t="s">
        <v>480</v>
      </c>
      <c r="I500">
        <v>171798101</v>
      </c>
      <c r="J500" s="9" t="s">
        <v>481</v>
      </c>
      <c r="K500" t="s">
        <v>34</v>
      </c>
      <c r="L500">
        <v>12</v>
      </c>
      <c r="M500" t="s">
        <v>236</v>
      </c>
      <c r="N500" s="48">
        <v>8725.2929999999997</v>
      </c>
      <c r="O500" s="48">
        <v>4224.6610000000001</v>
      </c>
      <c r="P500" s="48">
        <v>2681.0120000000002</v>
      </c>
      <c r="Q500" s="48">
        <v>4500.6319999999996</v>
      </c>
      <c r="S500" s="48">
        <v>1168054</v>
      </c>
      <c r="T500" s="48" t="s">
        <v>36</v>
      </c>
      <c r="U500" s="48">
        <v>1311</v>
      </c>
      <c r="V500" s="48">
        <v>9284.8580000000002</v>
      </c>
      <c r="W500" t="s">
        <v>483</v>
      </c>
      <c r="X500">
        <v>101020</v>
      </c>
      <c r="Y500" s="48">
        <v>10</v>
      </c>
      <c r="Z500">
        <v>935</v>
      </c>
      <c r="AB500" s="48">
        <v>0.115</v>
      </c>
      <c r="AC500" s="48">
        <f t="shared" si="137"/>
        <v>1.8000000000000002E-2</v>
      </c>
      <c r="AD500" s="50">
        <f t="shared" si="138"/>
        <v>22.654579076164918</v>
      </c>
      <c r="AE500" s="50">
        <f t="shared" si="125"/>
        <v>7.893949614167755</v>
      </c>
      <c r="AF500" s="48">
        <v>0.89</v>
      </c>
      <c r="AG500" s="48">
        <f t="shared" si="129"/>
        <v>3.254477413752717</v>
      </c>
      <c r="AH500" s="48">
        <f t="shared" si="139"/>
        <v>0</v>
      </c>
    </row>
    <row r="501" spans="1:35" x14ac:dyDescent="0.2">
      <c r="A501" s="48">
        <v>150699</v>
      </c>
      <c r="B501" s="9" t="s">
        <v>50</v>
      </c>
      <c r="C501" s="48">
        <v>2015</v>
      </c>
      <c r="D501" t="s">
        <v>27</v>
      </c>
      <c r="E501" t="s">
        <v>28</v>
      </c>
      <c r="F501" t="s">
        <v>29</v>
      </c>
      <c r="G501" t="s">
        <v>30</v>
      </c>
      <c r="H501" s="9" t="s">
        <v>480</v>
      </c>
      <c r="I501">
        <v>171798101</v>
      </c>
      <c r="J501" s="9" t="s">
        <v>481</v>
      </c>
      <c r="K501" t="s">
        <v>34</v>
      </c>
      <c r="L501">
        <v>12</v>
      </c>
      <c r="M501" t="s">
        <v>237</v>
      </c>
      <c r="N501" s="48">
        <v>5243.2860000000001</v>
      </c>
      <c r="O501" s="48">
        <v>2445.6080000000002</v>
      </c>
      <c r="P501" s="48">
        <v>1597.2919999999999</v>
      </c>
      <c r="Q501" s="48">
        <v>2797.6779999999999</v>
      </c>
      <c r="R501" s="48">
        <v>11.246</v>
      </c>
      <c r="S501" s="48">
        <v>1168054</v>
      </c>
      <c r="T501" s="48" t="s">
        <v>36</v>
      </c>
      <c r="U501" s="48">
        <v>1311</v>
      </c>
      <c r="V501" s="48">
        <v>8475.1010000000006</v>
      </c>
      <c r="W501" t="s">
        <v>483</v>
      </c>
      <c r="X501">
        <v>101020</v>
      </c>
      <c r="Y501" s="48">
        <v>10</v>
      </c>
      <c r="Z501">
        <v>935</v>
      </c>
      <c r="AB501" s="48">
        <v>-0.307</v>
      </c>
      <c r="AC501" s="48">
        <f t="shared" si="137"/>
        <v>-0.42199999999999999</v>
      </c>
      <c r="AD501" s="50">
        <f t="shared" si="138"/>
        <v>-40.422049584261472</v>
      </c>
      <c r="AE501" s="50">
        <f t="shared" si="125"/>
        <v>7.376064974331606</v>
      </c>
      <c r="AF501" s="48">
        <v>0.88</v>
      </c>
      <c r="AG501" s="48">
        <f t="shared" si="129"/>
        <v>3.282609566691626</v>
      </c>
      <c r="AH501" s="48">
        <f t="shared" si="139"/>
        <v>332.33777444144761</v>
      </c>
      <c r="AI501" s="48">
        <v>1742542</v>
      </c>
    </row>
    <row r="502" spans="1:35" x14ac:dyDescent="0.2">
      <c r="A502" s="48">
        <v>150699</v>
      </c>
      <c r="B502" s="9" t="s">
        <v>52</v>
      </c>
      <c r="C502" s="48">
        <v>2016</v>
      </c>
      <c r="D502" t="s">
        <v>27</v>
      </c>
      <c r="E502" t="s">
        <v>28</v>
      </c>
      <c r="F502" t="s">
        <v>29</v>
      </c>
      <c r="G502" t="s">
        <v>30</v>
      </c>
      <c r="H502" s="9" t="s">
        <v>480</v>
      </c>
      <c r="I502">
        <v>171798101</v>
      </c>
      <c r="J502" s="9" t="s">
        <v>481</v>
      </c>
      <c r="K502" t="s">
        <v>34</v>
      </c>
      <c r="L502">
        <v>12</v>
      </c>
      <c r="M502" t="s">
        <v>82</v>
      </c>
      <c r="N502" s="48">
        <v>4237.7240000000002</v>
      </c>
      <c r="O502" s="48">
        <v>2194.7350000000001</v>
      </c>
      <c r="P502" s="48">
        <v>1380</v>
      </c>
      <c r="Q502" s="48">
        <v>2042.989</v>
      </c>
      <c r="R502" s="48">
        <v>0</v>
      </c>
      <c r="S502" s="48">
        <v>1168054</v>
      </c>
      <c r="T502" s="48" t="s">
        <v>36</v>
      </c>
      <c r="U502" s="48">
        <v>1311</v>
      </c>
      <c r="V502" s="48">
        <v>12927.3516</v>
      </c>
      <c r="W502" t="s">
        <v>483</v>
      </c>
      <c r="X502">
        <v>101020</v>
      </c>
      <c r="Y502" s="48">
        <v>10</v>
      </c>
      <c r="Z502">
        <v>935</v>
      </c>
      <c r="AB502" s="48">
        <v>-0.36899999999999999</v>
      </c>
      <c r="AC502" s="48">
        <f t="shared" si="137"/>
        <v>-6.2E-2</v>
      </c>
      <c r="AD502" s="50">
        <f t="shared" si="138"/>
        <v>-13.603774388151942</v>
      </c>
      <c r="AE502" s="50">
        <f t="shared" si="125"/>
        <v>7.2298387781512501</v>
      </c>
      <c r="AF502" s="48">
        <v>0.90400000000000003</v>
      </c>
      <c r="AG502" s="48">
        <f t="shared" si="129"/>
        <v>3.0708144927536232</v>
      </c>
      <c r="AH502" s="48">
        <f t="shared" si="139"/>
        <v>0</v>
      </c>
    </row>
    <row r="503" spans="1:35" x14ac:dyDescent="0.2">
      <c r="A503" s="48">
        <v>150699</v>
      </c>
      <c r="B503" s="9" t="s">
        <v>54</v>
      </c>
      <c r="C503" s="48">
        <v>2017</v>
      </c>
      <c r="D503" t="s">
        <v>27</v>
      </c>
      <c r="E503" t="s">
        <v>28</v>
      </c>
      <c r="F503" t="s">
        <v>29</v>
      </c>
      <c r="G503" t="s">
        <v>30</v>
      </c>
      <c r="H503" s="9" t="s">
        <v>480</v>
      </c>
      <c r="I503">
        <v>171798101</v>
      </c>
      <c r="J503" s="9" t="s">
        <v>481</v>
      </c>
      <c r="K503" t="s">
        <v>34</v>
      </c>
      <c r="L503">
        <v>12</v>
      </c>
      <c r="M503" t="s">
        <v>69</v>
      </c>
      <c r="N503" s="48">
        <v>5042.6390000000001</v>
      </c>
      <c r="O503" s="48">
        <v>2474.3609999999999</v>
      </c>
      <c r="P503" s="48">
        <v>1918.249</v>
      </c>
      <c r="Q503" s="48">
        <v>2568.2779999999998</v>
      </c>
      <c r="R503" s="48">
        <v>17.236999999999998</v>
      </c>
      <c r="S503" s="48">
        <v>1168054</v>
      </c>
      <c r="T503" s="48" t="s">
        <v>36</v>
      </c>
      <c r="U503" s="48">
        <v>1311</v>
      </c>
      <c r="V503" s="48">
        <v>11644.268400000001</v>
      </c>
      <c r="W503" t="s">
        <v>483</v>
      </c>
      <c r="X503">
        <v>101020</v>
      </c>
      <c r="Y503" s="48">
        <v>10</v>
      </c>
      <c r="Z503">
        <v>935</v>
      </c>
      <c r="AB503" s="48">
        <v>0.16300000000000001</v>
      </c>
      <c r="AC503" s="48">
        <f t="shared" si="137"/>
        <v>0.53200000000000003</v>
      </c>
      <c r="AD503" s="50">
        <f t="shared" si="138"/>
        <v>39.003550724637684</v>
      </c>
      <c r="AE503" s="50">
        <f t="shared" si="125"/>
        <v>7.5591680697491546</v>
      </c>
      <c r="AF503" s="48">
        <v>1.0029999999999999</v>
      </c>
      <c r="AG503" s="48">
        <f t="shared" si="129"/>
        <v>2.6287718643408651</v>
      </c>
      <c r="AH503" s="48">
        <f t="shared" si="139"/>
        <v>378.9376951235256</v>
      </c>
      <c r="AI503" s="48">
        <v>1910846</v>
      </c>
    </row>
    <row r="504" spans="1:35" x14ac:dyDescent="0.2">
      <c r="A504" s="48">
        <v>150699</v>
      </c>
      <c r="B504" s="9" t="s">
        <v>56</v>
      </c>
      <c r="C504" s="48">
        <v>2018</v>
      </c>
      <c r="D504" t="s">
        <v>27</v>
      </c>
      <c r="E504" t="s">
        <v>28</v>
      </c>
      <c r="F504" t="s">
        <v>29</v>
      </c>
      <c r="G504" t="s">
        <v>30</v>
      </c>
      <c r="H504" s="9" t="s">
        <v>480</v>
      </c>
      <c r="I504">
        <v>171798101</v>
      </c>
      <c r="J504" s="9" t="s">
        <v>481</v>
      </c>
      <c r="K504" t="s">
        <v>34</v>
      </c>
      <c r="L504">
        <v>12</v>
      </c>
      <c r="M504" t="s">
        <v>486</v>
      </c>
      <c r="N504" s="48">
        <v>6062.0839999999998</v>
      </c>
      <c r="O504" s="48">
        <v>2732.2979999999998</v>
      </c>
      <c r="P504" s="48">
        <v>2339.0169999999998</v>
      </c>
      <c r="Q504" s="48">
        <v>3329.7860000000001</v>
      </c>
      <c r="R504" s="48">
        <v>111.185</v>
      </c>
      <c r="S504" s="48">
        <v>1168054</v>
      </c>
      <c r="T504" s="48" t="s">
        <v>36</v>
      </c>
      <c r="U504" s="48">
        <v>1311</v>
      </c>
      <c r="V504" s="48">
        <v>5903.3573999999999</v>
      </c>
      <c r="W504" t="s">
        <v>483</v>
      </c>
      <c r="X504">
        <v>101020</v>
      </c>
      <c r="Y504" s="48">
        <v>10</v>
      </c>
      <c r="Z504">
        <v>935</v>
      </c>
      <c r="AB504" s="48">
        <v>0.23300000000000001</v>
      </c>
      <c r="AC504" s="48">
        <f t="shared" si="137"/>
        <v>7.0000000000000007E-2</v>
      </c>
      <c r="AD504" s="50">
        <f t="shared" si="138"/>
        <v>21.935004266912159</v>
      </c>
      <c r="AE504" s="50">
        <f t="shared" si="125"/>
        <v>7.7574860346210412</v>
      </c>
      <c r="AF504" s="48">
        <v>0.92800000000000005</v>
      </c>
      <c r="AG504" s="48">
        <f t="shared" si="129"/>
        <v>2.5917229331809049</v>
      </c>
      <c r="AH504" s="48">
        <f t="shared" si="139"/>
        <v>347.15932672658448</v>
      </c>
      <c r="AI504" s="48">
        <v>2104509</v>
      </c>
    </row>
    <row r="505" spans="1:35" hidden="1" x14ac:dyDescent="0.2">
      <c r="A505">
        <v>150699</v>
      </c>
      <c r="B505" t="s">
        <v>58</v>
      </c>
      <c r="C505">
        <v>2019</v>
      </c>
      <c r="D505" t="s">
        <v>27</v>
      </c>
      <c r="E505" t="s">
        <v>28</v>
      </c>
      <c r="F505" t="s">
        <v>29</v>
      </c>
      <c r="G505" t="s">
        <v>30</v>
      </c>
      <c r="H505" t="s">
        <v>480</v>
      </c>
      <c r="I505">
        <v>171798101</v>
      </c>
      <c r="J505" t="s">
        <v>481</v>
      </c>
      <c r="K505" t="s">
        <v>34</v>
      </c>
      <c r="L505">
        <v>12</v>
      </c>
      <c r="M505" t="s">
        <v>142</v>
      </c>
      <c r="N505">
        <v>7140.0290000000005</v>
      </c>
      <c r="O505">
        <v>3482.268</v>
      </c>
      <c r="P505">
        <v>2362.9690000000001</v>
      </c>
      <c r="Q505">
        <v>3657.761</v>
      </c>
      <c r="R505">
        <v>18.524000000000001</v>
      </c>
      <c r="S505">
        <v>1168054</v>
      </c>
      <c r="T505" t="s">
        <v>36</v>
      </c>
      <c r="U505">
        <v>1311</v>
      </c>
      <c r="V505">
        <v>5361.5910999999996</v>
      </c>
      <c r="W505" t="s">
        <v>483</v>
      </c>
      <c r="X505">
        <v>101020</v>
      </c>
      <c r="Y505">
        <v>10</v>
      </c>
      <c r="Z505">
        <v>935</v>
      </c>
      <c r="AA505"/>
      <c r="AB505" s="4"/>
      <c r="AC505" s="4"/>
      <c r="AD505" s="4"/>
      <c r="AE505" s="4">
        <f t="shared" si="125"/>
        <v>7.7676741581842226</v>
      </c>
      <c r="AF505" s="4"/>
      <c r="AG505">
        <f t="shared" si="129"/>
        <v>3.0216346469208863</v>
      </c>
      <c r="AH505"/>
      <c r="AI505"/>
    </row>
    <row r="506" spans="1:35" x14ac:dyDescent="0.2">
      <c r="A506" s="48">
        <v>170841</v>
      </c>
      <c r="B506" s="9" t="s">
        <v>40</v>
      </c>
      <c r="C506" s="48">
        <v>2010</v>
      </c>
      <c r="D506" t="s">
        <v>27</v>
      </c>
      <c r="E506" t="s">
        <v>28</v>
      </c>
      <c r="F506" t="s">
        <v>29</v>
      </c>
      <c r="G506" t="s">
        <v>30</v>
      </c>
      <c r="H506" s="9" t="s">
        <v>527</v>
      </c>
      <c r="I506">
        <v>718546104</v>
      </c>
      <c r="J506" s="9" t="s">
        <v>528</v>
      </c>
      <c r="K506" t="s">
        <v>34</v>
      </c>
      <c r="L506">
        <v>12</v>
      </c>
      <c r="M506" t="s">
        <v>529</v>
      </c>
      <c r="N506" s="48">
        <v>44955</v>
      </c>
      <c r="O506" s="48">
        <v>18929</v>
      </c>
      <c r="P506" s="48">
        <v>132872</v>
      </c>
      <c r="Q506" s="48">
        <v>26026</v>
      </c>
      <c r="R506" s="48">
        <v>1212</v>
      </c>
      <c r="S506" s="48">
        <v>1534701</v>
      </c>
      <c r="T506" s="48" t="s">
        <v>36</v>
      </c>
      <c r="U506" s="48">
        <v>2911</v>
      </c>
      <c r="W506" t="s">
        <v>530</v>
      </c>
      <c r="X506">
        <v>101020</v>
      </c>
      <c r="Y506" s="48">
        <v>10</v>
      </c>
      <c r="AB506" s="50"/>
      <c r="AC506" s="48">
        <f t="shared" ref="AC506:AC514" si="140">AB506-AB505</f>
        <v>0</v>
      </c>
      <c r="AD506" s="50"/>
      <c r="AE506" s="50">
        <f t="shared" si="125"/>
        <v>11.797141537778835</v>
      </c>
      <c r="AF506" s="50"/>
      <c r="AG506" s="48">
        <f t="shared" si="129"/>
        <v>0.33833313263893072</v>
      </c>
      <c r="AH506" s="48">
        <f t="shared" ref="AH506:AH514" si="141">AI506/N506</f>
        <v>0</v>
      </c>
    </row>
    <row r="507" spans="1:35" x14ac:dyDescent="0.2">
      <c r="A507" s="48">
        <v>170841</v>
      </c>
      <c r="B507" s="9" t="s">
        <v>42</v>
      </c>
      <c r="C507" s="48">
        <v>2011</v>
      </c>
      <c r="D507" t="s">
        <v>27</v>
      </c>
      <c r="E507" t="s">
        <v>28</v>
      </c>
      <c r="F507" t="s">
        <v>29</v>
      </c>
      <c r="G507" t="s">
        <v>30</v>
      </c>
      <c r="H507" s="9" t="s">
        <v>527</v>
      </c>
      <c r="I507">
        <v>718546104</v>
      </c>
      <c r="J507" s="9" t="s">
        <v>528</v>
      </c>
      <c r="K507" t="s">
        <v>34</v>
      </c>
      <c r="L507">
        <v>12</v>
      </c>
      <c r="M507" t="s">
        <v>529</v>
      </c>
      <c r="N507" s="48">
        <v>43211</v>
      </c>
      <c r="O507" s="48">
        <v>19918</v>
      </c>
      <c r="P507" s="48">
        <v>182133</v>
      </c>
      <c r="Q507" s="48">
        <v>23293</v>
      </c>
      <c r="R507" s="48">
        <v>665</v>
      </c>
      <c r="S507" s="48">
        <v>1534701</v>
      </c>
      <c r="T507" s="48" t="s">
        <v>36</v>
      </c>
      <c r="U507" s="48">
        <v>2911</v>
      </c>
      <c r="W507" t="s">
        <v>530</v>
      </c>
      <c r="X507">
        <v>101020</v>
      </c>
      <c r="Y507" s="48">
        <v>10</v>
      </c>
      <c r="AB507" s="50"/>
      <c r="AC507" s="48">
        <f t="shared" si="140"/>
        <v>0</v>
      </c>
      <c r="AD507" s="50">
        <f t="shared" ref="AD507:AD514" si="142">(P507-P506)/P506*100</f>
        <v>37.074026130411227</v>
      </c>
      <c r="AE507" s="50">
        <f t="shared" si="125"/>
        <v>12.112492468407879</v>
      </c>
      <c r="AF507" s="50"/>
      <c r="AG507" s="48">
        <f t="shared" si="129"/>
        <v>0.23724970214074331</v>
      </c>
      <c r="AH507" s="48">
        <f t="shared" si="141"/>
        <v>0</v>
      </c>
    </row>
    <row r="508" spans="1:35" x14ac:dyDescent="0.2">
      <c r="A508" s="48">
        <v>170841</v>
      </c>
      <c r="B508" s="9" t="s">
        <v>44</v>
      </c>
      <c r="C508" s="48">
        <v>2012</v>
      </c>
      <c r="D508" t="s">
        <v>27</v>
      </c>
      <c r="E508" t="s">
        <v>28</v>
      </c>
      <c r="F508" t="s">
        <v>29</v>
      </c>
      <c r="G508" t="s">
        <v>30</v>
      </c>
      <c r="H508" s="9" t="s">
        <v>527</v>
      </c>
      <c r="I508">
        <v>718546104</v>
      </c>
      <c r="J508" s="9" t="s">
        <v>528</v>
      </c>
      <c r="K508" t="s">
        <v>34</v>
      </c>
      <c r="L508">
        <v>12</v>
      </c>
      <c r="M508" t="s">
        <v>531</v>
      </c>
      <c r="N508" s="48">
        <v>48073</v>
      </c>
      <c r="O508" s="48">
        <v>27267</v>
      </c>
      <c r="P508" s="48">
        <v>166089</v>
      </c>
      <c r="Q508" s="48">
        <v>20806</v>
      </c>
      <c r="R508" s="48">
        <v>817</v>
      </c>
      <c r="S508" s="48">
        <v>1534701</v>
      </c>
      <c r="T508" s="48" t="s">
        <v>36</v>
      </c>
      <c r="U508" s="48">
        <v>2911</v>
      </c>
      <c r="V508" s="48">
        <v>33110.292600000001</v>
      </c>
      <c r="W508" t="s">
        <v>530</v>
      </c>
      <c r="X508">
        <v>101020</v>
      </c>
      <c r="Y508" s="48">
        <v>10</v>
      </c>
      <c r="AB508" s="48">
        <v>0.192</v>
      </c>
      <c r="AC508" s="48">
        <f t="shared" si="140"/>
        <v>0.192</v>
      </c>
      <c r="AD508" s="50">
        <f t="shared" si="142"/>
        <v>-8.8089473077366538</v>
      </c>
      <c r="AE508" s="50">
        <f t="shared" si="125"/>
        <v>12.020279068242841</v>
      </c>
      <c r="AF508" s="48">
        <v>1.2450000000000001</v>
      </c>
      <c r="AG508" s="48">
        <f t="shared" si="129"/>
        <v>0.28944120321032701</v>
      </c>
      <c r="AH508" s="48">
        <f t="shared" si="141"/>
        <v>0</v>
      </c>
    </row>
    <row r="509" spans="1:35" x14ac:dyDescent="0.2">
      <c r="A509" s="48">
        <v>170841</v>
      </c>
      <c r="B509" s="9" t="s">
        <v>46</v>
      </c>
      <c r="C509" s="48">
        <v>2013</v>
      </c>
      <c r="D509" t="s">
        <v>27</v>
      </c>
      <c r="E509" t="s">
        <v>28</v>
      </c>
      <c r="F509" t="s">
        <v>29</v>
      </c>
      <c r="G509" t="s">
        <v>30</v>
      </c>
      <c r="H509" s="9" t="s">
        <v>527</v>
      </c>
      <c r="I509">
        <v>718546104</v>
      </c>
      <c r="J509" s="9" t="s">
        <v>528</v>
      </c>
      <c r="K509" t="s">
        <v>34</v>
      </c>
      <c r="L509">
        <v>12</v>
      </c>
      <c r="M509" t="s">
        <v>532</v>
      </c>
      <c r="N509" s="48">
        <v>49798</v>
      </c>
      <c r="O509" s="48">
        <v>27406</v>
      </c>
      <c r="P509" s="48">
        <v>157730</v>
      </c>
      <c r="Q509" s="48">
        <v>22392</v>
      </c>
      <c r="R509" s="48">
        <v>114</v>
      </c>
      <c r="S509" s="48">
        <v>1534701</v>
      </c>
      <c r="T509" s="48" t="s">
        <v>36</v>
      </c>
      <c r="U509" s="48">
        <v>2911</v>
      </c>
      <c r="V509" s="48">
        <v>45520.583400000003</v>
      </c>
      <c r="W509" t="s">
        <v>530</v>
      </c>
      <c r="X509">
        <v>101020</v>
      </c>
      <c r="Y509" s="48">
        <v>10</v>
      </c>
      <c r="AB509" s="48">
        <v>0.13400000000000001</v>
      </c>
      <c r="AC509" s="48">
        <f t="shared" si="140"/>
        <v>-5.7999999999999996E-2</v>
      </c>
      <c r="AD509" s="50">
        <f t="shared" si="142"/>
        <v>-5.0328438367381345</v>
      </c>
      <c r="AE509" s="50">
        <f t="shared" si="125"/>
        <v>11.96863998948152</v>
      </c>
      <c r="AF509" s="48">
        <v>1.339</v>
      </c>
      <c r="AG509" s="48">
        <f t="shared" si="129"/>
        <v>0.31571673112280479</v>
      </c>
      <c r="AH509" s="48">
        <f t="shared" si="141"/>
        <v>560.26346439616054</v>
      </c>
      <c r="AI509" s="48">
        <v>27900000</v>
      </c>
    </row>
    <row r="510" spans="1:35" x14ac:dyDescent="0.2">
      <c r="A510" s="48">
        <v>170841</v>
      </c>
      <c r="B510" s="9" t="s">
        <v>48</v>
      </c>
      <c r="C510" s="48">
        <v>2014</v>
      </c>
      <c r="D510" t="s">
        <v>27</v>
      </c>
      <c r="E510" t="s">
        <v>28</v>
      </c>
      <c r="F510" t="s">
        <v>29</v>
      </c>
      <c r="G510" t="s">
        <v>30</v>
      </c>
      <c r="H510" s="9" t="s">
        <v>527</v>
      </c>
      <c r="I510">
        <v>718546104</v>
      </c>
      <c r="J510" s="9" t="s">
        <v>528</v>
      </c>
      <c r="K510" t="s">
        <v>34</v>
      </c>
      <c r="L510">
        <v>12</v>
      </c>
      <c r="M510" t="s">
        <v>364</v>
      </c>
      <c r="N510" s="48">
        <v>48741</v>
      </c>
      <c r="O510" s="48">
        <v>26704</v>
      </c>
      <c r="P510" s="48">
        <v>146514</v>
      </c>
      <c r="Q510" s="48">
        <v>22037</v>
      </c>
      <c r="R510" s="48">
        <v>411</v>
      </c>
      <c r="S510" s="48">
        <v>1534701</v>
      </c>
      <c r="T510" s="48" t="s">
        <v>36</v>
      </c>
      <c r="U510" s="48">
        <v>2911</v>
      </c>
      <c r="V510" s="48">
        <v>39175.589399999997</v>
      </c>
      <c r="W510" t="s">
        <v>530</v>
      </c>
      <c r="X510">
        <v>101020</v>
      </c>
      <c r="Y510" s="48">
        <v>10</v>
      </c>
      <c r="AB510" s="48">
        <v>0.13600000000000001</v>
      </c>
      <c r="AC510" s="48">
        <f t="shared" si="140"/>
        <v>2.0000000000000018E-3</v>
      </c>
      <c r="AD510" s="50">
        <f t="shared" si="142"/>
        <v>-7.1108856907373355</v>
      </c>
      <c r="AE510" s="50">
        <f t="shared" si="125"/>
        <v>11.894876266013325</v>
      </c>
      <c r="AF510" s="48">
        <v>1.302</v>
      </c>
      <c r="AG510" s="48">
        <f t="shared" si="129"/>
        <v>0.3326712805602195</v>
      </c>
      <c r="AH510" s="48">
        <f t="shared" si="141"/>
        <v>707.82298270449928</v>
      </c>
      <c r="AI510" s="48">
        <v>34500000</v>
      </c>
    </row>
    <row r="511" spans="1:35" x14ac:dyDescent="0.2">
      <c r="A511" s="48">
        <v>170841</v>
      </c>
      <c r="B511" s="9" t="s">
        <v>50</v>
      </c>
      <c r="C511" s="48">
        <v>2015</v>
      </c>
      <c r="D511" t="s">
        <v>27</v>
      </c>
      <c r="E511" t="s">
        <v>28</v>
      </c>
      <c r="F511" t="s">
        <v>29</v>
      </c>
      <c r="G511" t="s">
        <v>30</v>
      </c>
      <c r="H511" s="9" t="s">
        <v>527</v>
      </c>
      <c r="I511">
        <v>718546104</v>
      </c>
      <c r="J511" s="9" t="s">
        <v>528</v>
      </c>
      <c r="K511" t="s">
        <v>34</v>
      </c>
      <c r="L511">
        <v>12</v>
      </c>
      <c r="M511" t="s">
        <v>533</v>
      </c>
      <c r="N511" s="48">
        <v>48580</v>
      </c>
      <c r="O511" s="48">
        <v>24642</v>
      </c>
      <c r="P511" s="48">
        <v>85195</v>
      </c>
      <c r="Q511" s="48">
        <v>23938</v>
      </c>
      <c r="R511" s="48">
        <v>194</v>
      </c>
      <c r="S511" s="48">
        <v>1534701</v>
      </c>
      <c r="T511" s="48" t="s">
        <v>36</v>
      </c>
      <c r="U511" s="48">
        <v>2911</v>
      </c>
      <c r="V511" s="48">
        <v>43305.737999999998</v>
      </c>
      <c r="W511" t="s">
        <v>530</v>
      </c>
      <c r="X511">
        <v>101020</v>
      </c>
      <c r="Y511" s="48">
        <v>10</v>
      </c>
      <c r="AB511" s="48">
        <v>0.17299999999999999</v>
      </c>
      <c r="AC511" s="48">
        <f t="shared" si="140"/>
        <v>3.6999999999999977E-2</v>
      </c>
      <c r="AD511" s="50">
        <f t="shared" si="142"/>
        <v>-41.851973190275331</v>
      </c>
      <c r="AE511" s="50">
        <f t="shared" si="125"/>
        <v>11.352698025649339</v>
      </c>
      <c r="AF511" s="48">
        <v>1.1830000000000001</v>
      </c>
      <c r="AG511" s="48">
        <f t="shared" si="129"/>
        <v>0.57022125711602789</v>
      </c>
      <c r="AH511" s="48">
        <f t="shared" si="141"/>
        <v>0</v>
      </c>
    </row>
    <row r="512" spans="1:35" x14ac:dyDescent="0.2">
      <c r="A512" s="48">
        <v>170841</v>
      </c>
      <c r="B512" s="9" t="s">
        <v>52</v>
      </c>
      <c r="C512" s="48">
        <v>2016</v>
      </c>
      <c r="D512" t="s">
        <v>27</v>
      </c>
      <c r="E512" t="s">
        <v>28</v>
      </c>
      <c r="F512" t="s">
        <v>29</v>
      </c>
      <c r="G512" t="s">
        <v>30</v>
      </c>
      <c r="H512" s="9" t="s">
        <v>527</v>
      </c>
      <c r="I512">
        <v>718546104</v>
      </c>
      <c r="J512" s="9" t="s">
        <v>528</v>
      </c>
      <c r="K512" t="s">
        <v>34</v>
      </c>
      <c r="L512">
        <v>12</v>
      </c>
      <c r="M512" t="s">
        <v>534</v>
      </c>
      <c r="N512" s="48">
        <v>51653</v>
      </c>
      <c r="O512" s="48">
        <v>27928</v>
      </c>
      <c r="P512" s="48">
        <v>70898</v>
      </c>
      <c r="Q512" s="48">
        <v>23725</v>
      </c>
      <c r="R512" s="48">
        <v>222</v>
      </c>
      <c r="S512" s="48">
        <v>1534701</v>
      </c>
      <c r="T512" s="48" t="s">
        <v>36</v>
      </c>
      <c r="U512" s="48">
        <v>2911</v>
      </c>
      <c r="V512" s="48">
        <v>44826.656499999997</v>
      </c>
      <c r="W512" t="s">
        <v>530</v>
      </c>
      <c r="X512">
        <v>101020</v>
      </c>
      <c r="Y512" s="48">
        <v>10</v>
      </c>
      <c r="AB512" s="48">
        <v>7.0999999999999994E-2</v>
      </c>
      <c r="AC512" s="48">
        <f t="shared" si="140"/>
        <v>-0.10199999999999999</v>
      </c>
      <c r="AD512" s="50">
        <f t="shared" si="142"/>
        <v>-16.781501261811137</v>
      </c>
      <c r="AE512" s="50">
        <f t="shared" si="125"/>
        <v>11.168997503377634</v>
      </c>
      <c r="AF512" s="48">
        <v>1.107</v>
      </c>
      <c r="AG512" s="48">
        <f t="shared" si="129"/>
        <v>0.72855369686027815</v>
      </c>
      <c r="AH512" s="48">
        <f t="shared" si="141"/>
        <v>687.27857046057341</v>
      </c>
      <c r="AI512" s="48">
        <v>35500000</v>
      </c>
    </row>
    <row r="513" spans="1:35" x14ac:dyDescent="0.2">
      <c r="A513" s="48">
        <v>170841</v>
      </c>
      <c r="B513" s="9" t="s">
        <v>54</v>
      </c>
      <c r="C513" s="48">
        <v>2017</v>
      </c>
      <c r="D513" t="s">
        <v>27</v>
      </c>
      <c r="E513" t="s">
        <v>28</v>
      </c>
      <c r="F513" t="s">
        <v>29</v>
      </c>
      <c r="G513" t="s">
        <v>30</v>
      </c>
      <c r="H513" s="9" t="s">
        <v>527</v>
      </c>
      <c r="I513">
        <v>718546104</v>
      </c>
      <c r="J513" s="9" t="s">
        <v>528</v>
      </c>
      <c r="K513" t="s">
        <v>34</v>
      </c>
      <c r="L513">
        <v>12</v>
      </c>
      <c r="M513" t="s">
        <v>83</v>
      </c>
      <c r="N513" s="48">
        <v>54371</v>
      </c>
      <c r="O513" s="48">
        <v>26943</v>
      </c>
      <c r="P513" s="48">
        <v>89300</v>
      </c>
      <c r="Q513" s="48">
        <v>27428</v>
      </c>
      <c r="R513" s="48">
        <v>154</v>
      </c>
      <c r="S513" s="48">
        <v>1534701</v>
      </c>
      <c r="T513" s="48" t="s">
        <v>36</v>
      </c>
      <c r="U513" s="48">
        <v>2911</v>
      </c>
      <c r="V513" s="48">
        <v>50804.610500000003</v>
      </c>
      <c r="W513" t="s">
        <v>530</v>
      </c>
      <c r="X513">
        <v>101020</v>
      </c>
      <c r="Y513" s="48">
        <v>10</v>
      </c>
      <c r="AB513" s="48">
        <v>7.0000000000000007E-2</v>
      </c>
      <c r="AC513" s="48">
        <f t="shared" si="140"/>
        <v>-9.9999999999998701E-4</v>
      </c>
      <c r="AD513" s="50">
        <f t="shared" si="142"/>
        <v>25.955598183305597</v>
      </c>
      <c r="AE513" s="50">
        <f t="shared" si="125"/>
        <v>11.39975676686459</v>
      </c>
      <c r="AF513" s="48">
        <v>1.254</v>
      </c>
      <c r="AG513" s="48">
        <f t="shared" si="129"/>
        <v>0.60885778275475921</v>
      </c>
      <c r="AH513" s="48">
        <f t="shared" si="141"/>
        <v>651.08237847381872</v>
      </c>
      <c r="AI513" s="48">
        <v>35400000</v>
      </c>
    </row>
    <row r="514" spans="1:35" x14ac:dyDescent="0.2">
      <c r="A514" s="48">
        <v>170841</v>
      </c>
      <c r="B514" s="9" t="s">
        <v>56</v>
      </c>
      <c r="C514" s="48">
        <v>2018</v>
      </c>
      <c r="D514" t="s">
        <v>27</v>
      </c>
      <c r="E514" t="s">
        <v>28</v>
      </c>
      <c r="F514" t="s">
        <v>29</v>
      </c>
      <c r="G514" t="s">
        <v>30</v>
      </c>
      <c r="H514" s="9" t="s">
        <v>527</v>
      </c>
      <c r="I514">
        <v>718546104</v>
      </c>
      <c r="J514" s="9" t="s">
        <v>528</v>
      </c>
      <c r="K514" t="s">
        <v>34</v>
      </c>
      <c r="L514">
        <v>12</v>
      </c>
      <c r="M514" t="s">
        <v>445</v>
      </c>
      <c r="N514" s="48">
        <v>54302</v>
      </c>
      <c r="O514" s="48">
        <v>27149</v>
      </c>
      <c r="P514" s="48">
        <v>111461</v>
      </c>
      <c r="Q514" s="48">
        <v>27153</v>
      </c>
      <c r="R514" s="48">
        <v>219</v>
      </c>
      <c r="S514" s="48">
        <v>1534701</v>
      </c>
      <c r="T514" s="48" t="s">
        <v>36</v>
      </c>
      <c r="U514" s="48">
        <v>2911</v>
      </c>
      <c r="V514" s="48">
        <v>39298.614800000003</v>
      </c>
      <c r="W514" t="s">
        <v>530</v>
      </c>
      <c r="X514">
        <v>101020</v>
      </c>
      <c r="Y514" s="48">
        <v>10</v>
      </c>
      <c r="AB514" s="48">
        <v>0.22800000000000001</v>
      </c>
      <c r="AC514" s="48">
        <f t="shared" si="140"/>
        <v>0.158</v>
      </c>
      <c r="AD514" s="50">
        <f t="shared" si="142"/>
        <v>24.816349384098544</v>
      </c>
      <c r="AE514" s="50">
        <f t="shared" ref="AE514:AE538" si="143">LN(P514)</f>
        <v>11.621430032911739</v>
      </c>
      <c r="AF514" s="48">
        <v>1.2350000000000001</v>
      </c>
      <c r="AG514" s="48">
        <f t="shared" si="129"/>
        <v>0.48718385803106018</v>
      </c>
      <c r="AH514" s="48">
        <f t="shared" si="141"/>
        <v>0</v>
      </c>
    </row>
    <row r="515" spans="1:35" hidden="1" x14ac:dyDescent="0.2">
      <c r="A515">
        <v>170841</v>
      </c>
      <c r="B515" t="s">
        <v>58</v>
      </c>
      <c r="C515">
        <v>2019</v>
      </c>
      <c r="D515" t="s">
        <v>27</v>
      </c>
      <c r="E515" t="s">
        <v>28</v>
      </c>
      <c r="F515" t="s">
        <v>29</v>
      </c>
      <c r="G515" t="s">
        <v>30</v>
      </c>
      <c r="H515" t="s">
        <v>527</v>
      </c>
      <c r="I515">
        <v>718546104</v>
      </c>
      <c r="J515" t="s">
        <v>528</v>
      </c>
      <c r="K515" t="s">
        <v>34</v>
      </c>
      <c r="L515">
        <v>12</v>
      </c>
      <c r="M515" t="s">
        <v>59</v>
      </c>
      <c r="N515">
        <v>58720</v>
      </c>
      <c r="O515">
        <v>31551</v>
      </c>
      <c r="P515">
        <v>107293</v>
      </c>
      <c r="Q515">
        <v>27169</v>
      </c>
      <c r="R515">
        <v>154</v>
      </c>
      <c r="S515">
        <v>1534701</v>
      </c>
      <c r="T515" t="s">
        <v>36</v>
      </c>
      <c r="U515">
        <v>2911</v>
      </c>
      <c r="V515">
        <v>49134.706700000002</v>
      </c>
      <c r="W515" t="s">
        <v>530</v>
      </c>
      <c r="X515">
        <v>101020</v>
      </c>
      <c r="Y515">
        <v>10</v>
      </c>
      <c r="AA515"/>
      <c r="AB515" s="4"/>
      <c r="AC515" s="4"/>
      <c r="AD515" s="4"/>
      <c r="AE515" s="4">
        <f t="shared" si="143"/>
        <v>11.583318688839277</v>
      </c>
      <c r="AF515" s="4"/>
      <c r="AG515">
        <f t="shared" si="129"/>
        <v>0.54728640265441364</v>
      </c>
      <c r="AH515"/>
      <c r="AI515"/>
    </row>
    <row r="516" spans="1:35" hidden="1" x14ac:dyDescent="0.2">
      <c r="A516" s="9">
        <v>177884</v>
      </c>
      <c r="B516" s="9" t="s">
        <v>26</v>
      </c>
      <c r="C516" s="9">
        <v>2008</v>
      </c>
      <c r="D516" t="s">
        <v>27</v>
      </c>
      <c r="E516" t="s">
        <v>28</v>
      </c>
      <c r="F516" t="s">
        <v>29</v>
      </c>
      <c r="G516" t="s">
        <v>30</v>
      </c>
      <c r="H516" s="9" t="s">
        <v>596</v>
      </c>
      <c r="I516" t="s">
        <v>597</v>
      </c>
      <c r="J516" t="s">
        <v>598</v>
      </c>
      <c r="K516" t="s">
        <v>34</v>
      </c>
      <c r="L516">
        <v>12</v>
      </c>
      <c r="M516" t="s">
        <v>599</v>
      </c>
      <c r="N516" s="9">
        <v>2815.203</v>
      </c>
      <c r="O516" s="9">
        <v>1490.049</v>
      </c>
      <c r="P516" s="9">
        <v>533.78899999999999</v>
      </c>
      <c r="Q516" s="9">
        <v>1325.154</v>
      </c>
      <c r="R516" s="9">
        <v>174.203</v>
      </c>
      <c r="S516">
        <v>1358071</v>
      </c>
      <c r="T516" t="s">
        <v>36</v>
      </c>
      <c r="U516">
        <v>1311</v>
      </c>
      <c r="V516" s="9">
        <v>1935.7293</v>
      </c>
      <c r="W516" t="s">
        <v>600</v>
      </c>
      <c r="X516">
        <v>101020</v>
      </c>
      <c r="Y516">
        <v>10</v>
      </c>
      <c r="AA516" s="9"/>
      <c r="AB516" s="9">
        <v>0.14899999999999999</v>
      </c>
      <c r="AC516" s="48">
        <f t="shared" ref="AC516:AC526" si="144">AB516-AB515</f>
        <v>0.14899999999999999</v>
      </c>
      <c r="AD516" s="8"/>
      <c r="AE516" s="8">
        <f t="shared" si="143"/>
        <v>6.2800006297891953</v>
      </c>
      <c r="AF516" s="8"/>
      <c r="AG516" s="9">
        <f t="shared" si="129"/>
        <v>5.273999651547709</v>
      </c>
      <c r="AH516" s="9"/>
      <c r="AI516" s="9"/>
    </row>
    <row r="517" spans="1:35" x14ac:dyDescent="0.2">
      <c r="A517" s="48">
        <v>177884</v>
      </c>
      <c r="B517" s="9" t="s">
        <v>38</v>
      </c>
      <c r="C517" s="48">
        <v>2009</v>
      </c>
      <c r="D517" t="s">
        <v>27</v>
      </c>
      <c r="E517" t="s">
        <v>28</v>
      </c>
      <c r="F517" t="s">
        <v>29</v>
      </c>
      <c r="G517" t="s">
        <v>30</v>
      </c>
      <c r="H517" s="9" t="s">
        <v>596</v>
      </c>
      <c r="I517" t="s">
        <v>597</v>
      </c>
      <c r="J517" s="9" t="s">
        <v>598</v>
      </c>
      <c r="K517" t="s">
        <v>34</v>
      </c>
      <c r="L517">
        <v>12</v>
      </c>
      <c r="M517" t="s">
        <v>553</v>
      </c>
      <c r="N517" s="48">
        <v>3171.085</v>
      </c>
      <c r="O517" s="48">
        <v>1835.6569999999999</v>
      </c>
      <c r="P517" s="48">
        <v>544.447</v>
      </c>
      <c r="Q517" s="48">
        <v>1335.4280000000001</v>
      </c>
      <c r="R517" s="48">
        <v>50.369</v>
      </c>
      <c r="S517" s="48">
        <v>1358071</v>
      </c>
      <c r="T517" s="48" t="s">
        <v>36</v>
      </c>
      <c r="U517" s="48">
        <v>1311</v>
      </c>
      <c r="V517" s="48">
        <v>3852.5996</v>
      </c>
      <c r="W517" t="s">
        <v>600</v>
      </c>
      <c r="X517">
        <v>101020</v>
      </c>
      <c r="Y517" s="48">
        <v>10</v>
      </c>
      <c r="AB517" s="48">
        <v>5.5E-2</v>
      </c>
      <c r="AC517" s="48">
        <f t="shared" si="144"/>
        <v>-9.4E-2</v>
      </c>
      <c r="AD517" s="50">
        <f t="shared" ref="AD517:AD526" si="145">(P517-P516)/P516*100</f>
        <v>1.9966690958412434</v>
      </c>
      <c r="AE517" s="50">
        <f t="shared" si="143"/>
        <v>6.2997706006290333</v>
      </c>
      <c r="AF517" s="48">
        <v>1.1419999999999999</v>
      </c>
      <c r="AG517" s="48">
        <f t="shared" si="129"/>
        <v>5.8244144976462353</v>
      </c>
      <c r="AH517" s="48">
        <f t="shared" ref="AH517:AH526" si="146">AI517/N517</f>
        <v>0</v>
      </c>
    </row>
    <row r="518" spans="1:35" x14ac:dyDescent="0.2">
      <c r="A518" s="48">
        <v>177884</v>
      </c>
      <c r="B518" s="9" t="s">
        <v>40</v>
      </c>
      <c r="C518" s="48">
        <v>2010</v>
      </c>
      <c r="D518" t="s">
        <v>27</v>
      </c>
      <c r="E518" t="s">
        <v>28</v>
      </c>
      <c r="F518" t="s">
        <v>29</v>
      </c>
      <c r="G518" t="s">
        <v>30</v>
      </c>
      <c r="H518" s="9" t="s">
        <v>596</v>
      </c>
      <c r="I518" t="s">
        <v>597</v>
      </c>
      <c r="J518" s="9" t="s">
        <v>598</v>
      </c>
      <c r="K518" t="s">
        <v>34</v>
      </c>
      <c r="L518">
        <v>12</v>
      </c>
      <c r="M518" t="s">
        <v>601</v>
      </c>
      <c r="N518" s="48">
        <v>5368.4939999999997</v>
      </c>
      <c r="O518" s="48">
        <v>2984.62</v>
      </c>
      <c r="P518" s="48">
        <v>972.57600000000002</v>
      </c>
      <c r="Q518" s="48">
        <v>2383.8739999999998</v>
      </c>
      <c r="R518" s="48">
        <v>52</v>
      </c>
      <c r="S518" s="48">
        <v>1358071</v>
      </c>
      <c r="T518" s="48" t="s">
        <v>36</v>
      </c>
      <c r="U518" s="48">
        <v>1311</v>
      </c>
      <c r="V518" s="48">
        <v>9013.3526999999995</v>
      </c>
      <c r="W518" t="s">
        <v>600</v>
      </c>
      <c r="X518">
        <v>101020</v>
      </c>
      <c r="Y518" s="48">
        <v>10</v>
      </c>
      <c r="AB518" s="48">
        <v>0.10199999999999999</v>
      </c>
      <c r="AC518" s="48">
        <f t="shared" si="144"/>
        <v>4.6999999999999993E-2</v>
      </c>
      <c r="AD518" s="50">
        <f t="shared" si="145"/>
        <v>78.635569669775023</v>
      </c>
      <c r="AE518" s="50">
        <f t="shared" si="143"/>
        <v>6.8799482215393768</v>
      </c>
      <c r="AF518" s="48">
        <v>1.0620000000000001</v>
      </c>
      <c r="AG518" s="48">
        <f t="shared" si="129"/>
        <v>5.5198709406771291</v>
      </c>
      <c r="AH518" s="48">
        <f t="shared" si="146"/>
        <v>0</v>
      </c>
    </row>
    <row r="519" spans="1:35" x14ac:dyDescent="0.2">
      <c r="A519" s="48">
        <v>177884</v>
      </c>
      <c r="B519" s="9" t="s">
        <v>42</v>
      </c>
      <c r="C519" s="48">
        <v>2011</v>
      </c>
      <c r="D519" t="s">
        <v>27</v>
      </c>
      <c r="E519" t="s">
        <v>28</v>
      </c>
      <c r="F519" t="s">
        <v>29</v>
      </c>
      <c r="G519" t="s">
        <v>30</v>
      </c>
      <c r="H519" s="9" t="s">
        <v>596</v>
      </c>
      <c r="I519" t="s">
        <v>597</v>
      </c>
      <c r="J519" s="9" t="s">
        <v>598</v>
      </c>
      <c r="K519" t="s">
        <v>34</v>
      </c>
      <c r="L519">
        <v>12</v>
      </c>
      <c r="M519" t="s">
        <v>249</v>
      </c>
      <c r="N519" s="48">
        <v>6849.576</v>
      </c>
      <c r="O519" s="48">
        <v>3868.837</v>
      </c>
      <c r="P519" s="48">
        <v>1739.9670000000001</v>
      </c>
      <c r="Q519" s="48">
        <v>2980.739</v>
      </c>
      <c r="R519" s="48">
        <v>47.606999999999999</v>
      </c>
      <c r="S519" s="48">
        <v>1358071</v>
      </c>
      <c r="T519" s="48" t="s">
        <v>36</v>
      </c>
      <c r="U519" s="48">
        <v>1311</v>
      </c>
      <c r="V519" s="48">
        <v>9721.875</v>
      </c>
      <c r="W519" t="s">
        <v>600</v>
      </c>
      <c r="X519">
        <v>101020</v>
      </c>
      <c r="Y519" s="48">
        <v>10</v>
      </c>
      <c r="AB519" s="48">
        <v>0.16500000000000001</v>
      </c>
      <c r="AC519" s="48">
        <f t="shared" si="144"/>
        <v>6.3000000000000014E-2</v>
      </c>
      <c r="AD519" s="50">
        <f t="shared" si="145"/>
        <v>78.90293406376469</v>
      </c>
      <c r="AE519" s="50">
        <f t="shared" si="143"/>
        <v>7.4616214265114857</v>
      </c>
      <c r="AF519" s="48">
        <v>1.236</v>
      </c>
      <c r="AG519" s="48">
        <f t="shared" si="129"/>
        <v>3.9366125909284486</v>
      </c>
      <c r="AH519" s="48">
        <f t="shared" si="146"/>
        <v>0</v>
      </c>
    </row>
    <row r="520" spans="1:35" x14ac:dyDescent="0.2">
      <c r="A520" s="48">
        <v>177884</v>
      </c>
      <c r="B520" s="9" t="s">
        <v>44</v>
      </c>
      <c r="C520" s="48">
        <v>2012</v>
      </c>
      <c r="D520" t="s">
        <v>27</v>
      </c>
      <c r="E520" t="s">
        <v>28</v>
      </c>
      <c r="F520" t="s">
        <v>29</v>
      </c>
      <c r="G520" t="s">
        <v>30</v>
      </c>
      <c r="H520" s="9" t="s">
        <v>596</v>
      </c>
      <c r="I520" t="s">
        <v>597</v>
      </c>
      <c r="J520" s="9" t="s">
        <v>598</v>
      </c>
      <c r="K520" t="s">
        <v>34</v>
      </c>
      <c r="L520">
        <v>12</v>
      </c>
      <c r="M520" t="s">
        <v>602</v>
      </c>
      <c r="N520" s="48">
        <v>8589.4369999999999</v>
      </c>
      <c r="O520" s="48">
        <v>5123.241</v>
      </c>
      <c r="P520" s="48">
        <v>1819.8140000000001</v>
      </c>
      <c r="Q520" s="48">
        <v>3466.1959999999999</v>
      </c>
      <c r="R520" s="48">
        <v>68.578999999999994</v>
      </c>
      <c r="S520" s="48">
        <v>1358071</v>
      </c>
      <c r="T520" s="48" t="s">
        <v>36</v>
      </c>
      <c r="U520" s="48">
        <v>1311</v>
      </c>
      <c r="V520" s="48">
        <v>8425.1258999999991</v>
      </c>
      <c r="W520" t="s">
        <v>600</v>
      </c>
      <c r="X520">
        <v>101020</v>
      </c>
      <c r="Y520" s="48">
        <v>10</v>
      </c>
      <c r="AB520" s="48">
        <v>0.06</v>
      </c>
      <c r="AC520" s="48">
        <f t="shared" si="144"/>
        <v>-0.10500000000000001</v>
      </c>
      <c r="AD520" s="50">
        <f t="shared" si="145"/>
        <v>4.5889950786422951</v>
      </c>
      <c r="AE520" s="50">
        <f t="shared" si="143"/>
        <v>7.506489577046092</v>
      </c>
      <c r="AF520" s="48">
        <v>1.4239999999999999</v>
      </c>
      <c r="AG520" s="48">
        <f t="shared" si="129"/>
        <v>4.7199532479692978</v>
      </c>
      <c r="AH520" s="48">
        <f t="shared" si="146"/>
        <v>0</v>
      </c>
    </row>
    <row r="521" spans="1:35" x14ac:dyDescent="0.2">
      <c r="A521" s="48">
        <v>177884</v>
      </c>
      <c r="B521" s="9" t="s">
        <v>46</v>
      </c>
      <c r="C521" s="48">
        <v>2013</v>
      </c>
      <c r="D521" t="s">
        <v>27</v>
      </c>
      <c r="E521" t="s">
        <v>28</v>
      </c>
      <c r="F521" t="s">
        <v>29</v>
      </c>
      <c r="G521" t="s">
        <v>30</v>
      </c>
      <c r="H521" s="9" t="s">
        <v>596</v>
      </c>
      <c r="I521" t="s">
        <v>597</v>
      </c>
      <c r="J521" s="9" t="s">
        <v>598</v>
      </c>
      <c r="K521" t="s">
        <v>34</v>
      </c>
      <c r="L521">
        <v>12</v>
      </c>
      <c r="M521" t="s">
        <v>603</v>
      </c>
      <c r="N521" s="48">
        <v>9591.1640000000007</v>
      </c>
      <c r="O521" s="48">
        <v>5833.2150000000001</v>
      </c>
      <c r="P521" s="48">
        <v>2319.9189999999999</v>
      </c>
      <c r="Q521" s="48">
        <v>3757.9490000000001</v>
      </c>
      <c r="R521" s="48">
        <v>18.119</v>
      </c>
      <c r="S521" s="48">
        <v>1358071</v>
      </c>
      <c r="T521" s="48" t="s">
        <v>36</v>
      </c>
      <c r="U521" s="48">
        <v>1311</v>
      </c>
      <c r="V521" s="48">
        <v>11350.26</v>
      </c>
      <c r="W521" t="s">
        <v>600</v>
      </c>
      <c r="X521">
        <v>101020</v>
      </c>
      <c r="Y521" s="48">
        <v>10</v>
      </c>
      <c r="AB521" s="48">
        <v>4.5999999999999999E-2</v>
      </c>
      <c r="AC521" s="48">
        <f t="shared" si="144"/>
        <v>-1.3999999999999999E-2</v>
      </c>
      <c r="AD521" s="50">
        <f t="shared" si="145"/>
        <v>27.481105211851308</v>
      </c>
      <c r="AE521" s="50">
        <f t="shared" si="143"/>
        <v>7.7492875502577512</v>
      </c>
      <c r="AF521" s="48">
        <v>1.548</v>
      </c>
      <c r="AG521" s="48">
        <f t="shared" si="129"/>
        <v>4.1342667567272828</v>
      </c>
      <c r="AH521" s="48">
        <f t="shared" si="146"/>
        <v>0</v>
      </c>
    </row>
    <row r="522" spans="1:35" x14ac:dyDescent="0.2">
      <c r="A522" s="48">
        <v>177884</v>
      </c>
      <c r="B522" s="9" t="s">
        <v>48</v>
      </c>
      <c r="C522" s="48">
        <v>2014</v>
      </c>
      <c r="D522" t="s">
        <v>27</v>
      </c>
      <c r="E522" t="s">
        <v>28</v>
      </c>
      <c r="F522" t="s">
        <v>29</v>
      </c>
      <c r="G522" t="s">
        <v>30</v>
      </c>
      <c r="H522" s="9" t="s">
        <v>596</v>
      </c>
      <c r="I522" t="s">
        <v>597</v>
      </c>
      <c r="J522" s="9" t="s">
        <v>598</v>
      </c>
      <c r="K522" t="s">
        <v>34</v>
      </c>
      <c r="L522">
        <v>12</v>
      </c>
      <c r="M522" t="s">
        <v>604</v>
      </c>
      <c r="N522" s="48">
        <v>11799.963</v>
      </c>
      <c r="O522" s="48">
        <v>6519.1750000000002</v>
      </c>
      <c r="P522" s="48">
        <v>2660.1469999999999</v>
      </c>
      <c r="Q522" s="48">
        <v>5280.7879999999996</v>
      </c>
      <c r="R522" s="48">
        <v>764.06600000000003</v>
      </c>
      <c r="S522" s="48">
        <v>1358071</v>
      </c>
      <c r="T522" s="48" t="s">
        <v>36</v>
      </c>
      <c r="U522" s="48">
        <v>1311</v>
      </c>
      <c r="V522" s="48">
        <v>11272.248799999999</v>
      </c>
      <c r="W522" t="s">
        <v>600</v>
      </c>
      <c r="X522">
        <v>101020</v>
      </c>
      <c r="Y522" s="48">
        <v>10</v>
      </c>
      <c r="AB522" s="48">
        <v>9.6000000000000002E-2</v>
      </c>
      <c r="AC522" s="48">
        <f t="shared" si="144"/>
        <v>0.05</v>
      </c>
      <c r="AD522" s="50">
        <f t="shared" si="145"/>
        <v>14.665512028652728</v>
      </c>
      <c r="AE522" s="50">
        <f t="shared" si="143"/>
        <v>7.8861366634066874</v>
      </c>
      <c r="AF522" s="48">
        <v>1.353</v>
      </c>
      <c r="AG522" s="48">
        <f t="shared" si="129"/>
        <v>4.4358311777507033</v>
      </c>
      <c r="AH522" s="48">
        <f t="shared" si="146"/>
        <v>0</v>
      </c>
    </row>
    <row r="523" spans="1:35" x14ac:dyDescent="0.2">
      <c r="A523" s="48">
        <v>177884</v>
      </c>
      <c r="B523" s="9" t="s">
        <v>50</v>
      </c>
      <c r="C523" s="48">
        <v>2015</v>
      </c>
      <c r="D523" t="s">
        <v>27</v>
      </c>
      <c r="E523" t="s">
        <v>28</v>
      </c>
      <c r="F523" t="s">
        <v>29</v>
      </c>
      <c r="G523" t="s">
        <v>30</v>
      </c>
      <c r="H523" s="9" t="s">
        <v>596</v>
      </c>
      <c r="I523" t="s">
        <v>597</v>
      </c>
      <c r="J523" s="9" t="s">
        <v>598</v>
      </c>
      <c r="K523" t="s">
        <v>34</v>
      </c>
      <c r="L523">
        <v>12</v>
      </c>
      <c r="M523" t="s">
        <v>138</v>
      </c>
      <c r="N523" s="48">
        <v>12641.876</v>
      </c>
      <c r="O523" s="48">
        <v>5699.3249999999998</v>
      </c>
      <c r="P523" s="48">
        <v>1803.5730000000001</v>
      </c>
      <c r="Q523" s="48">
        <v>6942.5510000000004</v>
      </c>
      <c r="R523" s="48">
        <v>859.29600000000005</v>
      </c>
      <c r="S523" s="48">
        <v>1358071</v>
      </c>
      <c r="T523" s="48" t="s">
        <v>36</v>
      </c>
      <c r="U523" s="48">
        <v>1311</v>
      </c>
      <c r="V523" s="48">
        <v>11991.7547</v>
      </c>
      <c r="W523" t="s">
        <v>600</v>
      </c>
      <c r="X523">
        <v>101020</v>
      </c>
      <c r="Y523" s="48">
        <v>10</v>
      </c>
      <c r="AB523" s="48">
        <v>2.8000000000000001E-2</v>
      </c>
      <c r="AC523" s="48">
        <f t="shared" si="144"/>
        <v>-6.8000000000000005E-2</v>
      </c>
      <c r="AD523" s="50">
        <f t="shared" si="145"/>
        <v>-32.200250587655489</v>
      </c>
      <c r="AE523" s="50">
        <f t="shared" si="143"/>
        <v>7.4975249763749963</v>
      </c>
      <c r="AF523" s="48">
        <v>1.081</v>
      </c>
      <c r="AG523" s="48">
        <f t="shared" si="129"/>
        <v>7.0093508829418045</v>
      </c>
      <c r="AH523" s="48">
        <f t="shared" si="146"/>
        <v>0</v>
      </c>
    </row>
    <row r="524" spans="1:35" x14ac:dyDescent="0.2">
      <c r="A524" s="48">
        <v>177884</v>
      </c>
      <c r="B524" s="9" t="s">
        <v>52</v>
      </c>
      <c r="C524" s="48">
        <v>2016</v>
      </c>
      <c r="D524" t="s">
        <v>27</v>
      </c>
      <c r="E524" t="s">
        <v>28</v>
      </c>
      <c r="F524" t="s">
        <v>29</v>
      </c>
      <c r="G524" t="s">
        <v>30</v>
      </c>
      <c r="H524" s="9" t="s">
        <v>596</v>
      </c>
      <c r="I524" t="s">
        <v>597</v>
      </c>
      <c r="J524" s="9" t="s">
        <v>598</v>
      </c>
      <c r="K524" t="s">
        <v>34</v>
      </c>
      <c r="L524">
        <v>12</v>
      </c>
      <c r="M524" t="s">
        <v>139</v>
      </c>
      <c r="N524" s="48">
        <v>12119.325999999999</v>
      </c>
      <c r="O524" s="48">
        <v>4496.6329999999998</v>
      </c>
      <c r="P524" s="48">
        <v>1634.9880000000001</v>
      </c>
      <c r="Q524" s="48">
        <v>7622.6930000000002</v>
      </c>
      <c r="R524" s="48">
        <v>58.412999999999997</v>
      </c>
      <c r="S524" s="48">
        <v>1358071</v>
      </c>
      <c r="T524" s="48" t="s">
        <v>36</v>
      </c>
      <c r="U524" s="48">
        <v>1311</v>
      </c>
      <c r="V524" s="48">
        <v>19367.4234</v>
      </c>
      <c r="W524" t="s">
        <v>600</v>
      </c>
      <c r="X524">
        <v>101020</v>
      </c>
      <c r="Y524" s="48">
        <v>10</v>
      </c>
      <c r="AB524" s="48">
        <v>-0.17799999999999999</v>
      </c>
      <c r="AC524" s="48">
        <f t="shared" si="144"/>
        <v>-0.20599999999999999</v>
      </c>
      <c r="AD524" s="50">
        <f t="shared" si="145"/>
        <v>-9.3472789845490052</v>
      </c>
      <c r="AE524" s="50">
        <f t="shared" si="143"/>
        <v>7.3993907438548785</v>
      </c>
      <c r="AF524" s="48">
        <v>0.77100000000000002</v>
      </c>
      <c r="AG524" s="48">
        <f t="shared" si="129"/>
        <v>7.4124862078498426</v>
      </c>
      <c r="AH524" s="48">
        <f t="shared" si="146"/>
        <v>0</v>
      </c>
    </row>
    <row r="525" spans="1:35" x14ac:dyDescent="0.2">
      <c r="A525" s="48">
        <v>177884</v>
      </c>
      <c r="B525" s="9" t="s">
        <v>54</v>
      </c>
      <c r="C525" s="48">
        <v>2017</v>
      </c>
      <c r="D525" t="s">
        <v>27</v>
      </c>
      <c r="E525" t="s">
        <v>28</v>
      </c>
      <c r="F525" t="s">
        <v>29</v>
      </c>
      <c r="G525" t="s">
        <v>30</v>
      </c>
      <c r="H525" s="9" t="s">
        <v>596</v>
      </c>
      <c r="I525" t="s">
        <v>597</v>
      </c>
      <c r="J525" s="9" t="s">
        <v>598</v>
      </c>
      <c r="K525" t="s">
        <v>34</v>
      </c>
      <c r="L525">
        <v>12</v>
      </c>
      <c r="M525" t="s">
        <v>55</v>
      </c>
      <c r="N525" s="48">
        <v>13732</v>
      </c>
      <c r="O525" s="48">
        <v>4817</v>
      </c>
      <c r="P525" s="48">
        <v>2586</v>
      </c>
      <c r="Q525" s="48">
        <v>8915</v>
      </c>
      <c r="R525" s="48">
        <v>14</v>
      </c>
      <c r="S525" s="48">
        <v>1358071</v>
      </c>
      <c r="T525" s="48" t="s">
        <v>36</v>
      </c>
      <c r="U525" s="48">
        <v>1311</v>
      </c>
      <c r="V525" s="48">
        <v>22341.769899999999</v>
      </c>
      <c r="W525" t="s">
        <v>600</v>
      </c>
      <c r="X525">
        <v>101020</v>
      </c>
      <c r="Y525" s="48">
        <v>10</v>
      </c>
      <c r="AB525" s="48">
        <v>6.3E-2</v>
      </c>
      <c r="AC525" s="48">
        <f t="shared" si="144"/>
        <v>0.24099999999999999</v>
      </c>
      <c r="AD525" s="50">
        <f t="shared" si="145"/>
        <v>58.166298468245635</v>
      </c>
      <c r="AE525" s="50">
        <f t="shared" si="143"/>
        <v>7.8578675593318028</v>
      </c>
      <c r="AF525" s="48">
        <v>0.56699999999999995</v>
      </c>
      <c r="AG525" s="48">
        <f t="shared" si="129"/>
        <v>5.3101314771848411</v>
      </c>
      <c r="AH525" s="48">
        <f t="shared" si="146"/>
        <v>0</v>
      </c>
    </row>
    <row r="526" spans="1:35" x14ac:dyDescent="0.2">
      <c r="A526" s="48">
        <v>177884</v>
      </c>
      <c r="B526" s="9" t="s">
        <v>56</v>
      </c>
      <c r="C526" s="48">
        <v>2018</v>
      </c>
      <c r="D526" t="s">
        <v>27</v>
      </c>
      <c r="E526" t="s">
        <v>28</v>
      </c>
      <c r="F526" t="s">
        <v>29</v>
      </c>
      <c r="G526" t="s">
        <v>30</v>
      </c>
      <c r="H526" s="9" t="s">
        <v>596</v>
      </c>
      <c r="I526" t="s">
        <v>597</v>
      </c>
      <c r="J526" s="9" t="s">
        <v>598</v>
      </c>
      <c r="K526" t="s">
        <v>34</v>
      </c>
      <c r="L526">
        <v>12</v>
      </c>
      <c r="M526" t="s">
        <v>486</v>
      </c>
      <c r="N526" s="48">
        <v>26294</v>
      </c>
      <c r="O526" s="48">
        <v>7526</v>
      </c>
      <c r="P526" s="48">
        <v>4151</v>
      </c>
      <c r="Q526" s="48">
        <v>18768</v>
      </c>
      <c r="R526" s="48">
        <v>786</v>
      </c>
      <c r="S526" s="48">
        <v>1358071</v>
      </c>
      <c r="T526" s="48" t="s">
        <v>36</v>
      </c>
      <c r="U526" s="48">
        <v>1311</v>
      </c>
      <c r="V526" s="48">
        <v>20584.417000000001</v>
      </c>
      <c r="W526" t="s">
        <v>600</v>
      </c>
      <c r="X526">
        <v>101020</v>
      </c>
      <c r="Y526" s="48">
        <v>10</v>
      </c>
      <c r="AB526" s="48">
        <v>0.10199999999999999</v>
      </c>
      <c r="AC526" s="48">
        <f t="shared" si="144"/>
        <v>3.8999999999999993E-2</v>
      </c>
      <c r="AD526" s="50">
        <f t="shared" si="145"/>
        <v>60.518174787316312</v>
      </c>
      <c r="AE526" s="50">
        <f t="shared" si="143"/>
        <v>8.3311045480530392</v>
      </c>
      <c r="AF526" s="48">
        <v>0.48799999999999999</v>
      </c>
      <c r="AG526" s="48">
        <f t="shared" si="129"/>
        <v>6.33437725849193</v>
      </c>
      <c r="AH526" s="48">
        <f t="shared" si="146"/>
        <v>0</v>
      </c>
    </row>
    <row r="527" spans="1:35" hidden="1" x14ac:dyDescent="0.2">
      <c r="A527">
        <v>177884</v>
      </c>
      <c r="B527" t="s">
        <v>58</v>
      </c>
      <c r="C527">
        <v>2019</v>
      </c>
      <c r="D527" t="s">
        <v>27</v>
      </c>
      <c r="E527" t="s">
        <v>28</v>
      </c>
      <c r="F527" t="s">
        <v>29</v>
      </c>
      <c r="G527" t="s">
        <v>30</v>
      </c>
      <c r="H527" t="s">
        <v>596</v>
      </c>
      <c r="I527" t="s">
        <v>597</v>
      </c>
      <c r="J527" t="s">
        <v>598</v>
      </c>
      <c r="K527" t="s">
        <v>34</v>
      </c>
      <c r="L527">
        <v>12</v>
      </c>
      <c r="M527" t="s">
        <v>226</v>
      </c>
      <c r="N527">
        <v>24732</v>
      </c>
      <c r="O527">
        <v>6950</v>
      </c>
      <c r="P527">
        <v>4592</v>
      </c>
      <c r="Q527">
        <v>17782</v>
      </c>
      <c r="R527">
        <v>139</v>
      </c>
      <c r="S527">
        <v>1358071</v>
      </c>
      <c r="T527" t="s">
        <v>36</v>
      </c>
      <c r="U527">
        <v>1311</v>
      </c>
      <c r="V527">
        <v>17311.625700000001</v>
      </c>
      <c r="W527" t="s">
        <v>600</v>
      </c>
      <c r="X527">
        <v>101020</v>
      </c>
      <c r="Y527">
        <v>10</v>
      </c>
      <c r="AA527"/>
      <c r="AB527" s="4"/>
      <c r="AC527" s="4"/>
      <c r="AD527" s="4"/>
      <c r="AE527" s="4">
        <f t="shared" si="143"/>
        <v>8.4320709379994021</v>
      </c>
      <c r="AF527" s="4"/>
      <c r="AG527">
        <f t="shared" ref="AG527:AG538" si="147">N527/P527</f>
        <v>5.3858885017421603</v>
      </c>
      <c r="AH527"/>
      <c r="AI527"/>
    </row>
    <row r="528" spans="1:35" x14ac:dyDescent="0.2">
      <c r="A528" s="48">
        <v>186989</v>
      </c>
      <c r="B528" s="9" t="s">
        <v>38</v>
      </c>
      <c r="C528" s="48">
        <v>2009</v>
      </c>
      <c r="D528" t="s">
        <v>27</v>
      </c>
      <c r="E528" t="s">
        <v>28</v>
      </c>
      <c r="F528" t="s">
        <v>29</v>
      </c>
      <c r="G528" t="s">
        <v>30</v>
      </c>
      <c r="H528" s="9" t="s">
        <v>628</v>
      </c>
      <c r="I528" t="s">
        <v>629</v>
      </c>
      <c r="J528" s="9" t="s">
        <v>630</v>
      </c>
      <c r="K528" t="s">
        <v>34</v>
      </c>
      <c r="L528">
        <v>12</v>
      </c>
      <c r="M528" t="s">
        <v>631</v>
      </c>
      <c r="N528" s="48">
        <v>21254</v>
      </c>
      <c r="O528" s="48">
        <v>12082</v>
      </c>
      <c r="P528" s="48">
        <v>40606</v>
      </c>
      <c r="Q528" s="48">
        <v>9172</v>
      </c>
      <c r="R528" s="48">
        <v>1017</v>
      </c>
      <c r="S528" s="48">
        <v>1510295</v>
      </c>
      <c r="T528" s="48" t="s">
        <v>36</v>
      </c>
      <c r="U528" s="48">
        <v>2911</v>
      </c>
      <c r="W528" t="s">
        <v>632</v>
      </c>
      <c r="X528">
        <v>101020</v>
      </c>
      <c r="Y528" s="48">
        <v>10</v>
      </c>
      <c r="AB528" s="50"/>
      <c r="AC528" s="48">
        <f t="shared" ref="AC528:AC537" si="148">AB528-AB527</f>
        <v>0</v>
      </c>
      <c r="AD528" s="50"/>
      <c r="AE528" s="50">
        <f t="shared" si="143"/>
        <v>10.611671117922187</v>
      </c>
      <c r="AF528" s="50"/>
      <c r="AG528" s="48">
        <f t="shared" si="147"/>
        <v>0.5234201842092302</v>
      </c>
      <c r="AH528" s="48">
        <f t="shared" ref="AH528:AH537" si="149">AI528/N528</f>
        <v>0</v>
      </c>
    </row>
    <row r="529" spans="1:35" x14ac:dyDescent="0.2">
      <c r="A529" s="48">
        <v>186989</v>
      </c>
      <c r="B529" s="9" t="s">
        <v>40</v>
      </c>
      <c r="C529" s="48">
        <v>2010</v>
      </c>
      <c r="D529" t="s">
        <v>27</v>
      </c>
      <c r="E529" t="s">
        <v>28</v>
      </c>
      <c r="F529" t="s">
        <v>29</v>
      </c>
      <c r="G529" t="s">
        <v>30</v>
      </c>
      <c r="H529" s="9" t="s">
        <v>628</v>
      </c>
      <c r="I529" t="s">
        <v>629</v>
      </c>
      <c r="J529" s="9" t="s">
        <v>630</v>
      </c>
      <c r="K529" t="s">
        <v>34</v>
      </c>
      <c r="L529">
        <v>12</v>
      </c>
      <c r="M529" t="s">
        <v>631</v>
      </c>
      <c r="N529" s="48">
        <v>23232</v>
      </c>
      <c r="O529" s="48">
        <v>14988</v>
      </c>
      <c r="P529" s="48">
        <v>57279</v>
      </c>
      <c r="Q529" s="48">
        <v>8244</v>
      </c>
      <c r="R529" s="48">
        <v>2544</v>
      </c>
      <c r="S529" s="48">
        <v>1510295</v>
      </c>
      <c r="T529" s="48" t="s">
        <v>36</v>
      </c>
      <c r="U529" s="48">
        <v>2911</v>
      </c>
      <c r="W529" t="s">
        <v>632</v>
      </c>
      <c r="X529">
        <v>101020</v>
      </c>
      <c r="Y529" s="48">
        <v>10</v>
      </c>
      <c r="AB529" s="50"/>
      <c r="AC529" s="48">
        <f t="shared" si="148"/>
        <v>0</v>
      </c>
      <c r="AD529" s="50">
        <f t="shared" ref="AD529:AD538" si="150">(P529-P528)/P528*100</f>
        <v>41.060434418558835</v>
      </c>
      <c r="AE529" s="50">
        <f t="shared" si="143"/>
        <v>10.955689343381573</v>
      </c>
      <c r="AF529" s="50"/>
      <c r="AG529" s="48">
        <f t="shared" si="147"/>
        <v>0.40559367307390143</v>
      </c>
      <c r="AH529" s="48">
        <f t="shared" si="149"/>
        <v>0</v>
      </c>
    </row>
    <row r="530" spans="1:35" x14ac:dyDescent="0.2">
      <c r="A530" s="48">
        <v>186989</v>
      </c>
      <c r="B530" s="9" t="s">
        <v>42</v>
      </c>
      <c r="C530" s="48">
        <v>2011</v>
      </c>
      <c r="D530" t="s">
        <v>27</v>
      </c>
      <c r="E530" t="s">
        <v>28</v>
      </c>
      <c r="F530" t="s">
        <v>29</v>
      </c>
      <c r="G530" t="s">
        <v>30</v>
      </c>
      <c r="H530" s="9" t="s">
        <v>628</v>
      </c>
      <c r="I530" t="s">
        <v>629</v>
      </c>
      <c r="J530" s="9" t="s">
        <v>630</v>
      </c>
      <c r="K530" t="s">
        <v>34</v>
      </c>
      <c r="L530">
        <v>12</v>
      </c>
      <c r="M530" t="s">
        <v>261</v>
      </c>
      <c r="N530" s="48">
        <v>25745</v>
      </c>
      <c r="O530" s="48">
        <v>16240</v>
      </c>
      <c r="P530" s="48">
        <v>73524</v>
      </c>
      <c r="Q530" s="48">
        <v>9505</v>
      </c>
      <c r="R530" s="48">
        <v>155</v>
      </c>
      <c r="S530" s="48">
        <v>1510295</v>
      </c>
      <c r="T530" s="48" t="s">
        <v>36</v>
      </c>
      <c r="U530" s="48">
        <v>2911</v>
      </c>
      <c r="V530" s="48">
        <v>11884.53</v>
      </c>
      <c r="W530" t="s">
        <v>632</v>
      </c>
      <c r="X530">
        <v>101020</v>
      </c>
      <c r="Y530" s="48">
        <v>10</v>
      </c>
      <c r="AB530" s="48">
        <v>0.26600000000000001</v>
      </c>
      <c r="AC530" s="48">
        <f t="shared" si="148"/>
        <v>0.26600000000000001</v>
      </c>
      <c r="AD530" s="50">
        <f t="shared" si="150"/>
        <v>28.361179489865396</v>
      </c>
      <c r="AE530" s="50">
        <f t="shared" si="143"/>
        <v>11.205367162513655</v>
      </c>
      <c r="AF530" s="48">
        <v>1.65</v>
      </c>
      <c r="AG530" s="48">
        <f t="shared" si="147"/>
        <v>0.35015777161199063</v>
      </c>
      <c r="AH530" s="48">
        <f t="shared" si="149"/>
        <v>563.21615847737428</v>
      </c>
      <c r="AI530" s="48">
        <v>14500000</v>
      </c>
    </row>
    <row r="531" spans="1:35" x14ac:dyDescent="0.2">
      <c r="A531" s="48">
        <v>186989</v>
      </c>
      <c r="B531" s="9" t="s">
        <v>44</v>
      </c>
      <c r="C531" s="48">
        <v>2012</v>
      </c>
      <c r="D531" t="s">
        <v>27</v>
      </c>
      <c r="E531" t="s">
        <v>28</v>
      </c>
      <c r="F531" t="s">
        <v>29</v>
      </c>
      <c r="G531" t="s">
        <v>30</v>
      </c>
      <c r="H531" s="9" t="s">
        <v>628</v>
      </c>
      <c r="I531" t="s">
        <v>629</v>
      </c>
      <c r="J531" s="9" t="s">
        <v>630</v>
      </c>
      <c r="K531" t="s">
        <v>34</v>
      </c>
      <c r="L531">
        <v>12</v>
      </c>
      <c r="M531" t="s">
        <v>323</v>
      </c>
      <c r="N531" s="48">
        <v>27223</v>
      </c>
      <c r="O531" s="48">
        <v>15118</v>
      </c>
      <c r="P531" s="48">
        <v>76534</v>
      </c>
      <c r="Q531" s="48">
        <v>12105</v>
      </c>
      <c r="R531" s="48">
        <v>135</v>
      </c>
      <c r="S531" s="48">
        <v>1510295</v>
      </c>
      <c r="T531" s="48" t="s">
        <v>36</v>
      </c>
      <c r="U531" s="48">
        <v>2911</v>
      </c>
      <c r="V531" s="48">
        <v>20979</v>
      </c>
      <c r="W531" t="s">
        <v>632</v>
      </c>
      <c r="X531">
        <v>101020</v>
      </c>
      <c r="Y531" s="48">
        <v>10</v>
      </c>
      <c r="AB531" s="48">
        <v>0.22600000000000001</v>
      </c>
      <c r="AC531" s="48">
        <f t="shared" si="148"/>
        <v>-4.0000000000000008E-2</v>
      </c>
      <c r="AD531" s="50">
        <f t="shared" si="150"/>
        <v>4.0939013111364995</v>
      </c>
      <c r="AE531" s="50">
        <f t="shared" si="143"/>
        <v>11.245490365522894</v>
      </c>
      <c r="AF531" s="48">
        <v>1.5249999999999999</v>
      </c>
      <c r="AG531" s="48">
        <f t="shared" si="147"/>
        <v>0.35569812109650611</v>
      </c>
      <c r="AH531" s="48">
        <f t="shared" si="149"/>
        <v>539.98457186937515</v>
      </c>
      <c r="AI531" s="48">
        <v>14700000</v>
      </c>
    </row>
    <row r="532" spans="1:35" x14ac:dyDescent="0.2">
      <c r="A532" s="48">
        <v>186989</v>
      </c>
      <c r="B532" s="9" t="s">
        <v>46</v>
      </c>
      <c r="C532" s="48">
        <v>2013</v>
      </c>
      <c r="D532" t="s">
        <v>27</v>
      </c>
      <c r="E532" t="s">
        <v>28</v>
      </c>
      <c r="F532" t="s">
        <v>29</v>
      </c>
      <c r="G532" t="s">
        <v>30</v>
      </c>
      <c r="H532" s="9" t="s">
        <v>628</v>
      </c>
      <c r="I532" t="s">
        <v>629</v>
      </c>
      <c r="J532" s="9" t="s">
        <v>630</v>
      </c>
      <c r="K532" t="s">
        <v>34</v>
      </c>
      <c r="L532">
        <v>12</v>
      </c>
      <c r="M532" t="s">
        <v>47</v>
      </c>
      <c r="N532" s="48">
        <v>28385</v>
      </c>
      <c r="O532" s="48">
        <v>17053</v>
      </c>
      <c r="P532" s="48">
        <v>93897</v>
      </c>
      <c r="Q532" s="48">
        <v>11332</v>
      </c>
      <c r="R532" s="48">
        <v>2</v>
      </c>
      <c r="S532" s="48">
        <v>1510295</v>
      </c>
      <c r="T532" s="48" t="s">
        <v>36</v>
      </c>
      <c r="U532" s="48">
        <v>2911</v>
      </c>
      <c r="V532" s="48">
        <v>27243.81</v>
      </c>
      <c r="W532" t="s">
        <v>632</v>
      </c>
      <c r="X532">
        <v>101020</v>
      </c>
      <c r="Y532" s="48">
        <v>10</v>
      </c>
      <c r="AB532" s="48">
        <v>0.16200000000000001</v>
      </c>
      <c r="AC532" s="48">
        <f t="shared" si="148"/>
        <v>-6.4000000000000001E-2</v>
      </c>
      <c r="AD532" s="50">
        <f t="shared" si="150"/>
        <v>22.686649071001124</v>
      </c>
      <c r="AE532" s="50">
        <f t="shared" si="143"/>
        <v>11.449953715804188</v>
      </c>
      <c r="AF532" s="48">
        <v>1.4830000000000001</v>
      </c>
      <c r="AG532" s="48">
        <f t="shared" si="147"/>
        <v>0.30229932798704962</v>
      </c>
      <c r="AH532" s="48">
        <f t="shared" si="149"/>
        <v>0</v>
      </c>
    </row>
    <row r="533" spans="1:35" x14ac:dyDescent="0.2">
      <c r="A533" s="48">
        <v>186989</v>
      </c>
      <c r="B533" s="9" t="s">
        <v>48</v>
      </c>
      <c r="C533" s="48">
        <v>2014</v>
      </c>
      <c r="D533" t="s">
        <v>27</v>
      </c>
      <c r="E533" t="s">
        <v>28</v>
      </c>
      <c r="F533" t="s">
        <v>29</v>
      </c>
      <c r="G533" t="s">
        <v>30</v>
      </c>
      <c r="H533" s="9" t="s">
        <v>628</v>
      </c>
      <c r="I533" t="s">
        <v>629</v>
      </c>
      <c r="J533" s="9" t="s">
        <v>630</v>
      </c>
      <c r="K533" t="s">
        <v>34</v>
      </c>
      <c r="L533">
        <v>12</v>
      </c>
      <c r="M533" t="s">
        <v>633</v>
      </c>
      <c r="N533" s="48">
        <v>30460</v>
      </c>
      <c r="O533" s="48">
        <v>19070</v>
      </c>
      <c r="P533" s="48">
        <v>91132</v>
      </c>
      <c r="Q533" s="48">
        <v>11390</v>
      </c>
      <c r="R533" s="48">
        <v>61</v>
      </c>
      <c r="S533" s="48">
        <v>1510295</v>
      </c>
      <c r="T533" s="48" t="s">
        <v>36</v>
      </c>
      <c r="U533" s="48">
        <v>2911</v>
      </c>
      <c r="V533" s="48">
        <v>24731.24</v>
      </c>
      <c r="W533" t="s">
        <v>632</v>
      </c>
      <c r="X533">
        <v>101020</v>
      </c>
      <c r="Y533" s="48">
        <v>10</v>
      </c>
      <c r="AB533" s="48">
        <v>0.182</v>
      </c>
      <c r="AC533" s="48">
        <f t="shared" si="148"/>
        <v>1.999999999999999E-2</v>
      </c>
      <c r="AD533" s="50">
        <f t="shared" si="150"/>
        <v>-2.9447160186161434</v>
      </c>
      <c r="AE533" s="50">
        <f t="shared" si="143"/>
        <v>11.42006428391894</v>
      </c>
      <c r="AF533" s="48">
        <v>1.7370000000000001</v>
      </c>
      <c r="AG533" s="48">
        <f t="shared" si="147"/>
        <v>0.334240442435149</v>
      </c>
      <c r="AH533" s="48">
        <f t="shared" si="149"/>
        <v>1385.4235062376888</v>
      </c>
      <c r="AI533" s="48">
        <v>42200000</v>
      </c>
    </row>
    <row r="534" spans="1:35" x14ac:dyDescent="0.2">
      <c r="A534" s="48">
        <v>186989</v>
      </c>
      <c r="B534" s="9" t="s">
        <v>50</v>
      </c>
      <c r="C534" s="48">
        <v>2015</v>
      </c>
      <c r="D534" t="s">
        <v>27</v>
      </c>
      <c r="E534" t="s">
        <v>28</v>
      </c>
      <c r="F534" t="s">
        <v>29</v>
      </c>
      <c r="G534" t="s">
        <v>30</v>
      </c>
      <c r="H534" s="9" t="s">
        <v>628</v>
      </c>
      <c r="I534" t="s">
        <v>629</v>
      </c>
      <c r="J534" s="9" t="s">
        <v>630</v>
      </c>
      <c r="K534" t="s">
        <v>34</v>
      </c>
      <c r="L534">
        <v>12</v>
      </c>
      <c r="M534" t="s">
        <v>81</v>
      </c>
      <c r="N534" s="48">
        <v>43115</v>
      </c>
      <c r="O534" s="48">
        <v>23440</v>
      </c>
      <c r="P534" s="48">
        <v>64359</v>
      </c>
      <c r="Q534" s="48">
        <v>19675</v>
      </c>
      <c r="R534" s="48">
        <v>53</v>
      </c>
      <c r="S534" s="48">
        <v>1510295</v>
      </c>
      <c r="T534" s="48" t="s">
        <v>36</v>
      </c>
      <c r="U534" s="48">
        <v>2911</v>
      </c>
      <c r="V534" s="48">
        <v>27527.040000000001</v>
      </c>
      <c r="W534" t="s">
        <v>632</v>
      </c>
      <c r="X534">
        <v>101020</v>
      </c>
      <c r="Y534" s="48">
        <v>10</v>
      </c>
      <c r="AB534" s="48">
        <v>0.26200000000000001</v>
      </c>
      <c r="AC534" s="48">
        <f t="shared" si="148"/>
        <v>8.0000000000000016E-2</v>
      </c>
      <c r="AD534" s="50">
        <f t="shared" si="150"/>
        <v>-29.378264495457142</v>
      </c>
      <c r="AE534" s="50">
        <f t="shared" si="143"/>
        <v>11.072232063384615</v>
      </c>
      <c r="AF534" s="48">
        <v>1.5840000000000001</v>
      </c>
      <c r="AG534" s="48">
        <f t="shared" si="147"/>
        <v>0.6699140757314439</v>
      </c>
      <c r="AH534" s="48">
        <f t="shared" si="149"/>
        <v>1018.2071204917082</v>
      </c>
      <c r="AI534" s="48">
        <v>43900000</v>
      </c>
    </row>
    <row r="535" spans="1:35" x14ac:dyDescent="0.2">
      <c r="A535" s="48">
        <v>186989</v>
      </c>
      <c r="B535" s="9" t="s">
        <v>52</v>
      </c>
      <c r="C535" s="48">
        <v>2016</v>
      </c>
      <c r="D535" t="s">
        <v>27</v>
      </c>
      <c r="E535" t="s">
        <v>28</v>
      </c>
      <c r="F535" t="s">
        <v>29</v>
      </c>
      <c r="G535" t="s">
        <v>30</v>
      </c>
      <c r="H535" s="9" t="s">
        <v>628</v>
      </c>
      <c r="I535" t="s">
        <v>629</v>
      </c>
      <c r="J535" s="9" t="s">
        <v>630</v>
      </c>
      <c r="K535" t="s">
        <v>34</v>
      </c>
      <c r="L535">
        <v>12</v>
      </c>
      <c r="M535" t="s">
        <v>53</v>
      </c>
      <c r="N535" s="48">
        <v>44413</v>
      </c>
      <c r="O535" s="48">
        <v>23210</v>
      </c>
      <c r="P535" s="48">
        <v>55833</v>
      </c>
      <c r="Q535" s="48">
        <v>20203</v>
      </c>
      <c r="R535" s="48">
        <v>2</v>
      </c>
      <c r="S535" s="48">
        <v>1510295</v>
      </c>
      <c r="T535" s="48" t="s">
        <v>36</v>
      </c>
      <c r="U535" s="48">
        <v>2911</v>
      </c>
      <c r="V535" s="48">
        <v>26584.799999999999</v>
      </c>
      <c r="W535" t="s">
        <v>632</v>
      </c>
      <c r="X535">
        <v>101020</v>
      </c>
      <c r="Y535" s="48">
        <v>10</v>
      </c>
      <c r="AB535" s="48">
        <v>7.0999999999999994E-2</v>
      </c>
      <c r="AC535" s="48">
        <f t="shared" si="148"/>
        <v>-0.191</v>
      </c>
      <c r="AD535" s="50">
        <f t="shared" si="150"/>
        <v>-13.247564443201417</v>
      </c>
      <c r="AE535" s="50">
        <f t="shared" si="143"/>
        <v>10.930120371412073</v>
      </c>
      <c r="AF535" s="48">
        <v>1.7210000000000001</v>
      </c>
      <c r="AG535" s="48">
        <f t="shared" si="147"/>
        <v>0.79546146544158469</v>
      </c>
      <c r="AH535" s="48">
        <f t="shared" si="149"/>
        <v>1017.7200369261252</v>
      </c>
      <c r="AI535" s="48">
        <v>45200000</v>
      </c>
    </row>
    <row r="536" spans="1:35" x14ac:dyDescent="0.2">
      <c r="A536" s="48">
        <v>186989</v>
      </c>
      <c r="B536" s="9" t="s">
        <v>54</v>
      </c>
      <c r="C536" s="48">
        <v>2017</v>
      </c>
      <c r="D536" t="s">
        <v>27</v>
      </c>
      <c r="E536" t="s">
        <v>28</v>
      </c>
      <c r="F536" t="s">
        <v>29</v>
      </c>
      <c r="G536" t="s">
        <v>30</v>
      </c>
      <c r="H536" s="9" t="s">
        <v>628</v>
      </c>
      <c r="I536" t="s">
        <v>629</v>
      </c>
      <c r="J536" s="9" t="s">
        <v>630</v>
      </c>
      <c r="K536" t="s">
        <v>34</v>
      </c>
      <c r="L536">
        <v>12</v>
      </c>
      <c r="M536" t="s">
        <v>140</v>
      </c>
      <c r="N536" s="48">
        <v>49047</v>
      </c>
      <c r="O536" s="48">
        <v>27219</v>
      </c>
      <c r="P536" s="48">
        <v>66974</v>
      </c>
      <c r="Q536" s="48">
        <v>20828</v>
      </c>
      <c r="R536" s="48">
        <v>12</v>
      </c>
      <c r="S536" s="48">
        <v>1510295</v>
      </c>
      <c r="T536" s="48" t="s">
        <v>36</v>
      </c>
      <c r="U536" s="48">
        <v>2911</v>
      </c>
      <c r="V536" s="48">
        <v>32066.28</v>
      </c>
      <c r="W536" t="s">
        <v>632</v>
      </c>
      <c r="X536">
        <v>101020</v>
      </c>
      <c r="Y536" s="48">
        <v>10</v>
      </c>
      <c r="AB536" s="48">
        <v>9.7000000000000003E-2</v>
      </c>
      <c r="AC536" s="48">
        <f t="shared" si="148"/>
        <v>2.6000000000000009E-2</v>
      </c>
      <c r="AD536" s="50">
        <f t="shared" si="150"/>
        <v>19.95414897999391</v>
      </c>
      <c r="AE536" s="50">
        <f t="shared" si="143"/>
        <v>11.11205976335696</v>
      </c>
      <c r="AF536" s="48">
        <v>1.899</v>
      </c>
      <c r="AG536" s="48">
        <f t="shared" si="147"/>
        <v>0.73232896347836474</v>
      </c>
      <c r="AH536" s="48">
        <f t="shared" si="149"/>
        <v>903.21528329969215</v>
      </c>
      <c r="AI536" s="48">
        <v>44300000</v>
      </c>
    </row>
    <row r="537" spans="1:35" x14ac:dyDescent="0.2">
      <c r="A537" s="48">
        <v>186989</v>
      </c>
      <c r="B537" s="9" t="s">
        <v>56</v>
      </c>
      <c r="C537" s="48">
        <v>2018</v>
      </c>
      <c r="D537" t="s">
        <v>27</v>
      </c>
      <c r="E537" t="s">
        <v>28</v>
      </c>
      <c r="F537" t="s">
        <v>29</v>
      </c>
      <c r="G537" t="s">
        <v>30</v>
      </c>
      <c r="H537" s="9" t="s">
        <v>628</v>
      </c>
      <c r="I537" t="s">
        <v>629</v>
      </c>
      <c r="J537" s="9" t="s">
        <v>630</v>
      </c>
      <c r="K537" t="s">
        <v>34</v>
      </c>
      <c r="L537">
        <v>12</v>
      </c>
      <c r="M537" t="s">
        <v>141</v>
      </c>
      <c r="N537" s="48">
        <v>92940</v>
      </c>
      <c r="O537" s="48">
        <v>47887</v>
      </c>
      <c r="P537" s="48">
        <v>96504</v>
      </c>
      <c r="Q537" s="48">
        <v>44049</v>
      </c>
      <c r="R537" s="48">
        <v>78</v>
      </c>
      <c r="S537" s="48">
        <v>1510295</v>
      </c>
      <c r="T537" s="48" t="s">
        <v>36</v>
      </c>
      <c r="U537" s="48">
        <v>2911</v>
      </c>
      <c r="V537" s="48">
        <v>40126.800000000003</v>
      </c>
      <c r="W537" t="s">
        <v>632</v>
      </c>
      <c r="X537">
        <v>101020</v>
      </c>
      <c r="Y537" s="48">
        <v>10</v>
      </c>
      <c r="AB537" s="48">
        <v>0.22</v>
      </c>
      <c r="AC537" s="48">
        <f t="shared" si="148"/>
        <v>0.123</v>
      </c>
      <c r="AD537" s="50">
        <f t="shared" si="150"/>
        <v>44.09173709200585</v>
      </c>
      <c r="AE537" s="50">
        <f t="shared" si="143"/>
        <v>11.47733973724522</v>
      </c>
      <c r="AF537" s="48">
        <v>2.073</v>
      </c>
      <c r="AG537" s="48">
        <f t="shared" si="147"/>
        <v>0.96306888833623472</v>
      </c>
      <c r="AH537" s="48">
        <f t="shared" si="149"/>
        <v>0</v>
      </c>
    </row>
    <row r="538" spans="1:35" hidden="1" x14ac:dyDescent="0.2">
      <c r="A538">
        <v>186989</v>
      </c>
      <c r="B538" t="s">
        <v>58</v>
      </c>
      <c r="C538">
        <v>2019</v>
      </c>
      <c r="D538" t="s">
        <v>27</v>
      </c>
      <c r="E538" t="s">
        <v>28</v>
      </c>
      <c r="F538" t="s">
        <v>29</v>
      </c>
      <c r="G538" t="s">
        <v>30</v>
      </c>
      <c r="H538" t="s">
        <v>628</v>
      </c>
      <c r="I538" t="s">
        <v>629</v>
      </c>
      <c r="J538" t="s">
        <v>630</v>
      </c>
      <c r="K538" t="s">
        <v>34</v>
      </c>
      <c r="L538">
        <v>12</v>
      </c>
      <c r="M538" t="s">
        <v>71</v>
      </c>
      <c r="N538">
        <v>98556</v>
      </c>
      <c r="O538">
        <v>55449</v>
      </c>
      <c r="P538">
        <v>123949</v>
      </c>
      <c r="Q538">
        <v>42139</v>
      </c>
      <c r="R538">
        <v>8</v>
      </c>
      <c r="S538">
        <v>1510295</v>
      </c>
      <c r="T538" t="s">
        <v>36</v>
      </c>
      <c r="U538">
        <v>2911</v>
      </c>
      <c r="V538">
        <v>39102.25</v>
      </c>
      <c r="W538" t="s">
        <v>632</v>
      </c>
      <c r="X538">
        <v>101020</v>
      </c>
      <c r="Y538">
        <v>10</v>
      </c>
      <c r="AA538"/>
      <c r="AB538" s="4"/>
      <c r="AC538" s="4"/>
      <c r="AD538" s="4">
        <f t="shared" si="150"/>
        <v>28.439235679350077</v>
      </c>
      <c r="AE538" s="4">
        <f t="shared" si="143"/>
        <v>11.727625469661531</v>
      </c>
      <c r="AF538">
        <v>1.516</v>
      </c>
      <c r="AG538">
        <f t="shared" si="147"/>
        <v>0.795133482319341</v>
      </c>
      <c r="AH538"/>
      <c r="AI538"/>
    </row>
  </sheetData>
  <autoFilter ref="A1:Z538" xr:uid="{00000000-0009-0000-0000-000000000000}">
    <filterColumn colId="2">
      <filters>
        <filter val="2009"/>
        <filter val="2010"/>
        <filter val="2011"/>
        <filter val="2012"/>
        <filter val="2013"/>
        <filter val="2014"/>
        <filter val="2015"/>
        <filter val="2016"/>
        <filter val="2017"/>
        <filter val="2018"/>
      </filters>
    </filterColumn>
    <sortState xmlns:xlrd2="http://schemas.microsoft.com/office/spreadsheetml/2017/richdata2" ref="A4:Z537">
      <sortCondition descending="1" ref="Y1:Y538"/>
    </sortState>
  </autoFilter>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F3E93-584A-BD4F-BF24-2CB3AE9D304C}">
  <sheetPr codeName="XLSTAT_20200603_151232_1_HID">
    <tabColor rgb="FF007800"/>
  </sheetPr>
  <dimension ref="A1:H70"/>
  <sheetViews>
    <sheetView workbookViewId="0"/>
  </sheetViews>
  <sheetFormatPr baseColWidth="10" defaultRowHeight="15" x14ac:dyDescent="0.2"/>
  <sheetData>
    <row r="1" spans="1:8" x14ac:dyDescent="0.2">
      <c r="A1">
        <v>1</v>
      </c>
      <c r="C1">
        <f t="shared" ref="C1:C32" si="0">-0.2058653732+(A1-1)*0.0129310686</f>
        <v>-0.20586537320000001</v>
      </c>
      <c r="D1">
        <f t="shared" ref="D1:D32" si="1">0+1*C1-0.4553223041568*(1.00526315789474+(C1-0.0937210526315789)^2/2.07018805371965)^0.5</f>
        <v>-0.67212468046001617</v>
      </c>
      <c r="E1">
        <v>1</v>
      </c>
      <c r="G1">
        <f t="shared" ref="G1:G32" si="2">-0.2111378013+(E1-1)*0.0130074806</f>
        <v>-0.21113780130000001</v>
      </c>
      <c r="H1">
        <f t="shared" ref="H1:H32" si="3">0+1*G1+0.4553223041568*(1.00526315789474+(G1-0.0937210526315789)^2/2.07018805371965)^0.5</f>
        <v>0.25546362629977204</v>
      </c>
    </row>
    <row r="2" spans="1:8" x14ac:dyDescent="0.2">
      <c r="A2">
        <v>2</v>
      </c>
      <c r="C2">
        <f t="shared" si="0"/>
        <v>-0.1929343046</v>
      </c>
      <c r="D2">
        <f t="shared" si="1"/>
        <v>-0.65837879243949105</v>
      </c>
      <c r="E2">
        <v>2</v>
      </c>
      <c r="G2">
        <f t="shared" si="2"/>
        <v>-0.1981303207</v>
      </c>
      <c r="H2">
        <f t="shared" si="3"/>
        <v>0.26763743183726874</v>
      </c>
    </row>
    <row r="3" spans="1:8" x14ac:dyDescent="0.2">
      <c r="A3">
        <v>3</v>
      </c>
      <c r="C3">
        <f t="shared" si="0"/>
        <v>-0.18000323600000001</v>
      </c>
      <c r="D3">
        <f t="shared" si="1"/>
        <v>-0.6446675146124089</v>
      </c>
      <c r="E3">
        <v>3</v>
      </c>
      <c r="G3">
        <f t="shared" si="2"/>
        <v>-0.18512284010000002</v>
      </c>
      <c r="H3">
        <f t="shared" si="3"/>
        <v>0.27984618494435115</v>
      </c>
    </row>
    <row r="4" spans="1:8" x14ac:dyDescent="0.2">
      <c r="A4">
        <v>4</v>
      </c>
      <c r="C4">
        <f t="shared" si="0"/>
        <v>-0.1670721674</v>
      </c>
      <c r="D4">
        <f t="shared" si="1"/>
        <v>-0.63099102159894582</v>
      </c>
      <c r="E4">
        <v>4</v>
      </c>
      <c r="G4">
        <f t="shared" si="2"/>
        <v>-0.17211535950000001</v>
      </c>
      <c r="H4">
        <f t="shared" si="3"/>
        <v>0.29209006601695087</v>
      </c>
    </row>
    <row r="5" spans="1:8" x14ac:dyDescent="0.2">
      <c r="A5">
        <v>5</v>
      </c>
      <c r="C5">
        <f t="shared" si="0"/>
        <v>-0.15414109880000001</v>
      </c>
      <c r="D5">
        <f t="shared" si="1"/>
        <v>-0.6173494813329411</v>
      </c>
      <c r="E5">
        <v>5</v>
      </c>
      <c r="G5">
        <f t="shared" si="2"/>
        <v>-0.1591078789</v>
      </c>
      <c r="H5">
        <f t="shared" si="3"/>
        <v>0.30436924867983578</v>
      </c>
    </row>
    <row r="6" spans="1:8" x14ac:dyDescent="0.2">
      <c r="A6">
        <v>6</v>
      </c>
      <c r="C6">
        <f t="shared" si="0"/>
        <v>-0.1412100302</v>
      </c>
      <c r="D6">
        <f t="shared" si="1"/>
        <v>-0.60374305488143021</v>
      </c>
      <c r="E6">
        <v>6</v>
      </c>
      <c r="G6">
        <f t="shared" si="2"/>
        <v>-0.14610039830000002</v>
      </c>
      <c r="H6">
        <f t="shared" si="3"/>
        <v>0.31668389959864329</v>
      </c>
    </row>
    <row r="7" spans="1:8" x14ac:dyDescent="0.2">
      <c r="A7">
        <v>7</v>
      </c>
      <c r="C7">
        <f t="shared" si="0"/>
        <v>-0.12827896160000002</v>
      </c>
      <c r="D7">
        <f t="shared" si="1"/>
        <v>-0.59017189626968047</v>
      </c>
      <c r="E7">
        <v>7</v>
      </c>
      <c r="G7">
        <f t="shared" si="2"/>
        <v>-0.13309291770000001</v>
      </c>
      <c r="H7">
        <f t="shared" si="3"/>
        <v>0.32903417829744097</v>
      </c>
    </row>
    <row r="8" spans="1:8" x14ac:dyDescent="0.2">
      <c r="A8">
        <v>8</v>
      </c>
      <c r="C8">
        <f t="shared" si="0"/>
        <v>-0.11534789300000001</v>
      </c>
      <c r="D8">
        <f t="shared" si="1"/>
        <v>-0.57663615231215193</v>
      </c>
      <c r="E8">
        <v>8</v>
      </c>
      <c r="G8">
        <f t="shared" si="2"/>
        <v>-0.12008543710000001</v>
      </c>
      <c r="H8">
        <f t="shared" si="3"/>
        <v>0.34142023698225721</v>
      </c>
    </row>
    <row r="9" spans="1:8" x14ac:dyDescent="0.2">
      <c r="A9">
        <v>9</v>
      </c>
      <c r="C9">
        <f t="shared" si="0"/>
        <v>-0.10241682440000001</v>
      </c>
      <c r="D9">
        <f t="shared" si="1"/>
        <v>-0.56313596244979802</v>
      </c>
      <c r="E9">
        <v>9</v>
      </c>
      <c r="G9">
        <f t="shared" si="2"/>
        <v>-0.10707795650000002</v>
      </c>
      <c r="H9">
        <f t="shared" si="3"/>
        <v>0.35384222037101987</v>
      </c>
    </row>
    <row r="10" spans="1:8" x14ac:dyDescent="0.2">
      <c r="A10">
        <v>10</v>
      </c>
      <c r="C10">
        <f t="shared" si="0"/>
        <v>-8.9485755800000011E-2</v>
      </c>
      <c r="D10">
        <f t="shared" si="1"/>
        <v>-0.54967145859411204</v>
      </c>
      <c r="E10">
        <v>10</v>
      </c>
      <c r="G10">
        <f t="shared" si="2"/>
        <v>-9.407047590000002E-2</v>
      </c>
      <c r="H10">
        <f t="shared" si="3"/>
        <v>0.36630026553032685</v>
      </c>
    </row>
    <row r="11" spans="1:8" x14ac:dyDescent="0.2">
      <c r="A11">
        <v>11</v>
      </c>
      <c r="C11">
        <f t="shared" si="0"/>
        <v>-7.6554687199999999E-2</v>
      </c>
      <c r="D11">
        <f t="shared" si="1"/>
        <v>-0.5362427649783138</v>
      </c>
      <c r="E11">
        <v>11</v>
      </c>
      <c r="G11">
        <f t="shared" si="2"/>
        <v>-8.1062995300000024E-2</v>
      </c>
      <c r="H11">
        <f t="shared" si="3"/>
        <v>0.37879450171946616</v>
      </c>
    </row>
    <row r="12" spans="1:8" x14ac:dyDescent="0.2">
      <c r="A12">
        <v>12</v>
      </c>
      <c r="C12">
        <f t="shared" si="0"/>
        <v>-6.3623618600000015E-2</v>
      </c>
      <c r="D12">
        <f t="shared" si="1"/>
        <v>-0.52284999801605614</v>
      </c>
      <c r="E12">
        <v>12</v>
      </c>
      <c r="G12">
        <f t="shared" si="2"/>
        <v>-6.8055514700000014E-2</v>
      </c>
      <c r="H12">
        <f t="shared" si="3"/>
        <v>0.39132505024208653</v>
      </c>
    </row>
    <row r="13" spans="1:8" x14ac:dyDescent="0.2">
      <c r="A13">
        <v>13</v>
      </c>
      <c r="C13">
        <f t="shared" si="0"/>
        <v>-5.0692550000000003E-2</v>
      </c>
      <c r="D13">
        <f t="shared" si="1"/>
        <v>-0.50949326616801816</v>
      </c>
      <c r="E13">
        <v>13</v>
      </c>
      <c r="G13">
        <f t="shared" si="2"/>
        <v>-5.5048034100000004E-2</v>
      </c>
      <c r="H13">
        <f t="shared" si="3"/>
        <v>0.40389202430590565</v>
      </c>
    </row>
    <row r="14" spans="1:8" x14ac:dyDescent="0.2">
      <c r="A14">
        <v>14</v>
      </c>
      <c r="C14">
        <f t="shared" si="0"/>
        <v>-3.7761481400000019E-2</v>
      </c>
      <c r="D14">
        <f t="shared" si="1"/>
        <v>-0.4961726698167328</v>
      </c>
      <c r="E14">
        <v>14</v>
      </c>
      <c r="G14">
        <f t="shared" si="2"/>
        <v>-4.2040553500000022E-2</v>
      </c>
      <c r="H14">
        <f t="shared" si="3"/>
        <v>0.41649552889082364</v>
      </c>
    </row>
    <row r="15" spans="1:8" x14ac:dyDescent="0.2">
      <c r="A15">
        <v>15</v>
      </c>
      <c r="C15">
        <f t="shared" si="0"/>
        <v>-2.4830412800000007E-2</v>
      </c>
      <c r="D15">
        <f t="shared" si="1"/>
        <v>-0.48288830114998194</v>
      </c>
      <c r="E15">
        <v>15</v>
      </c>
      <c r="G15">
        <f t="shared" si="2"/>
        <v>-2.9033072900000012E-2</v>
      </c>
      <c r="H15">
        <f t="shared" si="3"/>
        <v>0.42913566062579994</v>
      </c>
    </row>
    <row r="16" spans="1:8" x14ac:dyDescent="0.2">
      <c r="A16">
        <v>16</v>
      </c>
      <c r="C16">
        <f t="shared" si="0"/>
        <v>-1.1899344200000023E-2</v>
      </c>
      <c r="D16">
        <f t="shared" si="1"/>
        <v>-0.46964024405306759</v>
      </c>
      <c r="E16">
        <v>16</v>
      </c>
      <c r="G16">
        <f t="shared" si="2"/>
        <v>-1.602559230000003E-2</v>
      </c>
      <c r="H16">
        <f t="shared" si="3"/>
        <v>0.44181250767481595</v>
      </c>
    </row>
    <row r="17" spans="1:8" x14ac:dyDescent="0.2">
      <c r="A17">
        <v>17</v>
      </c>
      <c r="C17">
        <f t="shared" si="0"/>
        <v>1.0317243999999892E-3</v>
      </c>
      <c r="D17">
        <f t="shared" si="1"/>
        <v>-0.45642857401025083</v>
      </c>
      <c r="E17">
        <v>17</v>
      </c>
      <c r="G17">
        <f t="shared" si="2"/>
        <v>-3.0181117000000202E-3</v>
      </c>
      <c r="H17">
        <f t="shared" si="3"/>
        <v>0.45452614963224169</v>
      </c>
    </row>
    <row r="18" spans="1:8" x14ac:dyDescent="0.2">
      <c r="A18">
        <v>18</v>
      </c>
      <c r="C18">
        <f t="shared" si="0"/>
        <v>1.3962793000000001E-2</v>
      </c>
      <c r="D18">
        <f t="shared" si="1"/>
        <v>-0.44325335801562604</v>
      </c>
      <c r="E18">
        <v>18</v>
      </c>
      <c r="G18">
        <f t="shared" si="2"/>
        <v>9.9893688999999897E-3</v>
      </c>
      <c r="H18">
        <f t="shared" si="3"/>
        <v>0.46727665742788671</v>
      </c>
    </row>
    <row r="19" spans="1:8" x14ac:dyDescent="0.2">
      <c r="A19">
        <v>19</v>
      </c>
      <c r="C19">
        <f t="shared" si="0"/>
        <v>2.6893861599999985E-2</v>
      </c>
      <c r="D19">
        <f t="shared" si="1"/>
        <v>-0.43011465449367192</v>
      </c>
      <c r="E19">
        <v>19</v>
      </c>
      <c r="G19">
        <f t="shared" si="2"/>
        <v>2.2996849499999972E-2</v>
      </c>
      <c r="H19">
        <f t="shared" si="3"/>
        <v>0.48006409324200078</v>
      </c>
    </row>
    <row r="20" spans="1:8" x14ac:dyDescent="0.2">
      <c r="A20">
        <v>20</v>
      </c>
      <c r="C20">
        <f t="shared" si="0"/>
        <v>3.9824930199999997E-2</v>
      </c>
      <c r="D20">
        <f t="shared" si="1"/>
        <v>-0.41701251322970018</v>
      </c>
      <c r="E20">
        <v>20</v>
      </c>
      <c r="G20">
        <f t="shared" si="2"/>
        <v>3.6004330099999982E-2</v>
      </c>
      <c r="H20">
        <f t="shared" si="3"/>
        <v>0.49288851043045906</v>
      </c>
    </row>
    <row r="21" spans="1:8" x14ac:dyDescent="0.2">
      <c r="A21">
        <v>21</v>
      </c>
      <c r="C21">
        <f t="shared" si="0"/>
        <v>5.2755998800000009E-2</v>
      </c>
      <c r="D21">
        <f t="shared" si="1"/>
        <v>-0.40394697531039203</v>
      </c>
      <c r="E21">
        <v>21</v>
      </c>
      <c r="G21">
        <f t="shared" si="2"/>
        <v>4.9011810699999964E-2</v>
      </c>
      <c r="H21">
        <f t="shared" si="3"/>
        <v>0.50574995346033935</v>
      </c>
    </row>
    <row r="22" spans="1:8" x14ac:dyDescent="0.2">
      <c r="A22">
        <v>22</v>
      </c>
      <c r="C22">
        <f t="shared" si="0"/>
        <v>6.5687067399999993E-2</v>
      </c>
      <c r="D22">
        <f t="shared" si="1"/>
        <v>-0.39091807307458815</v>
      </c>
      <c r="E22">
        <v>22</v>
      </c>
      <c r="G22">
        <f t="shared" si="2"/>
        <v>6.2019291299999973E-2</v>
      </c>
      <c r="H22">
        <f t="shared" si="3"/>
        <v>0.51864845785607516</v>
      </c>
    </row>
    <row r="23" spans="1:8" x14ac:dyDescent="0.2">
      <c r="A23">
        <v>23</v>
      </c>
      <c r="C23">
        <f t="shared" si="0"/>
        <v>7.8618135999999977E-2</v>
      </c>
      <c r="D23">
        <f t="shared" si="1"/>
        <v>-0.37792583007447089</v>
      </c>
      <c r="E23">
        <v>23</v>
      </c>
      <c r="G23">
        <f t="shared" si="2"/>
        <v>7.5026771899999983E-2</v>
      </c>
      <c r="H23">
        <f t="shared" si="3"/>
        <v>0.53158405015633281</v>
      </c>
    </row>
    <row r="24" spans="1:8" x14ac:dyDescent="0.2">
      <c r="A24">
        <v>24</v>
      </c>
      <c r="C24">
        <f t="shared" si="0"/>
        <v>9.1549204599999962E-2</v>
      </c>
      <c r="D24">
        <f t="shared" si="1"/>
        <v>-0.36497026104724395</v>
      </c>
      <c r="E24">
        <v>24</v>
      </c>
      <c r="G24">
        <f t="shared" si="2"/>
        <v>8.8034252499999993E-2</v>
      </c>
      <c r="H24">
        <f t="shared" si="3"/>
        <v>0.54455674788173702</v>
      </c>
    </row>
    <row r="25" spans="1:8" x14ac:dyDescent="0.2">
      <c r="A25">
        <v>25</v>
      </c>
      <c r="C25">
        <f t="shared" si="0"/>
        <v>0.1044802732</v>
      </c>
      <c r="D25">
        <f t="shared" si="1"/>
        <v>-0.35205137189739177</v>
      </c>
      <c r="E25">
        <v>25</v>
      </c>
      <c r="G25">
        <f t="shared" si="2"/>
        <v>0.1010417331</v>
      </c>
      <c r="H25">
        <f t="shared" si="3"/>
        <v>0.55756655951353529</v>
      </c>
    </row>
    <row r="26" spans="1:8" x14ac:dyDescent="0.2">
      <c r="A26">
        <v>26</v>
      </c>
      <c r="C26">
        <f t="shared" si="0"/>
        <v>0.11741134179999999</v>
      </c>
      <c r="D26">
        <f t="shared" si="1"/>
        <v>-0.33916915968956751</v>
      </c>
      <c r="E26">
        <v>26</v>
      </c>
      <c r="G26">
        <f t="shared" si="2"/>
        <v>0.11404921369999996</v>
      </c>
      <c r="H26">
        <f t="shared" si="3"/>
        <v>0.57061348448326221</v>
      </c>
    </row>
    <row r="27" spans="1:8" x14ac:dyDescent="0.2">
      <c r="A27">
        <v>27</v>
      </c>
      <c r="C27">
        <f t="shared" si="0"/>
        <v>0.13034241039999997</v>
      </c>
      <c r="D27">
        <f t="shared" si="1"/>
        <v>-0.32632361265212861</v>
      </c>
      <c r="E27">
        <v>27</v>
      </c>
      <c r="G27">
        <f t="shared" si="2"/>
        <v>0.12705669429999997</v>
      </c>
      <c r="H27">
        <f t="shared" si="3"/>
        <v>0.58369751317343177</v>
      </c>
    </row>
    <row r="28" spans="1:8" x14ac:dyDescent="0.2">
      <c r="A28">
        <v>28</v>
      </c>
      <c r="C28">
        <f t="shared" si="0"/>
        <v>0.14327347900000001</v>
      </c>
      <c r="D28">
        <f t="shared" si="1"/>
        <v>-0.31351471019131194</v>
      </c>
      <c r="E28">
        <v>28</v>
      </c>
      <c r="G28">
        <f t="shared" si="2"/>
        <v>0.14006417489999998</v>
      </c>
      <c r="H28">
        <f t="shared" si="3"/>
        <v>0.5968186269292578</v>
      </c>
    </row>
    <row r="29" spans="1:8" x14ac:dyDescent="0.2">
      <c r="A29">
        <v>29</v>
      </c>
      <c r="C29">
        <f t="shared" si="0"/>
        <v>0.15620454759999999</v>
      </c>
      <c r="D29">
        <f t="shared" si="1"/>
        <v>-0.30074242291600706</v>
      </c>
      <c r="E29">
        <v>29</v>
      </c>
      <c r="G29">
        <f t="shared" si="2"/>
        <v>0.15307165549999999</v>
      </c>
      <c r="H29">
        <f t="shared" si="3"/>
        <v>0.60997679808136751</v>
      </c>
    </row>
    <row r="30" spans="1:8" x14ac:dyDescent="0.2">
      <c r="A30">
        <v>30</v>
      </c>
      <c r="C30">
        <f t="shared" si="0"/>
        <v>0.16913561619999998</v>
      </c>
      <c r="D30">
        <f t="shared" si="1"/>
        <v>-0.28800671267305855</v>
      </c>
      <c r="E30">
        <v>30</v>
      </c>
      <c r="G30">
        <f t="shared" si="2"/>
        <v>0.1660791361</v>
      </c>
      <c r="H30">
        <f t="shared" si="3"/>
        <v>0.62317198997944434</v>
      </c>
    </row>
    <row r="31" spans="1:8" x14ac:dyDescent="0.2">
      <c r="A31">
        <v>31</v>
      </c>
      <c r="C31">
        <f t="shared" si="0"/>
        <v>0.18206668479999996</v>
      </c>
      <c r="D31">
        <f t="shared" si="1"/>
        <v>-0.27530753259299967</v>
      </c>
      <c r="E31">
        <v>31</v>
      </c>
      <c r="G31">
        <f t="shared" si="2"/>
        <v>0.17908661669999995</v>
      </c>
      <c r="H31">
        <f t="shared" si="3"/>
        <v>0.63640415703670417</v>
      </c>
    </row>
    <row r="32" spans="1:8" x14ac:dyDescent="0.2">
      <c r="A32">
        <v>32</v>
      </c>
      <c r="C32">
        <f t="shared" si="0"/>
        <v>0.1949977534</v>
      </c>
      <c r="D32">
        <f t="shared" si="1"/>
        <v>-0.26264482714608783</v>
      </c>
      <c r="E32">
        <v>32</v>
      </c>
      <c r="G32">
        <f t="shared" si="2"/>
        <v>0.19209409729999996</v>
      </c>
      <c r="H32">
        <f t="shared" si="3"/>
        <v>0.64967324478508148</v>
      </c>
    </row>
    <row r="33" spans="1:8" x14ac:dyDescent="0.2">
      <c r="A33">
        <v>33</v>
      </c>
      <c r="C33">
        <f t="shared" ref="C33:C64" si="4">-0.2058653732+(A33-1)*0.0129310686</f>
        <v>0.20792882199999999</v>
      </c>
      <c r="D33">
        <f t="shared" ref="D33:D64" si="5">0+1*C33-0.4553223041568*(1.00526315789474+(C33-0.0937210526315789)^2/2.07018805371965)^0.5</f>
        <v>-0.25001853220848791</v>
      </c>
      <c r="E33">
        <v>33</v>
      </c>
      <c r="G33">
        <f t="shared" ref="G33:G64" si="6">-0.2111378013+(E33-1)*0.0130074806</f>
        <v>0.20510157789999997</v>
      </c>
      <c r="H33">
        <f t="shared" ref="H33:H64" si="7">0+1*G33+0.4553223041568*(1.00526315789474+(G33-0.0937210526315789)^2/2.07018805371965)^0.5</f>
        <v>0.66297918994096672</v>
      </c>
    </row>
    <row r="34" spans="1:8" x14ac:dyDescent="0.2">
      <c r="A34">
        <v>34</v>
      </c>
      <c r="C34">
        <f t="shared" si="4"/>
        <v>0.22085989059999997</v>
      </c>
      <c r="D34">
        <f t="shared" si="5"/>
        <v>-0.23742857513841939</v>
      </c>
      <c r="E34">
        <v>34</v>
      </c>
      <c r="G34">
        <f t="shared" si="6"/>
        <v>0.21810905849999998</v>
      </c>
      <c r="H34">
        <f t="shared" si="7"/>
        <v>0.67632192048131201</v>
      </c>
    </row>
    <row r="35" spans="1:8" x14ac:dyDescent="0.2">
      <c r="A35">
        <v>35</v>
      </c>
      <c r="C35">
        <f t="shared" si="4"/>
        <v>0.23379095920000001</v>
      </c>
      <c r="D35">
        <f t="shared" si="5"/>
        <v>-0.22487487486205729</v>
      </c>
      <c r="E35">
        <v>35</v>
      </c>
      <c r="G35">
        <f t="shared" si="6"/>
        <v>0.23111653909999999</v>
      </c>
      <c r="H35">
        <f t="shared" si="7"/>
        <v>0.68970135572989522</v>
      </c>
    </row>
    <row r="36" spans="1:8" x14ac:dyDescent="0.2">
      <c r="A36">
        <v>36</v>
      </c>
      <c r="C36">
        <f t="shared" si="4"/>
        <v>0.24672202779999999</v>
      </c>
      <c r="D36">
        <f t="shared" si="5"/>
        <v>-0.21235734196895314</v>
      </c>
      <c r="E36">
        <v>36</v>
      </c>
      <c r="G36">
        <f t="shared" si="6"/>
        <v>0.24412401969999994</v>
      </c>
      <c r="H36">
        <f t="shared" si="7"/>
        <v>0.70311740645349929</v>
      </c>
    </row>
    <row r="37" spans="1:8" x14ac:dyDescent="0.2">
      <c r="A37">
        <v>37</v>
      </c>
      <c r="C37">
        <f t="shared" si="4"/>
        <v>0.25965309640000001</v>
      </c>
      <c r="D37">
        <f t="shared" si="5"/>
        <v>-0.19987587881671476</v>
      </c>
      <c r="E37">
        <v>37</v>
      </c>
      <c r="G37">
        <f t="shared" si="6"/>
        <v>0.25713150029999998</v>
      </c>
      <c r="H37">
        <f t="shared" si="7"/>
        <v>0.71656997496774377</v>
      </c>
    </row>
    <row r="38" spans="1:8" x14ac:dyDescent="0.2">
      <c r="A38">
        <v>38</v>
      </c>
      <c r="C38">
        <f t="shared" si="4"/>
        <v>0.27258416499999993</v>
      </c>
      <c r="D38">
        <f t="shared" si="5"/>
        <v>-0.18743037964466358</v>
      </c>
      <c r="E38">
        <v>38</v>
      </c>
      <c r="G38">
        <f t="shared" si="6"/>
        <v>0.27013898089999999</v>
      </c>
      <c r="H38">
        <f t="shared" si="7"/>
        <v>0.7300589552522796</v>
      </c>
    </row>
    <row r="39" spans="1:8" x14ac:dyDescent="0.2">
      <c r="A39">
        <v>39</v>
      </c>
      <c r="C39">
        <f t="shared" si="4"/>
        <v>0.28551523359999997</v>
      </c>
      <c r="D39">
        <f t="shared" si="5"/>
        <v>-0.17502073069616486</v>
      </c>
      <c r="E39">
        <v>39</v>
      </c>
      <c r="G39">
        <f t="shared" si="6"/>
        <v>0.2831464615</v>
      </c>
      <c r="H39">
        <f t="shared" si="7"/>
        <v>0.74358423307503396</v>
      </c>
    </row>
    <row r="40" spans="1:8" x14ac:dyDescent="0.2">
      <c r="A40">
        <v>40</v>
      </c>
      <c r="C40">
        <f t="shared" si="4"/>
        <v>0.29844630220000001</v>
      </c>
      <c r="D40">
        <f t="shared" si="5"/>
        <v>-0.16264681034930711</v>
      </c>
      <c r="E40">
        <v>40</v>
      </c>
      <c r="G40">
        <f t="shared" si="6"/>
        <v>0.2961539420999999</v>
      </c>
      <c r="H40">
        <f t="shared" si="7"/>
        <v>0.75714568612516953</v>
      </c>
    </row>
    <row r="41" spans="1:8" x14ac:dyDescent="0.2">
      <c r="A41">
        <v>41</v>
      </c>
      <c r="C41">
        <f t="shared" si="4"/>
        <v>0.31137737080000005</v>
      </c>
      <c r="D41">
        <f t="shared" si="5"/>
        <v>-0.15030848925558571</v>
      </c>
      <c r="E41">
        <v>41</v>
      </c>
      <c r="G41">
        <f t="shared" si="6"/>
        <v>0.30916142269999991</v>
      </c>
      <c r="H41">
        <f t="shared" si="7"/>
        <v>0.7707431841544089</v>
      </c>
    </row>
    <row r="42" spans="1:8" x14ac:dyDescent="0.2">
      <c r="A42">
        <v>42</v>
      </c>
      <c r="C42">
        <f t="shared" si="4"/>
        <v>0.32430843939999998</v>
      </c>
      <c r="D42">
        <f t="shared" si="5"/>
        <v>-0.13800563048623221</v>
      </c>
      <c r="E42">
        <v>42</v>
      </c>
      <c r="G42">
        <f t="shared" si="6"/>
        <v>0.32216890329999992</v>
      </c>
      <c r="H42">
        <f t="shared" si="7"/>
        <v>0.784376589126345</v>
      </c>
    </row>
    <row r="43" spans="1:8" x14ac:dyDescent="0.2">
      <c r="A43">
        <v>43</v>
      </c>
      <c r="C43">
        <f t="shared" si="4"/>
        <v>0.33723950800000002</v>
      </c>
      <c r="D43">
        <f t="shared" si="5"/>
        <v>-0.12573808968581274</v>
      </c>
      <c r="E43">
        <v>43</v>
      </c>
      <c r="G43">
        <f t="shared" si="6"/>
        <v>0.33517638389999993</v>
      </c>
      <c r="H43">
        <f t="shared" si="7"/>
        <v>0.79804575537335465</v>
      </c>
    </row>
    <row r="44" spans="1:8" x14ac:dyDescent="0.2">
      <c r="A44">
        <v>44</v>
      </c>
      <c r="C44">
        <f t="shared" si="4"/>
        <v>0.35017057660000006</v>
      </c>
      <c r="D44">
        <f t="shared" si="5"/>
        <v>-0.11350571523270614</v>
      </c>
      <c r="E44">
        <v>44</v>
      </c>
      <c r="G44">
        <f t="shared" si="6"/>
        <v>0.34818386449999994</v>
      </c>
      <c r="H44">
        <f t="shared" si="7"/>
        <v>0.81175052976070938</v>
      </c>
    </row>
    <row r="45" spans="1:8" x14ac:dyDescent="0.2">
      <c r="A45">
        <v>45</v>
      </c>
      <c r="C45">
        <f t="shared" si="4"/>
        <v>0.36310164519999999</v>
      </c>
      <c r="D45">
        <f t="shared" si="5"/>
        <v>-0.10130834840605901</v>
      </c>
      <c r="E45">
        <v>45</v>
      </c>
      <c r="G45">
        <f t="shared" si="6"/>
        <v>0.36119134509999995</v>
      </c>
      <c r="H45">
        <f t="shared" si="7"/>
        <v>0.82549075185746479</v>
      </c>
    </row>
    <row r="46" spans="1:8" x14ac:dyDescent="0.2">
      <c r="A46">
        <v>46</v>
      </c>
      <c r="C46">
        <f t="shared" si="4"/>
        <v>0.37603271380000003</v>
      </c>
      <c r="D46">
        <f t="shared" si="5"/>
        <v>-8.9145823558806736E-2</v>
      </c>
      <c r="E46">
        <v>46</v>
      </c>
      <c r="G46">
        <f t="shared" si="6"/>
        <v>0.37419882569999996</v>
      </c>
      <c r="H46">
        <f t="shared" si="7"/>
        <v>0.83926625411370404</v>
      </c>
    </row>
    <row r="47" spans="1:8" x14ac:dyDescent="0.2">
      <c r="A47">
        <v>47</v>
      </c>
      <c r="C47">
        <f t="shared" si="4"/>
        <v>0.38896378239999996</v>
      </c>
      <c r="D47">
        <f t="shared" si="5"/>
        <v>-7.7017968296340278E-2</v>
      </c>
      <c r="E47">
        <v>47</v>
      </c>
      <c r="G47">
        <f t="shared" si="6"/>
        <v>0.38720630629999997</v>
      </c>
      <c r="H47">
        <f t="shared" si="7"/>
        <v>0.85307686204369648</v>
      </c>
    </row>
    <row r="48" spans="1:8" x14ac:dyDescent="0.2">
      <c r="A48">
        <v>48</v>
      </c>
      <c r="C48">
        <f t="shared" si="4"/>
        <v>0.401894851</v>
      </c>
      <c r="D48">
        <f t="shared" si="5"/>
        <v>-6.4924603660387714E-2</v>
      </c>
      <c r="E48">
        <v>48</v>
      </c>
      <c r="G48">
        <f t="shared" si="6"/>
        <v>0.40021378689999998</v>
      </c>
      <c r="H48">
        <f t="shared" si="7"/>
        <v>0.86692239441452679</v>
      </c>
    </row>
    <row r="49" spans="1:8" x14ac:dyDescent="0.2">
      <c r="A49">
        <v>49</v>
      </c>
      <c r="C49">
        <f t="shared" si="4"/>
        <v>0.41482591960000004</v>
      </c>
      <c r="D49">
        <f t="shared" si="5"/>
        <v>-5.2865544317683311E-2</v>
      </c>
      <c r="E49">
        <v>49</v>
      </c>
      <c r="G49">
        <f t="shared" si="6"/>
        <v>0.41322126749999999</v>
      </c>
      <c r="H49">
        <f t="shared" si="7"/>
        <v>0.88080266343974367</v>
      </c>
    </row>
    <row r="50" spans="1:8" x14ac:dyDescent="0.2">
      <c r="A50">
        <v>50</v>
      </c>
      <c r="C50">
        <f t="shared" si="4"/>
        <v>0.42775698819999997</v>
      </c>
      <c r="D50">
        <f t="shared" si="5"/>
        <v>-4.0840598752982293E-2</v>
      </c>
      <c r="E50">
        <v>50</v>
      </c>
      <c r="G50">
        <f t="shared" si="6"/>
        <v>0.42622874809999989</v>
      </c>
      <c r="H50">
        <f t="shared" si="7"/>
        <v>0.89471747497757703</v>
      </c>
    </row>
    <row r="51" spans="1:8" x14ac:dyDescent="0.2">
      <c r="A51">
        <v>51</v>
      </c>
      <c r="C51">
        <f t="shared" si="4"/>
        <v>0.44068805680000001</v>
      </c>
      <c r="D51">
        <f t="shared" si="5"/>
        <v>-2.884956946598749E-2</v>
      </c>
      <c r="E51">
        <v>51</v>
      </c>
      <c r="G51">
        <f t="shared" si="6"/>
        <v>0.4392362286999999</v>
      </c>
      <c r="H51">
        <f t="shared" si="7"/>
        <v>0.9086666287332632</v>
      </c>
    </row>
    <row r="52" spans="1:8" x14ac:dyDescent="0.2">
      <c r="A52">
        <v>52</v>
      </c>
      <c r="C52">
        <f t="shared" si="4"/>
        <v>0.45361912540000005</v>
      </c>
      <c r="D52">
        <f t="shared" si="5"/>
        <v>-1.6892253171747973E-2</v>
      </c>
      <c r="E52">
        <v>52</v>
      </c>
      <c r="G52">
        <f t="shared" si="6"/>
        <v>0.45224370929999991</v>
      </c>
      <c r="H52">
        <f t="shared" si="7"/>
        <v>0.92264991846502498</v>
      </c>
    </row>
    <row r="53" spans="1:8" x14ac:dyDescent="0.2">
      <c r="A53">
        <v>53</v>
      </c>
      <c r="C53">
        <f t="shared" si="4"/>
        <v>0.46655019399999997</v>
      </c>
      <c r="D53">
        <f t="shared" si="5"/>
        <v>-4.96844100409366E-3</v>
      </c>
      <c r="E53">
        <v>53</v>
      </c>
      <c r="G53">
        <f t="shared" si="6"/>
        <v>0.46525118989999992</v>
      </c>
      <c r="H53">
        <f t="shared" si="7"/>
        <v>0.93666713219324893</v>
      </c>
    </row>
    <row r="54" spans="1:8" x14ac:dyDescent="0.2">
      <c r="A54">
        <v>54</v>
      </c>
      <c r="C54">
        <f t="shared" si="4"/>
        <v>0.47948126260000001</v>
      </c>
      <c r="D54">
        <f t="shared" si="5"/>
        <v>6.9220812783280516E-3</v>
      </c>
      <c r="E54">
        <v>54</v>
      </c>
      <c r="G54">
        <f t="shared" si="6"/>
        <v>0.47825867049999993</v>
      </c>
      <c r="H54">
        <f t="shared" si="7"/>
        <v>0.95071805241241081</v>
      </c>
    </row>
    <row r="55" spans="1:8" x14ac:dyDescent="0.2">
      <c r="A55">
        <v>55</v>
      </c>
      <c r="C55">
        <f t="shared" si="4"/>
        <v>0.49241233120000005</v>
      </c>
      <c r="D55">
        <f t="shared" si="5"/>
        <v>1.8779533083841171E-2</v>
      </c>
      <c r="E55">
        <v>55</v>
      </c>
      <c r="G55">
        <f t="shared" si="6"/>
        <v>0.49126615109999994</v>
      </c>
      <c r="H55">
        <f t="shared" si="7"/>
        <v>0.96480245630529859</v>
      </c>
    </row>
    <row r="56" spans="1:8" x14ac:dyDescent="0.2">
      <c r="A56">
        <v>56</v>
      </c>
      <c r="C56">
        <f t="shared" si="4"/>
        <v>0.50534339979999998</v>
      </c>
      <c r="D56">
        <f t="shared" si="5"/>
        <v>3.0604138777779677E-2</v>
      </c>
      <c r="E56">
        <v>56</v>
      </c>
      <c r="G56">
        <f t="shared" si="6"/>
        <v>0.50427363169999995</v>
      </c>
      <c r="H56">
        <f t="shared" si="7"/>
        <v>0.97892011595909256</v>
      </c>
    </row>
    <row r="57" spans="1:8" x14ac:dyDescent="0.2">
      <c r="A57">
        <v>57</v>
      </c>
      <c r="C57">
        <f t="shared" si="4"/>
        <v>0.51827446840000002</v>
      </c>
      <c r="D57">
        <f t="shared" si="5"/>
        <v>4.2396127471193201E-2</v>
      </c>
      <c r="E57">
        <v>57</v>
      </c>
      <c r="G57">
        <f t="shared" si="6"/>
        <v>0.51728111229999996</v>
      </c>
      <c r="H57">
        <f t="shared" si="7"/>
        <v>0.9930707985828694</v>
      </c>
    </row>
    <row r="58" spans="1:8" x14ac:dyDescent="0.2">
      <c r="A58">
        <v>58</v>
      </c>
      <c r="C58">
        <f t="shared" si="4"/>
        <v>0.53120553700000006</v>
      </c>
      <c r="D58">
        <f t="shared" si="5"/>
        <v>5.4155732808622403E-2</v>
      </c>
      <c r="E58">
        <v>58</v>
      </c>
      <c r="G58">
        <f t="shared" si="6"/>
        <v>0.53028859289999997</v>
      </c>
      <c r="H58">
        <f t="shared" si="7"/>
        <v>1.0072542667261029</v>
      </c>
    </row>
    <row r="59" spans="1:8" x14ac:dyDescent="0.2">
      <c r="A59">
        <v>59</v>
      </c>
      <c r="C59">
        <f t="shared" si="4"/>
        <v>0.54413660559999999</v>
      </c>
      <c r="D59">
        <f t="shared" si="5"/>
        <v>6.5883192755346931E-2</v>
      </c>
      <c r="E59">
        <v>59</v>
      </c>
      <c r="G59">
        <f t="shared" si="6"/>
        <v>0.54329607349999998</v>
      </c>
      <c r="H59">
        <f t="shared" si="7"/>
        <v>1.0214702784977483</v>
      </c>
    </row>
    <row r="60" spans="1:8" x14ac:dyDescent="0.2">
      <c r="A60">
        <v>60</v>
      </c>
      <c r="C60">
        <f t="shared" si="4"/>
        <v>0.55706767420000003</v>
      </c>
      <c r="D60">
        <f t="shared" si="5"/>
        <v>7.7578749384490997E-2</v>
      </c>
      <c r="E60">
        <v>60</v>
      </c>
      <c r="G60">
        <f t="shared" si="6"/>
        <v>0.55630355409999988</v>
      </c>
      <c r="H60">
        <f t="shared" si="7"/>
        <v>1.0357185877855024</v>
      </c>
    </row>
    <row r="61" spans="1:8" x14ac:dyDescent="0.2">
      <c r="A61">
        <v>61</v>
      </c>
      <c r="C61">
        <f t="shared" si="4"/>
        <v>0.56999874279999996</v>
      </c>
      <c r="D61">
        <f t="shared" si="5"/>
        <v>8.9242648664360602E-2</v>
      </c>
      <c r="E61">
        <v>61</v>
      </c>
      <c r="G61">
        <f t="shared" si="6"/>
        <v>0.56931103469999988</v>
      </c>
      <c r="H61">
        <f t="shared" si="7"/>
        <v>1.0499989444748532</v>
      </c>
    </row>
    <row r="62" spans="1:8" x14ac:dyDescent="0.2">
      <c r="A62">
        <v>62</v>
      </c>
      <c r="C62">
        <f t="shared" si="4"/>
        <v>0.5829298114</v>
      </c>
      <c r="D62">
        <f t="shared" si="5"/>
        <v>0.10087514024637773</v>
      </c>
      <c r="E62">
        <v>62</v>
      </c>
      <c r="G62">
        <f t="shared" si="6"/>
        <v>0.58231851529999989</v>
      </c>
      <c r="H62">
        <f t="shared" si="7"/>
        <v>1.0643110946675316</v>
      </c>
    </row>
    <row r="63" spans="1:8" x14ac:dyDescent="0.2">
      <c r="A63">
        <v>63</v>
      </c>
      <c r="C63">
        <f t="shared" si="4"/>
        <v>0.59586088000000004</v>
      </c>
      <c r="D63">
        <f t="shared" si="5"/>
        <v>0.11247647725395937</v>
      </c>
      <c r="E63">
        <v>63</v>
      </c>
      <c r="G63">
        <f t="shared" si="6"/>
        <v>0.5953259958999999</v>
      </c>
      <c r="H63">
        <f t="shared" si="7"/>
        <v>1.0786547808990088</v>
      </c>
    </row>
    <row r="64" spans="1:8" x14ac:dyDescent="0.2">
      <c r="A64">
        <v>64</v>
      </c>
      <c r="C64">
        <f t="shared" si="4"/>
        <v>0.60879194859999997</v>
      </c>
      <c r="D64">
        <f t="shared" si="5"/>
        <v>0.12404691607267848</v>
      </c>
      <c r="E64">
        <v>64</v>
      </c>
      <c r="G64">
        <f t="shared" si="6"/>
        <v>0.60833347649999991</v>
      </c>
      <c r="H64">
        <f t="shared" si="7"/>
        <v>1.0930297423546822</v>
      </c>
    </row>
    <row r="65" spans="1:8" x14ac:dyDescent="0.2">
      <c r="A65">
        <v>65</v>
      </c>
      <c r="C65">
        <f t="shared" ref="C65:C70" si="8">-0.2058653732+(A65-1)*0.0129310686</f>
        <v>0.62172301720000001</v>
      </c>
      <c r="D65">
        <f t="shared" ref="D65:D70" si="9">0+1*C65-0.4553223041568*(1.00526315789474+(C65-0.0937210526315789)^2/2.07018805371965)^0.5</f>
        <v>0.13558671614202511</v>
      </c>
      <c r="E65">
        <v>65</v>
      </c>
      <c r="G65">
        <f t="shared" ref="G65:G70" si="10">-0.2111378013+(E65-1)*0.0130074806</f>
        <v>0.62134095709999992</v>
      </c>
      <c r="H65">
        <f t="shared" ref="H65:H70" si="11">0+1*G65+0.4553223041568*(1.00526315789474+(G65-0.0937210526315789)^2/2.07018805371965)^0.5</f>
        <v>1.1074357150844187</v>
      </c>
    </row>
    <row r="66" spans="1:8" x14ac:dyDescent="0.2">
      <c r="A66">
        <v>66</v>
      </c>
      <c r="C66">
        <f t="shared" si="8"/>
        <v>0.63465408580000005</v>
      </c>
      <c r="D66">
        <f t="shared" si="9"/>
        <v>0.1470961397490777</v>
      </c>
      <c r="E66">
        <v>66</v>
      </c>
      <c r="G66">
        <f t="shared" si="10"/>
        <v>0.63434843769999993</v>
      </c>
      <c r="H66">
        <f t="shared" si="11"/>
        <v>1.1218724322151328</v>
      </c>
    </row>
    <row r="67" spans="1:8" x14ac:dyDescent="0.2">
      <c r="A67">
        <v>67</v>
      </c>
      <c r="C67">
        <f t="shared" si="8"/>
        <v>0.64758515439999997</v>
      </c>
      <c r="D67">
        <f t="shared" si="9"/>
        <v>0.15857545182436961</v>
      </c>
      <c r="E67">
        <v>67</v>
      </c>
      <c r="G67">
        <f t="shared" si="10"/>
        <v>0.64735591829999994</v>
      </c>
      <c r="H67">
        <f t="shared" si="11"/>
        <v>1.1363396241611001</v>
      </c>
    </row>
    <row r="68" spans="1:8" x14ac:dyDescent="0.2">
      <c r="A68">
        <v>68</v>
      </c>
      <c r="C68">
        <f t="shared" si="8"/>
        <v>0.66051622300000001</v>
      </c>
      <c r="D68">
        <f t="shared" si="9"/>
        <v>0.17002491974023048</v>
      </c>
      <c r="E68">
        <v>68</v>
      </c>
      <c r="G68">
        <f t="shared" si="10"/>
        <v>0.66036339889999995</v>
      </c>
      <c r="H68">
        <f t="shared" si="11"/>
        <v>1.1508370188317159</v>
      </c>
    </row>
    <row r="69" spans="1:8" x14ac:dyDescent="0.2">
      <c r="A69">
        <v>69</v>
      </c>
      <c r="C69">
        <f t="shared" si="8"/>
        <v>0.67344729160000005</v>
      </c>
      <c r="D69">
        <f t="shared" si="9"/>
        <v>0.18144481311185656</v>
      </c>
      <c r="E69">
        <v>69</v>
      </c>
      <c r="G69">
        <f t="shared" si="10"/>
        <v>0.67337087949999996</v>
      </c>
      <c r="H69">
        <f t="shared" si="11"/>
        <v>1.1653643418364326</v>
      </c>
    </row>
    <row r="70" spans="1:8" x14ac:dyDescent="0.2">
      <c r="A70">
        <v>70</v>
      </c>
      <c r="C70">
        <f t="shared" si="8"/>
        <v>0.68637836019999998</v>
      </c>
      <c r="D70">
        <f t="shared" si="9"/>
        <v>0.19283540360135365</v>
      </c>
      <c r="E70">
        <v>70</v>
      </c>
      <c r="G70">
        <f t="shared" si="10"/>
        <v>0.68637836009999997</v>
      </c>
      <c r="H70">
        <f t="shared" si="11"/>
        <v>1.1799213166866207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653F9-BA3C-EB43-A76A-C49FA922CC01}">
  <sheetPr codeName="Feuil1_HID13">
    <tabColor rgb="FF007800"/>
  </sheetPr>
  <dimension ref="AE1:AJ450"/>
  <sheetViews>
    <sheetView workbookViewId="0"/>
  </sheetViews>
  <sheetFormatPr baseColWidth="10" defaultRowHeight="15" x14ac:dyDescent="0.2"/>
  <sheetData>
    <row r="1" spans="31:36" ht="60" x14ac:dyDescent="0.2">
      <c r="AE1" s="7" t="s">
        <v>642</v>
      </c>
      <c r="AF1" s="7" t="s">
        <v>634</v>
      </c>
      <c r="AG1" s="7" t="s">
        <v>635</v>
      </c>
      <c r="AH1" s="7" t="s">
        <v>644</v>
      </c>
      <c r="AI1" s="7" t="s">
        <v>636</v>
      </c>
      <c r="AJ1" s="7" t="s">
        <v>640</v>
      </c>
    </row>
    <row r="2" spans="31:36" x14ac:dyDescent="0.2">
      <c r="AE2" s="9">
        <v>4.6031746031746001</v>
      </c>
      <c r="AF2" s="8">
        <v>-4.0436322797627309</v>
      </c>
      <c r="AG2" s="8">
        <v>9.6842737695577661</v>
      </c>
      <c r="AH2">
        <v>1.6759999999999999</v>
      </c>
      <c r="AI2" s="9">
        <v>1.0244039096059268</v>
      </c>
      <c r="AJ2" s="9"/>
    </row>
    <row r="3" spans="31:36" x14ac:dyDescent="0.2">
      <c r="AE3" s="9">
        <v>57.224111345975103</v>
      </c>
      <c r="AF3" s="8">
        <v>-0.13073523003175</v>
      </c>
      <c r="AG3" s="8">
        <v>9.6829655619268706</v>
      </c>
      <c r="AH3">
        <v>1.4630000000000001</v>
      </c>
      <c r="AI3" s="9">
        <v>1.0048622366288493</v>
      </c>
      <c r="AJ3" s="9"/>
    </row>
    <row r="4" spans="31:36" x14ac:dyDescent="0.2">
      <c r="AE4" s="9">
        <v>56.272583559168901</v>
      </c>
      <c r="AF4" s="8">
        <v>0.50492457299588578</v>
      </c>
      <c r="AG4" s="8">
        <v>9.6880021029637398</v>
      </c>
      <c r="AH4">
        <v>1.2689999999999999</v>
      </c>
      <c r="AI4" s="9">
        <v>0.6939775476028035</v>
      </c>
      <c r="AJ4" s="9">
        <v>316119</v>
      </c>
    </row>
    <row r="5" spans="31:36" x14ac:dyDescent="0.2">
      <c r="AE5" s="9">
        <v>56.285045308033801</v>
      </c>
      <c r="AF5" s="8">
        <v>-7.0086212243379018</v>
      </c>
      <c r="AG5" s="8">
        <v>9.6153387044949028</v>
      </c>
      <c r="AH5">
        <v>2.8820000000000001</v>
      </c>
      <c r="AI5" s="9">
        <v>0.75041686120189421</v>
      </c>
      <c r="AJ5" s="9">
        <v>332869.96999999997</v>
      </c>
    </row>
    <row r="6" spans="31:36" x14ac:dyDescent="0.2">
      <c r="AE6" s="9">
        <v>60.872710152371099</v>
      </c>
      <c r="AF6" s="8">
        <v>-13.306209564463417</v>
      </c>
      <c r="AG6" s="8">
        <v>9.4725507784542948</v>
      </c>
      <c r="AH6">
        <v>2.4430000000000001</v>
      </c>
      <c r="AI6" s="9">
        <v>0.87621172488075083</v>
      </c>
      <c r="AJ6" s="9">
        <v>287192</v>
      </c>
    </row>
    <row r="7" spans="31:36" x14ac:dyDescent="0.2">
      <c r="AE7" s="9">
        <v>59.536222439448203</v>
      </c>
      <c r="AF7" s="8">
        <v>-6.3471303277427298</v>
      </c>
      <c r="AG7" s="8">
        <v>9.4069756634095967</v>
      </c>
      <c r="AH7">
        <v>1.9059999999999999</v>
      </c>
      <c r="AI7" s="9">
        <v>0.83800213587447625</v>
      </c>
      <c r="AJ7" s="9">
        <v>221475</v>
      </c>
    </row>
    <row r="8" spans="31:36" x14ac:dyDescent="0.2">
      <c r="AE8" s="9">
        <v>67.434357434357395</v>
      </c>
      <c r="AF8" s="8">
        <v>-41.624907582354389</v>
      </c>
      <c r="AG8" s="8">
        <v>8.8686947765809716</v>
      </c>
      <c r="AH8">
        <v>2.335</v>
      </c>
      <c r="AI8" s="9">
        <v>1.0886574725584013</v>
      </c>
      <c r="AJ8" s="9">
        <v>224436</v>
      </c>
    </row>
    <row r="9" spans="31:36" x14ac:dyDescent="0.2">
      <c r="AE9" s="9">
        <v>70.765406680040797</v>
      </c>
      <c r="AF9" s="8">
        <v>7.0503799605966782</v>
      </c>
      <c r="AG9" s="8">
        <v>8.9368241549973018</v>
      </c>
      <c r="AH9">
        <v>2.9809999999999999</v>
      </c>
      <c r="AI9" s="9">
        <v>1.1388195083475745</v>
      </c>
      <c r="AJ9" s="9">
        <v>210346</v>
      </c>
    </row>
    <row r="10" spans="31:36" x14ac:dyDescent="0.2">
      <c r="AE10" s="9">
        <v>70.390255409412404</v>
      </c>
      <c r="AF10" s="8">
        <v>222.80794005521233</v>
      </c>
      <c r="AG10" s="8">
        <v>10.108711502547386</v>
      </c>
      <c r="AH10">
        <v>1.8660000000000001</v>
      </c>
      <c r="AI10" s="9">
        <v>1.3813731878156053</v>
      </c>
      <c r="AJ10" s="9">
        <v>227014</v>
      </c>
    </row>
    <row r="11" spans="31:36" x14ac:dyDescent="0.2">
      <c r="AE11" s="9">
        <v>73.214840714840705</v>
      </c>
      <c r="AF11" s="8">
        <v>-15.487050008144648</v>
      </c>
      <c r="AG11" s="8">
        <v>9.9404460935216594</v>
      </c>
      <c r="AH11">
        <v>1.518</v>
      </c>
      <c r="AI11" s="9">
        <v>1.4250469811593505</v>
      </c>
      <c r="AJ11" s="9">
        <v>868323</v>
      </c>
    </row>
    <row r="12" spans="31:36" x14ac:dyDescent="0.2">
      <c r="AE12" s="9">
        <v>84.042159763313606</v>
      </c>
      <c r="AF12" s="8">
        <v>-9.2972427706792207</v>
      </c>
      <c r="AG12" s="8">
        <v>8.5932278776922342</v>
      </c>
      <c r="AH12">
        <v>0.41399999999999998</v>
      </c>
      <c r="AI12" s="9">
        <v>3.9471733086190919</v>
      </c>
      <c r="AJ12" s="9"/>
    </row>
    <row r="13" spans="31:36" x14ac:dyDescent="0.2">
      <c r="AE13" s="9">
        <v>75.389643036701798</v>
      </c>
      <c r="AF13" s="8">
        <v>22.928637627432806</v>
      </c>
      <c r="AG13" s="8">
        <v>8.7996616968151304</v>
      </c>
      <c r="AH13">
        <v>0.33900000000000002</v>
      </c>
      <c r="AI13" s="9">
        <v>3.8952050663449937</v>
      </c>
      <c r="AJ13" s="9"/>
    </row>
    <row r="14" spans="31:36" x14ac:dyDescent="0.2">
      <c r="AE14" s="9">
        <v>63.800673011199301</v>
      </c>
      <c r="AF14" s="8">
        <v>18.968636911942099</v>
      </c>
      <c r="AG14" s="8">
        <v>8.9733514138399197</v>
      </c>
      <c r="AH14">
        <v>0.311</v>
      </c>
      <c r="AI14" s="9">
        <v>3.5295310519645122</v>
      </c>
      <c r="AJ14" s="9"/>
    </row>
    <row r="15" spans="31:36" x14ac:dyDescent="0.2">
      <c r="AE15" s="9">
        <v>64.207459207459195</v>
      </c>
      <c r="AF15" s="8">
        <v>1.5462610899873257</v>
      </c>
      <c r="AG15" s="8">
        <v>8.9886956967857081</v>
      </c>
      <c r="AH15">
        <v>0.33600000000000002</v>
      </c>
      <c r="AI15" s="9">
        <v>3.6663754368447328</v>
      </c>
      <c r="AJ15" s="9"/>
    </row>
    <row r="16" spans="31:36" x14ac:dyDescent="0.2">
      <c r="AE16" s="9">
        <v>61.901709401709297</v>
      </c>
      <c r="AF16" s="8">
        <v>-2.4088866699950073</v>
      </c>
      <c r="AG16" s="8">
        <v>8.9643119481245144</v>
      </c>
      <c r="AH16">
        <v>0.33600000000000002</v>
      </c>
      <c r="AI16" s="9">
        <v>3.6421537280982221</v>
      </c>
      <c r="AJ16" s="9"/>
    </row>
    <row r="17" spans="31:36" x14ac:dyDescent="0.2">
      <c r="AE17" s="9">
        <v>55.5133272524576</v>
      </c>
      <c r="AF17" s="8">
        <v>24.248625143880293</v>
      </c>
      <c r="AG17" s="8">
        <v>9.1814263618115408</v>
      </c>
      <c r="AH17">
        <v>0.36</v>
      </c>
      <c r="AI17" s="9">
        <v>3.094493051981472</v>
      </c>
      <c r="AJ17" s="9"/>
    </row>
    <row r="18" spans="31:36" x14ac:dyDescent="0.2">
      <c r="AE18" s="9">
        <v>52.086620644312902</v>
      </c>
      <c r="AF18" s="8">
        <v>-6.2171899125064334</v>
      </c>
      <c r="AG18" s="8">
        <v>9.1172377537138587</v>
      </c>
      <c r="AH18">
        <v>0.40600000000000003</v>
      </c>
      <c r="AI18" s="9">
        <v>3.1332455273844801</v>
      </c>
      <c r="AJ18" s="9"/>
    </row>
    <row r="19" spans="31:36" x14ac:dyDescent="0.2">
      <c r="AE19" s="9">
        <v>59.369658119658098</v>
      </c>
      <c r="AF19" s="8">
        <v>3.0622324662495886</v>
      </c>
      <c r="AG19" s="8">
        <v>9.147400572202308</v>
      </c>
      <c r="AH19">
        <v>0.56200000000000006</v>
      </c>
      <c r="AI19" s="9">
        <v>2.9711395101171458</v>
      </c>
      <c r="AJ19" s="9"/>
    </row>
    <row r="20" spans="31:36" x14ac:dyDescent="0.2">
      <c r="AE20" s="9">
        <v>39.2853960616591</v>
      </c>
      <c r="AF20" s="8">
        <v>7.7316293929712456</v>
      </c>
      <c r="AG20" s="8">
        <v>9.2218736077898562</v>
      </c>
      <c r="AH20">
        <v>0.56399999999999995</v>
      </c>
      <c r="AI20" s="9">
        <v>2.71787267694741</v>
      </c>
      <c r="AJ20" s="9"/>
    </row>
    <row r="21" spans="31:36" x14ac:dyDescent="0.2">
      <c r="AE21" s="9">
        <v>43.994587143625601</v>
      </c>
      <c r="AF21" s="8">
        <v>11.605377619612495</v>
      </c>
      <c r="AG21" s="8">
        <v>9.3316726571437076</v>
      </c>
      <c r="AH21">
        <v>0.84099999999999997</v>
      </c>
      <c r="AI21" s="9">
        <v>2.4362267493356953</v>
      </c>
      <c r="AJ21" s="9"/>
    </row>
    <row r="22" spans="31:36" x14ac:dyDescent="0.2">
      <c r="AE22" s="9">
        <v>63.1192881192881</v>
      </c>
      <c r="AF22" s="8">
        <v>-3.220573823121895</v>
      </c>
      <c r="AG22" s="8">
        <v>11.648784147353842</v>
      </c>
      <c r="AH22">
        <v>0.45500000000000002</v>
      </c>
      <c r="AI22" s="9">
        <v>1.0021562259934353</v>
      </c>
      <c r="AJ22" s="9">
        <v>2102800</v>
      </c>
    </row>
    <row r="23" spans="31:36" x14ac:dyDescent="0.2">
      <c r="AE23" s="9">
        <v>61.720489005318697</v>
      </c>
      <c r="AF23" s="8">
        <v>10.022522522522523</v>
      </c>
      <c r="AG23" s="8">
        <v>11.744299056404454</v>
      </c>
      <c r="AH23">
        <v>1.833</v>
      </c>
      <c r="AI23" s="9">
        <v>0.98786032229654142</v>
      </c>
      <c r="AJ23" s="9">
        <v>1865170</v>
      </c>
    </row>
    <row r="24" spans="31:36" x14ac:dyDescent="0.2">
      <c r="AE24" s="3"/>
      <c r="AF24" s="8">
        <v>0.96165290043083962</v>
      </c>
      <c r="AG24" s="8">
        <v>11.753869640909945</v>
      </c>
      <c r="AH24">
        <v>2.0699999999999998</v>
      </c>
      <c r="AI24" s="9">
        <v>1.0178553184800974</v>
      </c>
      <c r="AJ24" s="9"/>
    </row>
    <row r="25" spans="31:36" x14ac:dyDescent="0.2">
      <c r="AE25" s="9">
        <v>63.2062588904694</v>
      </c>
      <c r="AF25" s="8">
        <v>-5.4131792997760231</v>
      </c>
      <c r="AG25" s="8">
        <v>11.698217605209017</v>
      </c>
      <c r="AH25">
        <v>2.343</v>
      </c>
      <c r="AI25" s="9">
        <v>0.90371145841122658</v>
      </c>
      <c r="AJ25" s="9">
        <v>1850400</v>
      </c>
    </row>
    <row r="26" spans="31:36" x14ac:dyDescent="0.2">
      <c r="AE26" s="3"/>
      <c r="AF26" s="8">
        <v>-6.6959129921815936</v>
      </c>
      <c r="AG26" s="8">
        <v>11.628911331128942</v>
      </c>
      <c r="AH26">
        <v>3.83</v>
      </c>
      <c r="AI26" s="9">
        <v>0.94103189727332637</v>
      </c>
      <c r="AJ26" s="9"/>
    </row>
    <row r="27" spans="31:36" x14ac:dyDescent="0.2">
      <c r="AE27" s="9">
        <v>57.928335575394399</v>
      </c>
      <c r="AF27" s="8">
        <v>-0.75157171098327658</v>
      </c>
      <c r="AG27" s="8">
        <v>11.621367228703837</v>
      </c>
      <c r="AH27">
        <v>2.8610000000000002</v>
      </c>
      <c r="AI27" s="9">
        <v>0.9259963751861755</v>
      </c>
      <c r="AJ27" s="9">
        <v>1667700</v>
      </c>
    </row>
    <row r="28" spans="31:36" x14ac:dyDescent="0.2">
      <c r="AE28" s="9">
        <v>80.684848484848402</v>
      </c>
      <c r="AF28" s="8">
        <v>-7.2666750408240164</v>
      </c>
      <c r="AG28" s="8">
        <v>11.545924943233336</v>
      </c>
      <c r="AH28">
        <v>2.8460000000000001</v>
      </c>
      <c r="AI28" s="9">
        <v>1.0341251028010257</v>
      </c>
      <c r="AJ28" s="9">
        <v>365100</v>
      </c>
    </row>
    <row r="29" spans="31:36" x14ac:dyDescent="0.2">
      <c r="AE29" s="9">
        <v>81.836439118743201</v>
      </c>
      <c r="AF29" s="8">
        <v>-53.327850611968465</v>
      </c>
      <c r="AG29" s="8">
        <v>10.783902371171786</v>
      </c>
      <c r="AH29">
        <v>2.835</v>
      </c>
      <c r="AI29" s="9">
        <v>0.6013930925826112</v>
      </c>
      <c r="AJ29" s="9">
        <v>281700</v>
      </c>
    </row>
    <row r="30" spans="31:36" x14ac:dyDescent="0.2">
      <c r="AE30" s="9">
        <v>80.521212121212102</v>
      </c>
      <c r="AF30" s="8">
        <v>7.9149218458476724</v>
      </c>
      <c r="AG30" s="8">
        <v>10.86007534117482</v>
      </c>
      <c r="AH30">
        <v>-8.4600000000000009</v>
      </c>
      <c r="AI30" s="9">
        <v>0.63226141078838172</v>
      </c>
      <c r="AJ30" s="9">
        <v>331300</v>
      </c>
    </row>
    <row r="31" spans="31:36" x14ac:dyDescent="0.2">
      <c r="AE31" s="9">
        <v>80.408512830419497</v>
      </c>
      <c r="AF31" s="8">
        <v>12.325188258798217</v>
      </c>
      <c r="AG31" s="8">
        <v>10.976303286160228</v>
      </c>
      <c r="AH31">
        <v>-10.657999999999999</v>
      </c>
      <c r="AI31" s="9">
        <v>0.59211246408537421</v>
      </c>
      <c r="AJ31" s="9">
        <v>318200</v>
      </c>
    </row>
    <row r="32" spans="31:36" x14ac:dyDescent="0.2">
      <c r="AE32" s="3"/>
      <c r="AF32" s="8">
        <v>-7.5962559104506413</v>
      </c>
      <c r="AG32" s="8">
        <v>11.469579454466547</v>
      </c>
      <c r="AH32">
        <v>5.8789999999999996</v>
      </c>
      <c r="AI32" s="9">
        <v>1.1385158420184214</v>
      </c>
      <c r="AJ32" s="9"/>
    </row>
    <row r="33" spans="31:36" x14ac:dyDescent="0.2">
      <c r="AE33" s="9">
        <v>86.695463039549097</v>
      </c>
      <c r="AF33" s="8">
        <v>4.2952024896092231</v>
      </c>
      <c r="AG33" s="8">
        <v>11.511634632203972</v>
      </c>
      <c r="AH33">
        <v>3.8239999999999998</v>
      </c>
      <c r="AI33" s="9">
        <v>1.1359854211933393</v>
      </c>
      <c r="AJ33" s="9">
        <v>2704276</v>
      </c>
    </row>
    <row r="34" spans="31:36" x14ac:dyDescent="0.2">
      <c r="AE34" s="9"/>
      <c r="AF34" s="8">
        <v>7.0540997887274584</v>
      </c>
      <c r="AG34" s="8">
        <v>11.579798758404518</v>
      </c>
      <c r="AH34">
        <v>3.9340000000000002</v>
      </c>
      <c r="AI34" s="9">
        <v>1.0890138052302742</v>
      </c>
      <c r="AJ34" s="9"/>
    </row>
    <row r="35" spans="31:36" x14ac:dyDescent="0.2">
      <c r="AE35" s="9">
        <v>81.700115550690199</v>
      </c>
      <c r="AF35" s="8">
        <v>-2.2531707134572936</v>
      </c>
      <c r="AG35" s="8">
        <v>11.557009333789498</v>
      </c>
      <c r="AH35">
        <v>4.5640000000000001</v>
      </c>
      <c r="AI35" s="9">
        <v>1.1407178466514205</v>
      </c>
      <c r="AJ35" s="9">
        <v>2750043</v>
      </c>
    </row>
    <row r="36" spans="31:36" x14ac:dyDescent="0.2">
      <c r="AE36" s="9">
        <v>81.764966044627101</v>
      </c>
      <c r="AF36" s="8">
        <v>-4.5508913278536367</v>
      </c>
      <c r="AG36" s="8">
        <v>11.510432359764517</v>
      </c>
      <c r="AH36">
        <v>5.2039999999999997</v>
      </c>
      <c r="AI36" s="9">
        <v>1.2653807981874869</v>
      </c>
      <c r="AJ36" s="9">
        <v>2493058</v>
      </c>
    </row>
    <row r="37" spans="31:36" x14ac:dyDescent="0.2">
      <c r="AE37" s="9">
        <v>78.413163897034806</v>
      </c>
      <c r="AF37" s="8">
        <v>-6.975368667983278</v>
      </c>
      <c r="AG37" s="8">
        <v>11.438126484894745</v>
      </c>
      <c r="AH37">
        <v>5.92</v>
      </c>
      <c r="AI37" s="9">
        <v>1.2666041619518713</v>
      </c>
      <c r="AJ37" s="9">
        <v>2438665</v>
      </c>
    </row>
    <row r="38" spans="31:36" x14ac:dyDescent="0.2">
      <c r="AE38" s="9">
        <v>79.264448394883104</v>
      </c>
      <c r="AF38" s="8">
        <v>-11.910381170993501</v>
      </c>
      <c r="AG38" s="8">
        <v>11.311310990955839</v>
      </c>
      <c r="AH38">
        <v>7.8330000000000002</v>
      </c>
      <c r="AI38" s="9">
        <v>1.3517696137801103</v>
      </c>
      <c r="AJ38" s="9">
        <v>1787502</v>
      </c>
    </row>
    <row r="39" spans="31:36" x14ac:dyDescent="0.2">
      <c r="AE39" s="9">
        <v>79.609949670925204</v>
      </c>
      <c r="AF39" s="8">
        <v>-2.2277681946636325</v>
      </c>
      <c r="AG39" s="8">
        <v>11.288781413322436</v>
      </c>
      <c r="AH39">
        <v>6.4660000000000002</v>
      </c>
      <c r="AI39" s="9">
        <v>1.4698448448448449</v>
      </c>
      <c r="AJ39" s="9">
        <v>1289456</v>
      </c>
    </row>
    <row r="40" spans="31:36" x14ac:dyDescent="0.2">
      <c r="AE40" s="9">
        <v>79.035068805183698</v>
      </c>
      <c r="AF40" s="8">
        <v>-0.97722722722722732</v>
      </c>
      <c r="AG40" s="8">
        <v>11.278961079024354</v>
      </c>
      <c r="AH40">
        <v>5.3869999999999996</v>
      </c>
      <c r="AI40" s="9">
        <v>1.5839977760648984</v>
      </c>
      <c r="AJ40" s="9">
        <v>1496517</v>
      </c>
    </row>
    <row r="41" spans="31:36" x14ac:dyDescent="0.2">
      <c r="AE41" s="3"/>
      <c r="AF41" s="8">
        <v>0.57114696925662445</v>
      </c>
      <c r="AG41" s="8">
        <v>11.284656300113475</v>
      </c>
      <c r="AH41">
        <v>5.6660000000000004</v>
      </c>
      <c r="AI41" s="9">
        <v>1.5502003995426619</v>
      </c>
      <c r="AJ41" s="9"/>
    </row>
    <row r="42" spans="31:36" x14ac:dyDescent="0.2">
      <c r="AE42" s="9">
        <v>65.767973856209096</v>
      </c>
      <c r="AF42" s="8">
        <v>-26.875870762290187</v>
      </c>
      <c r="AG42" s="8">
        <v>10.000795735003125</v>
      </c>
      <c r="AH42">
        <v>1.7150000000000001</v>
      </c>
      <c r="AI42" s="9">
        <v>1.1614498276174923</v>
      </c>
      <c r="AJ42" s="6">
        <v>433373</v>
      </c>
    </row>
    <row r="43" spans="31:36" x14ac:dyDescent="0.2">
      <c r="AE43" s="9"/>
      <c r="AF43" s="8">
        <v>-12.529486481582289</v>
      </c>
      <c r="AG43" s="8">
        <v>9.8669272972243256</v>
      </c>
      <c r="AH43">
        <v>1.512</v>
      </c>
      <c r="AI43" s="9">
        <v>1.3264702831656467</v>
      </c>
      <c r="AJ43" s="9"/>
    </row>
    <row r="44" spans="31:36" x14ac:dyDescent="0.2">
      <c r="AE44" s="9">
        <v>69.031141868511995</v>
      </c>
      <c r="AF44" s="8">
        <v>-57.457732600352664</v>
      </c>
      <c r="AG44" s="8">
        <v>9.0122552200027499</v>
      </c>
      <c r="AH44">
        <v>1.403</v>
      </c>
      <c r="AI44" s="9">
        <v>1.698037303425576</v>
      </c>
      <c r="AJ44" s="9">
        <v>162553.15</v>
      </c>
    </row>
    <row r="45" spans="31:36" x14ac:dyDescent="0.2">
      <c r="AE45" s="9">
        <v>66.959064327485294</v>
      </c>
      <c r="AF45" s="8">
        <v>6.0343776667073019</v>
      </c>
      <c r="AG45" s="8">
        <v>9.0708483931575845</v>
      </c>
      <c r="AH45">
        <v>1.964</v>
      </c>
      <c r="AI45" s="9">
        <v>1.4576914233157048</v>
      </c>
      <c r="AJ45" s="9">
        <v>176604</v>
      </c>
    </row>
    <row r="46" spans="31:36" x14ac:dyDescent="0.2">
      <c r="AE46" s="9">
        <v>64.447884416924495</v>
      </c>
      <c r="AF46" s="8">
        <v>-2.2993791676247415E-2</v>
      </c>
      <c r="AG46" s="8">
        <v>9.0706184288010459</v>
      </c>
      <c r="AH46">
        <v>3.1749999999999998</v>
      </c>
      <c r="AI46" s="9">
        <v>1.3628104875804967</v>
      </c>
      <c r="AJ46" s="9">
        <v>186969</v>
      </c>
    </row>
    <row r="47" spans="31:36" x14ac:dyDescent="0.2">
      <c r="AE47" s="9">
        <v>62.442871885596198</v>
      </c>
      <c r="AF47" s="8">
        <v>-32.37120515179393</v>
      </c>
      <c r="AG47" s="8">
        <v>8.6794820944599564</v>
      </c>
      <c r="AH47">
        <v>2.2189999999999999</v>
      </c>
      <c r="AI47" s="9">
        <v>1.7723176330556027</v>
      </c>
      <c r="AJ47" s="9">
        <v>188145</v>
      </c>
    </row>
    <row r="48" spans="31:36" x14ac:dyDescent="0.2">
      <c r="AE48" s="9">
        <v>62.635403811874298</v>
      </c>
      <c r="AF48" s="8">
        <v>-3.162727427308281</v>
      </c>
      <c r="AG48" s="8">
        <v>8.6473438758812833</v>
      </c>
      <c r="AH48">
        <v>4.8520000000000003</v>
      </c>
      <c r="AI48" s="9">
        <v>1.4726953467954347</v>
      </c>
      <c r="AJ48" s="9">
        <v>166160</v>
      </c>
    </row>
    <row r="49" spans="31:36" x14ac:dyDescent="0.2">
      <c r="AE49" s="9">
        <v>67.880485527544195</v>
      </c>
      <c r="AF49" s="8">
        <v>6.022827041264267</v>
      </c>
      <c r="AG49" s="8">
        <v>8.7058281102667845</v>
      </c>
      <c r="AH49">
        <v>-22.536999999999999</v>
      </c>
      <c r="AI49" s="9">
        <v>1.4016230539913879</v>
      </c>
      <c r="AJ49" s="9">
        <v>123500</v>
      </c>
    </row>
    <row r="50" spans="31:36" x14ac:dyDescent="0.2">
      <c r="AE50" s="3"/>
      <c r="AF50" s="8">
        <v>5.6641271944352436</v>
      </c>
      <c r="AG50" s="8">
        <v>8.7609233763388357</v>
      </c>
      <c r="AH50">
        <v>-9.734</v>
      </c>
      <c r="AI50" s="9">
        <v>1.2865203761755486</v>
      </c>
      <c r="AJ50" s="9"/>
    </row>
    <row r="51" spans="31:36" x14ac:dyDescent="0.2">
      <c r="AE51" s="9">
        <v>69.971164936562701</v>
      </c>
      <c r="AF51" s="8">
        <v>15.094043887147334</v>
      </c>
      <c r="AG51" s="8">
        <v>8.9015027574516097</v>
      </c>
      <c r="AH51">
        <v>-6.6390000000000002</v>
      </c>
      <c r="AI51" s="9">
        <v>1.2813563938444776</v>
      </c>
      <c r="AJ51" s="9">
        <v>89938</v>
      </c>
    </row>
    <row r="52" spans="31:36" x14ac:dyDescent="0.2">
      <c r="AE52" s="9">
        <v>90.660511363636303</v>
      </c>
      <c r="AF52" s="8">
        <v>-13.794865970013632</v>
      </c>
      <c r="AG52" s="8">
        <v>9.6276681726268585</v>
      </c>
      <c r="AH52">
        <v>2.3759999999999999</v>
      </c>
      <c r="AI52" s="9">
        <v>1.5832400026352198</v>
      </c>
      <c r="AJ52" s="9">
        <v>357000</v>
      </c>
    </row>
    <row r="53" spans="31:36" x14ac:dyDescent="0.2">
      <c r="AE53" s="9">
        <v>84.410511363636303</v>
      </c>
      <c r="AF53" s="8">
        <v>42.51927004413993</v>
      </c>
      <c r="AG53" s="8">
        <v>9.9819752055848685</v>
      </c>
      <c r="AH53">
        <v>1.7110000000000001</v>
      </c>
      <c r="AI53" s="9">
        <v>1.4145056164193592</v>
      </c>
      <c r="AJ53" s="9">
        <v>343000</v>
      </c>
    </row>
    <row r="54" spans="31:36" x14ac:dyDescent="0.2">
      <c r="AE54" s="9">
        <v>86.2760416666666</v>
      </c>
      <c r="AF54" s="8">
        <v>4.5902094023020386</v>
      </c>
      <c r="AG54" s="8">
        <v>10.026854966486413</v>
      </c>
      <c r="AH54">
        <v>1.371</v>
      </c>
      <c r="AI54" s="9">
        <v>1.3310350923716079</v>
      </c>
      <c r="AJ54" s="9">
        <v>316000</v>
      </c>
    </row>
    <row r="55" spans="31:36" x14ac:dyDescent="0.2">
      <c r="AE55" s="9">
        <v>84.216382575757507</v>
      </c>
      <c r="AF55" s="8">
        <v>-1.0430478210907805</v>
      </c>
      <c r="AG55" s="8">
        <v>10.0163697095928</v>
      </c>
      <c r="AH55">
        <v>1.427</v>
      </c>
      <c r="AI55" s="9">
        <v>1.3405538186690487</v>
      </c>
      <c r="AJ55" s="9">
        <v>274000</v>
      </c>
    </row>
    <row r="56" spans="31:36" x14ac:dyDescent="0.2">
      <c r="AE56" s="9">
        <v>82.393465909090907</v>
      </c>
      <c r="AF56" s="8">
        <v>-4.2652970075926753</v>
      </c>
      <c r="AG56" s="8">
        <v>9.972780379032077</v>
      </c>
      <c r="AH56">
        <v>1.4350000000000001</v>
      </c>
      <c r="AI56" s="9">
        <v>1.354606951247959</v>
      </c>
      <c r="AJ56" s="9">
        <v>313000</v>
      </c>
    </row>
    <row r="57" spans="31:36" x14ac:dyDescent="0.2">
      <c r="AE57" s="9">
        <v>81.2760416666666</v>
      </c>
      <c r="AF57" s="8">
        <v>-8.8406811289946354</v>
      </c>
      <c r="AG57" s="8">
        <v>9.8802189255967736</v>
      </c>
      <c r="AH57">
        <v>1.276</v>
      </c>
      <c r="AI57" s="9">
        <v>1.4154554759467759</v>
      </c>
      <c r="AJ57" s="9">
        <v>298000</v>
      </c>
    </row>
    <row r="58" spans="31:36" x14ac:dyDescent="0.2">
      <c r="AE58" s="9">
        <v>88.482481060606105</v>
      </c>
      <c r="AF58" s="8">
        <v>-7.0573183213920156</v>
      </c>
      <c r="AG58" s="8">
        <v>9.8070317167184982</v>
      </c>
      <c r="AH58">
        <v>1.538</v>
      </c>
      <c r="AI58" s="9">
        <v>1.3664996420901934</v>
      </c>
      <c r="AJ58" s="9">
        <v>261000</v>
      </c>
    </row>
    <row r="59" spans="31:36" x14ac:dyDescent="0.2">
      <c r="AE59" s="9">
        <v>95.537405303030297</v>
      </c>
      <c r="AF59" s="8">
        <v>-40.691591872694232</v>
      </c>
      <c r="AG59" s="8">
        <v>9.2846126163507705</v>
      </c>
      <c r="AH59">
        <v>1.5980000000000001</v>
      </c>
      <c r="AI59" s="9">
        <v>1.6846160987837713</v>
      </c>
      <c r="AJ59" s="9">
        <v>180128</v>
      </c>
    </row>
    <row r="60" spans="31:36" x14ac:dyDescent="0.2">
      <c r="AE60" s="9">
        <v>92.658253205128204</v>
      </c>
      <c r="AF60" s="8">
        <v>-4.6977996472008172</v>
      </c>
      <c r="AG60" s="8">
        <v>9.2364953294530334</v>
      </c>
      <c r="AH60">
        <v>2.1760000000000002</v>
      </c>
      <c r="AI60" s="9">
        <v>1.5534339990258159</v>
      </c>
      <c r="AJ60" s="9"/>
    </row>
    <row r="61" spans="31:36" x14ac:dyDescent="0.2">
      <c r="AE61" s="9">
        <v>93.363667582417506</v>
      </c>
      <c r="AF61" s="8">
        <v>-4.2377009254749147</v>
      </c>
      <c r="AG61" s="8">
        <v>9.1931942131412114</v>
      </c>
      <c r="AH61">
        <v>1.829</v>
      </c>
      <c r="AI61" s="9">
        <v>1.5131230925737538</v>
      </c>
      <c r="AJ61" s="9">
        <v>151877</v>
      </c>
    </row>
    <row r="62" spans="31:36" x14ac:dyDescent="0.2">
      <c r="AE62" s="8"/>
      <c r="AF62" s="8">
        <v>-10.88803149175375</v>
      </c>
      <c r="AG62" s="8">
        <v>7.0386080874008989</v>
      </c>
      <c r="AH62">
        <v>41.627000000000002</v>
      </c>
      <c r="AI62" s="9">
        <v>1.0662212668889279</v>
      </c>
      <c r="AJ62" s="9"/>
    </row>
    <row r="63" spans="31:36" x14ac:dyDescent="0.2">
      <c r="AE63" s="9">
        <v>0</v>
      </c>
      <c r="AF63" s="8">
        <v>13.042112651342341</v>
      </c>
      <c r="AG63" s="8">
        <v>7.1611983290282915</v>
      </c>
      <c r="AH63">
        <v>8.8160000000000007</v>
      </c>
      <c r="AI63" s="9">
        <v>0.99782995745288539</v>
      </c>
      <c r="AJ63" s="9"/>
    </row>
    <row r="64" spans="31:36" x14ac:dyDescent="0.2">
      <c r="AE64" s="9">
        <v>0</v>
      </c>
      <c r="AF64" s="8">
        <v>13.980631050856299</v>
      </c>
      <c r="AG64" s="8">
        <v>7.2920566739368713</v>
      </c>
      <c r="AH64">
        <v>5.3959999999999999</v>
      </c>
      <c r="AI64" s="9">
        <v>0.9395909540320363</v>
      </c>
      <c r="AJ64" s="9"/>
    </row>
    <row r="65" spans="31:36" x14ac:dyDescent="0.2">
      <c r="AE65" s="9">
        <v>0</v>
      </c>
      <c r="AF65" s="8">
        <v>10.024595053207573</v>
      </c>
      <c r="AG65" s="8">
        <v>7.3875904201411622</v>
      </c>
      <c r="AH65">
        <v>5.734</v>
      </c>
      <c r="AI65" s="9">
        <v>1.0033846843189289</v>
      </c>
      <c r="AJ65" s="9"/>
    </row>
    <row r="66" spans="31:36" x14ac:dyDescent="0.2">
      <c r="AE66" s="9">
        <v>0</v>
      </c>
      <c r="AF66" s="8">
        <v>10.422339782944507</v>
      </c>
      <c r="AG66" s="8">
        <v>7.4867327006318183</v>
      </c>
      <c r="AH66">
        <v>4.0389999999999997</v>
      </c>
      <c r="AI66" s="9">
        <v>0.99964634267321228</v>
      </c>
      <c r="AJ66" s="9"/>
    </row>
    <row r="67" spans="31:36" x14ac:dyDescent="0.2">
      <c r="AE67" s="9">
        <v>0</v>
      </c>
      <c r="AF67" s="8">
        <v>13.295946167862249</v>
      </c>
      <c r="AG67" s="8">
        <v>7.6115659024070634</v>
      </c>
      <c r="AH67">
        <v>6.4960000000000004</v>
      </c>
      <c r="AI67" s="9">
        <v>0.94207597451520975</v>
      </c>
      <c r="AJ67" s="9"/>
    </row>
    <row r="68" spans="31:36" x14ac:dyDescent="0.2">
      <c r="AE68" s="9">
        <v>0</v>
      </c>
      <c r="AF68" s="8">
        <v>7.0056459723533857</v>
      </c>
      <c r="AG68" s="8">
        <v>7.6792773155855567</v>
      </c>
      <c r="AH68">
        <v>-25.818999999999999</v>
      </c>
      <c r="AI68" s="9">
        <v>1.0053766522919425</v>
      </c>
      <c r="AJ68" s="9"/>
    </row>
    <row r="69" spans="31:36" x14ac:dyDescent="0.2">
      <c r="AE69" s="9">
        <v>0</v>
      </c>
      <c r="AF69" s="8">
        <v>13.013255320250606</v>
      </c>
      <c r="AG69" s="8">
        <v>7.8016122451492951</v>
      </c>
      <c r="AH69">
        <v>-30.081</v>
      </c>
      <c r="AI69" s="9">
        <v>0.96841737095731717</v>
      </c>
      <c r="AJ69" s="9"/>
    </row>
    <row r="70" spans="31:36" x14ac:dyDescent="0.2">
      <c r="AE70" s="9">
        <v>0</v>
      </c>
      <c r="AF70" s="8">
        <v>35.46491364428482</v>
      </c>
      <c r="AG70" s="8">
        <v>8.1051547260556589</v>
      </c>
      <c r="AH70">
        <v>9.4949999999999992</v>
      </c>
      <c r="AI70" s="9">
        <v>2.1993616778408778</v>
      </c>
      <c r="AJ70" s="9"/>
    </row>
    <row r="71" spans="31:36" x14ac:dyDescent="0.2">
      <c r="AE71" s="9">
        <v>15.2777777777777</v>
      </c>
      <c r="AF71" s="8">
        <v>20.050164668877553</v>
      </c>
      <c r="AG71" s="8">
        <v>8.2878942344030069</v>
      </c>
      <c r="AH71">
        <v>5.859</v>
      </c>
      <c r="AI71" s="9">
        <v>1.5599410784277721</v>
      </c>
      <c r="AJ71" s="9"/>
    </row>
    <row r="72" spans="31:36" x14ac:dyDescent="0.2">
      <c r="AE72" s="9">
        <v>0</v>
      </c>
      <c r="AF72" s="8">
        <v>-12.866050707699836</v>
      </c>
      <c r="AG72" s="8">
        <v>7.9445152133119104</v>
      </c>
      <c r="AH72">
        <v>1.042</v>
      </c>
      <c r="AI72" s="9">
        <v>1.1415282981066039</v>
      </c>
      <c r="AJ72" s="9"/>
    </row>
    <row r="73" spans="31:36" x14ac:dyDescent="0.2">
      <c r="AE73" s="9">
        <v>0</v>
      </c>
      <c r="AF73" s="8">
        <v>26.029045429803926</v>
      </c>
      <c r="AG73" s="8">
        <v>8.1758574269939679</v>
      </c>
      <c r="AH73">
        <v>0.82799999999999996</v>
      </c>
      <c r="AI73" s="9">
        <v>1.1299220252885329</v>
      </c>
      <c r="AJ73" s="9"/>
    </row>
    <row r="74" spans="31:36" x14ac:dyDescent="0.2">
      <c r="AE74" s="9">
        <v>0</v>
      </c>
      <c r="AF74" s="8">
        <v>10.851830040845771</v>
      </c>
      <c r="AG74" s="8">
        <v>8.278881686096069</v>
      </c>
      <c r="AH74">
        <v>0.83899999999999997</v>
      </c>
      <c r="AI74" s="9">
        <v>1.1282909782409503</v>
      </c>
      <c r="AJ74" s="9"/>
    </row>
    <row r="75" spans="31:36" x14ac:dyDescent="0.2">
      <c r="AE75" s="9">
        <v>0</v>
      </c>
      <c r="AF75" s="8">
        <v>8.9415770298183599</v>
      </c>
      <c r="AG75" s="8">
        <v>8.3645232480907126</v>
      </c>
      <c r="AH75">
        <v>1.0669999999999999</v>
      </c>
      <c r="AI75" s="9">
        <v>1.2151407306273321</v>
      </c>
      <c r="AJ75" s="9"/>
    </row>
    <row r="76" spans="31:36" x14ac:dyDescent="0.2">
      <c r="AE76" s="9">
        <v>0</v>
      </c>
      <c r="AF76" s="8">
        <v>7.5162887794103836</v>
      </c>
      <c r="AG76" s="8">
        <v>8.4369954217212069</v>
      </c>
      <c r="AH76">
        <v>1.105</v>
      </c>
      <c r="AI76" s="9">
        <v>1.336613308560159</v>
      </c>
      <c r="AJ76" s="9"/>
    </row>
    <row r="77" spans="31:36" x14ac:dyDescent="0.2">
      <c r="AE77" s="9">
        <v>0</v>
      </c>
      <c r="AF77" s="8">
        <v>15.837127213241084</v>
      </c>
      <c r="AG77" s="8">
        <v>8.5840103644535546</v>
      </c>
      <c r="AH77">
        <v>1.1970000000000001</v>
      </c>
      <c r="AI77" s="9">
        <v>1.3145636516696286</v>
      </c>
      <c r="AJ77" s="9"/>
    </row>
    <row r="78" spans="31:36" x14ac:dyDescent="0.2">
      <c r="AE78" s="9">
        <v>0</v>
      </c>
      <c r="AF78" s="8">
        <v>4.1754746983443978</v>
      </c>
      <c r="AG78" s="8">
        <v>8.6249169125031653</v>
      </c>
      <c r="AH78">
        <v>1.373</v>
      </c>
      <c r="AI78" s="9">
        <v>1.3393431141918222</v>
      </c>
      <c r="AJ78" s="9"/>
    </row>
    <row r="79" spans="31:36" x14ac:dyDescent="0.2">
      <c r="AE79" s="9">
        <v>50.589549339549301</v>
      </c>
      <c r="AF79" s="8">
        <v>12.888106739454447</v>
      </c>
      <c r="AG79" s="8">
        <v>8.7461438488041949</v>
      </c>
      <c r="AH79">
        <v>1.2769999999999999</v>
      </c>
      <c r="AI79" s="9">
        <v>1.3519184270806823</v>
      </c>
      <c r="AJ79" s="9"/>
    </row>
    <row r="80" spans="31:36" x14ac:dyDescent="0.2">
      <c r="AE80" s="9">
        <v>72.497412593643503</v>
      </c>
      <c r="AF80" s="8">
        <v>11.531242046322228</v>
      </c>
      <c r="AG80" s="8">
        <v>8.8552784121930888</v>
      </c>
      <c r="AH80">
        <v>1.337</v>
      </c>
      <c r="AI80" s="9">
        <v>1.426825267782009</v>
      </c>
      <c r="AJ80" s="9">
        <v>306678</v>
      </c>
    </row>
    <row r="81" spans="31:36" x14ac:dyDescent="0.2">
      <c r="AE81" s="9">
        <v>75.270362650170298</v>
      </c>
      <c r="AF81" s="8">
        <v>16.982585255230838</v>
      </c>
      <c r="AG81" s="8">
        <v>9.0121333059520037</v>
      </c>
      <c r="AH81">
        <v>1.454</v>
      </c>
      <c r="AI81" s="9">
        <v>1.2246891002194586</v>
      </c>
      <c r="AJ81" s="9">
        <v>345983</v>
      </c>
    </row>
    <row r="82" spans="31:36" x14ac:dyDescent="0.2">
      <c r="AE82" s="3"/>
      <c r="AF82" s="8"/>
      <c r="AG82" s="8">
        <v>10.95729422815692</v>
      </c>
      <c r="AH82" s="8"/>
      <c r="AI82" s="9">
        <v>1.1987763852817626</v>
      </c>
      <c r="AJ82" s="9"/>
    </row>
    <row r="83" spans="31:36" x14ac:dyDescent="0.2">
      <c r="AE83" s="3"/>
      <c r="AF83" s="8">
        <v>-3.9183559638144709</v>
      </c>
      <c r="AG83" s="8">
        <v>10.917322330911832</v>
      </c>
      <c r="AH83" s="8"/>
      <c r="AI83" s="9">
        <v>1.1804691326669448</v>
      </c>
      <c r="AJ83" s="9"/>
    </row>
    <row r="84" spans="31:36" x14ac:dyDescent="0.2">
      <c r="AE84" s="9">
        <v>47.109090909090902</v>
      </c>
      <c r="AF84" s="8">
        <v>-5.4714003229142101</v>
      </c>
      <c r="AG84" s="8">
        <v>10.861054575722122</v>
      </c>
      <c r="AH84" s="8"/>
      <c r="AI84" s="9">
        <v>1.5596752835511543</v>
      </c>
      <c r="AJ84" s="9">
        <v>579837</v>
      </c>
    </row>
    <row r="85" spans="31:36" x14ac:dyDescent="0.2">
      <c r="AE85" s="9">
        <v>55.931641269990998</v>
      </c>
      <c r="AF85" s="8">
        <v>-3.8075498493484559</v>
      </c>
      <c r="AG85" s="8">
        <v>10.822235263563458</v>
      </c>
      <c r="AH85">
        <v>1.5309999999999999</v>
      </c>
      <c r="AI85" s="9">
        <v>1.5896694132434213</v>
      </c>
      <c r="AJ85" s="9">
        <v>538298</v>
      </c>
    </row>
    <row r="86" spans="31:36" x14ac:dyDescent="0.2">
      <c r="AE86" s="9">
        <v>78.965418894830606</v>
      </c>
      <c r="AF86" s="8">
        <v>-42.399696746004828</v>
      </c>
      <c r="AG86" s="8">
        <v>10.270592910089658</v>
      </c>
      <c r="AH86">
        <v>1.615</v>
      </c>
      <c r="AI86" s="9">
        <v>2.1269093554085416</v>
      </c>
      <c r="AJ86" s="9">
        <v>468425</v>
      </c>
    </row>
    <row r="87" spans="31:36" x14ac:dyDescent="0.2">
      <c r="AE87" s="9">
        <v>80.379278148040797</v>
      </c>
      <c r="AF87" s="8">
        <v>6.8615565792663924</v>
      </c>
      <c r="AG87" s="8">
        <v>10.33695685705389</v>
      </c>
      <c r="AH87">
        <v>1.611</v>
      </c>
      <c r="AI87" s="9">
        <v>1.7986840399325814</v>
      </c>
      <c r="AJ87" s="9">
        <v>403018</v>
      </c>
    </row>
    <row r="88" spans="31:36" x14ac:dyDescent="0.2">
      <c r="AE88" s="9">
        <v>0</v>
      </c>
      <c r="AF88" s="8">
        <v>2.5565648719594707</v>
      </c>
      <c r="AG88" s="8">
        <v>7.4039552676727842</v>
      </c>
      <c r="AH88">
        <v>0.80800000000000005</v>
      </c>
      <c r="AI88" s="9">
        <v>1.2416229722588201</v>
      </c>
      <c r="AJ88" s="9"/>
    </row>
    <row r="89" spans="31:36" x14ac:dyDescent="0.2">
      <c r="AE89" s="9">
        <v>0</v>
      </c>
      <c r="AF89" s="8">
        <v>13.232160383033326</v>
      </c>
      <c r="AG89" s="8">
        <v>7.5282253094279685</v>
      </c>
      <c r="AH89">
        <v>1.196</v>
      </c>
      <c r="AI89" s="9">
        <v>1.801552530860812</v>
      </c>
      <c r="AJ89" s="9"/>
    </row>
    <row r="90" spans="31:36" x14ac:dyDescent="0.2">
      <c r="AE90" s="9">
        <v>0</v>
      </c>
      <c r="AF90" s="8">
        <v>18.499012260444946</v>
      </c>
      <c r="AG90" s="8">
        <v>7.6979597486254292</v>
      </c>
      <c r="AH90">
        <v>1.304</v>
      </c>
      <c r="AI90" s="9">
        <v>1.2197502821203103</v>
      </c>
      <c r="AJ90" s="9"/>
    </row>
    <row r="91" spans="31:36" x14ac:dyDescent="0.2">
      <c r="AE91" s="9">
        <v>0</v>
      </c>
      <c r="AF91" s="8">
        <v>7.807983040564956</v>
      </c>
      <c r="AG91" s="8">
        <v>7.7731412725499966</v>
      </c>
      <c r="AH91">
        <v>1.0760000000000001</v>
      </c>
      <c r="AI91" s="9">
        <v>1.3153018847833033</v>
      </c>
      <c r="AJ91" s="9"/>
    </row>
    <row r="92" spans="31:36" x14ac:dyDescent="0.2">
      <c r="AE92" s="9">
        <v>0</v>
      </c>
      <c r="AF92" s="8">
        <v>7.504999109819642</v>
      </c>
      <c r="AG92" s="8">
        <v>7.8455084363955354</v>
      </c>
      <c r="AH92">
        <v>1.7370000000000001</v>
      </c>
      <c r="AI92" s="9">
        <v>1.5733276016781537</v>
      </c>
      <c r="AJ92" s="9"/>
    </row>
    <row r="93" spans="31:36" x14ac:dyDescent="0.2">
      <c r="AE93" s="9">
        <v>0</v>
      </c>
      <c r="AF93" s="8">
        <v>8.6663096127374377</v>
      </c>
      <c r="AG93" s="8">
        <v>7.9286200573282883</v>
      </c>
      <c r="AH93">
        <v>2.67</v>
      </c>
      <c r="AI93" s="9">
        <v>2.0873182461123636</v>
      </c>
      <c r="AJ93" s="9"/>
    </row>
    <row r="94" spans="31:36" x14ac:dyDescent="0.2">
      <c r="AE94" s="9">
        <v>0</v>
      </c>
      <c r="AF94" s="8">
        <v>4.4154872794796374</v>
      </c>
      <c r="AG94" s="8">
        <v>7.9718278813755026</v>
      </c>
      <c r="AH94">
        <v>4.9260000000000002</v>
      </c>
      <c r="AI94" s="9">
        <v>3.6264347946103546</v>
      </c>
      <c r="AJ94" s="9"/>
    </row>
    <row r="95" spans="31:36" x14ac:dyDescent="0.2">
      <c r="AE95" s="9">
        <v>0</v>
      </c>
      <c r="AF95" s="8">
        <v>1.7876921484395198</v>
      </c>
      <c r="AG95" s="8">
        <v>7.9895468899199029</v>
      </c>
      <c r="AH95">
        <v>3.238</v>
      </c>
      <c r="AI95" s="9">
        <v>3.6150829163785274</v>
      </c>
      <c r="AJ95" s="9"/>
    </row>
    <row r="96" spans="31:36" x14ac:dyDescent="0.2">
      <c r="AE96" s="9">
        <v>0</v>
      </c>
      <c r="AF96" s="8">
        <v>34.75311529647859</v>
      </c>
      <c r="AG96" s="8">
        <v>8.2878210325370052</v>
      </c>
      <c r="AH96">
        <v>2.9969999999999999</v>
      </c>
      <c r="AI96" s="9">
        <v>3.2698203822082261</v>
      </c>
      <c r="AJ96" s="9"/>
    </row>
    <row r="97" spans="31:36" x14ac:dyDescent="0.2">
      <c r="AE97" s="9">
        <v>0</v>
      </c>
      <c r="AF97" s="8">
        <v>-15.31501978661001</v>
      </c>
      <c r="AG97" s="8">
        <v>8.1215891032424459</v>
      </c>
      <c r="AH97">
        <v>2.2989999999999999</v>
      </c>
      <c r="AI97" s="9">
        <v>3.9302838728765677</v>
      </c>
      <c r="AJ97" s="9"/>
    </row>
    <row r="98" spans="31:36" x14ac:dyDescent="0.2">
      <c r="AE98" s="9">
        <v>81.030525030524998</v>
      </c>
      <c r="AF98" s="8">
        <v>-8.4651684024374667</v>
      </c>
      <c r="AG98" s="8">
        <v>10.050655394715154</v>
      </c>
      <c r="AH98">
        <v>25.061</v>
      </c>
      <c r="AI98" s="9">
        <v>0.5289262839601695</v>
      </c>
      <c r="AJ98" s="9">
        <v>205564</v>
      </c>
    </row>
    <row r="99" spans="31:36" x14ac:dyDescent="0.2">
      <c r="AE99" s="9">
        <v>80.522623533376205</v>
      </c>
      <c r="AF99" s="8">
        <v>-0.33183766858596248</v>
      </c>
      <c r="AG99" s="8">
        <v>10.047331500006747</v>
      </c>
      <c r="AH99">
        <v>16.260000000000002</v>
      </c>
      <c r="AI99" s="9">
        <v>0.55578114008275192</v>
      </c>
      <c r="AJ99" s="9">
        <v>196598</v>
      </c>
    </row>
    <row r="100" spans="31:36" x14ac:dyDescent="0.2">
      <c r="AE100" s="9"/>
      <c r="AF100" s="8">
        <v>18.441247145696828</v>
      </c>
      <c r="AG100" s="8">
        <v>10.216578346964397</v>
      </c>
      <c r="AH100">
        <v>16.198</v>
      </c>
      <c r="AI100" s="9">
        <v>0.57513104453880126</v>
      </c>
      <c r="AJ100" s="9"/>
    </row>
    <row r="101" spans="31:36" x14ac:dyDescent="0.2">
      <c r="AE101" s="9">
        <v>78.520038922337704</v>
      </c>
      <c r="AF101" s="8">
        <v>8.8658597764026155</v>
      </c>
      <c r="AG101" s="8">
        <v>10.301524641087784</v>
      </c>
      <c r="AH101">
        <v>16.324000000000002</v>
      </c>
      <c r="AI101" s="9">
        <v>0.55965556433721086</v>
      </c>
      <c r="AJ101" s="9">
        <v>233998</v>
      </c>
    </row>
    <row r="102" spans="31:36" x14ac:dyDescent="0.2">
      <c r="AE102" s="3"/>
      <c r="AF102" s="8">
        <v>2.0696497765043511</v>
      </c>
      <c r="AG102" s="8">
        <v>10.322009876300282</v>
      </c>
      <c r="AH102">
        <v>18.312999999999999</v>
      </c>
      <c r="AI102" s="9">
        <v>0.55494146350210238</v>
      </c>
      <c r="AJ102" s="9"/>
    </row>
    <row r="103" spans="31:36" x14ac:dyDescent="0.2">
      <c r="AE103" s="9">
        <v>77.218420766807796</v>
      </c>
      <c r="AF103" s="8">
        <v>4.8706294620847306</v>
      </c>
      <c r="AG103" s="8">
        <v>10.369567180448918</v>
      </c>
      <c r="AH103">
        <v>18.21</v>
      </c>
      <c r="AI103" s="9">
        <v>0.5625296669663612</v>
      </c>
      <c r="AJ103" s="9">
        <v>257797</v>
      </c>
    </row>
    <row r="104" spans="31:36" x14ac:dyDescent="0.2">
      <c r="AE104" s="9">
        <v>80.113123156601404</v>
      </c>
      <c r="AF104" s="8">
        <v>3.2619811877001528</v>
      </c>
      <c r="AG104" s="8">
        <v>10.401666260128623</v>
      </c>
      <c r="AH104">
        <v>16.873000000000001</v>
      </c>
      <c r="AI104" s="9">
        <v>0.55495602778891107</v>
      </c>
      <c r="AJ104" s="9">
        <v>263529</v>
      </c>
    </row>
    <row r="105" spans="31:36" x14ac:dyDescent="0.2">
      <c r="AE105" s="3"/>
      <c r="AF105" s="8">
        <v>5.7216161522376972</v>
      </c>
      <c r="AG105" s="8">
        <v>10.457305450860016</v>
      </c>
      <c r="AH105">
        <v>14.52</v>
      </c>
      <c r="AI105" s="9">
        <v>0.59225256548134086</v>
      </c>
      <c r="AJ105" s="9"/>
    </row>
    <row r="106" spans="31:36" x14ac:dyDescent="0.2">
      <c r="AE106" s="9">
        <v>76.338886032372599</v>
      </c>
      <c r="AF106" s="8">
        <v>5.6550266410147589</v>
      </c>
      <c r="AG106" s="8">
        <v>10.512314586041793</v>
      </c>
      <c r="AH106">
        <v>15.788</v>
      </c>
      <c r="AI106" s="9">
        <v>0.61715204681957347</v>
      </c>
      <c r="AJ106" s="9">
        <v>267868</v>
      </c>
    </row>
    <row r="107" spans="31:36" x14ac:dyDescent="0.2">
      <c r="AE107" s="9">
        <v>75.740093240093202</v>
      </c>
      <c r="AF107" s="8">
        <v>13.158947641045213</v>
      </c>
      <c r="AG107" s="8">
        <v>10.635937846700498</v>
      </c>
      <c r="AH107">
        <v>15.444000000000001</v>
      </c>
      <c r="AI107" s="9">
        <v>0.58766991508488187</v>
      </c>
      <c r="AJ107" s="9">
        <v>241038</v>
      </c>
    </row>
    <row r="108" spans="31:36" x14ac:dyDescent="0.2">
      <c r="AE108" s="9">
        <v>0</v>
      </c>
      <c r="AF108" s="8">
        <v>-3.008294708796428</v>
      </c>
      <c r="AG108" s="8">
        <v>7.5829120990978733</v>
      </c>
      <c r="AH108">
        <v>12.951000000000001</v>
      </c>
      <c r="AI108" s="9">
        <v>2.6602646892774731</v>
      </c>
      <c r="AJ108" s="9"/>
    </row>
    <row r="109" spans="31:36" x14ac:dyDescent="0.2">
      <c r="AE109" s="9">
        <v>0</v>
      </c>
      <c r="AF109" s="8">
        <v>42.104705853006173</v>
      </c>
      <c r="AG109" s="8">
        <v>7.9343060641529304</v>
      </c>
      <c r="AH109">
        <v>96.814999999999998</v>
      </c>
      <c r="AI109" s="9">
        <v>2.9634197063072896</v>
      </c>
      <c r="AJ109" s="9"/>
    </row>
    <row r="110" spans="31:36" x14ac:dyDescent="0.2">
      <c r="AE110" s="9"/>
      <c r="AF110" s="8">
        <v>13.679985928313931</v>
      </c>
      <c r="AG110" s="8">
        <v>8.0625232381703711</v>
      </c>
      <c r="AH110">
        <v>108.428</v>
      </c>
      <c r="AI110" s="9">
        <v>2.8299517188328696</v>
      </c>
      <c r="AJ110" s="9"/>
    </row>
    <row r="111" spans="31:36" x14ac:dyDescent="0.2">
      <c r="AE111" s="9">
        <v>13.045922777062399</v>
      </c>
      <c r="AF111" s="8">
        <v>14.751360340240266</v>
      </c>
      <c r="AG111" s="8">
        <v>8.200120755869575</v>
      </c>
      <c r="AH111">
        <v>27.814</v>
      </c>
      <c r="AI111" s="9">
        <v>3.2954830435630349</v>
      </c>
      <c r="AJ111" s="9">
        <v>68976</v>
      </c>
    </row>
    <row r="112" spans="31:36" x14ac:dyDescent="0.2">
      <c r="AE112" s="9">
        <v>26.112391193036299</v>
      </c>
      <c r="AF112" s="8">
        <v>18.61028343572098</v>
      </c>
      <c r="AG112" s="8">
        <v>8.3707937595642026</v>
      </c>
      <c r="AH112">
        <v>18.692</v>
      </c>
      <c r="AI112" s="9">
        <v>3.066465342135551</v>
      </c>
      <c r="AJ112" s="9">
        <v>72870</v>
      </c>
    </row>
    <row r="113" spans="31:36" x14ac:dyDescent="0.2">
      <c r="AE113" s="9">
        <v>35.482742880702098</v>
      </c>
      <c r="AF113" s="8">
        <v>22.779871467491894</v>
      </c>
      <c r="AG113" s="8">
        <v>8.5760166627227541</v>
      </c>
      <c r="AH113">
        <v>13.452999999999999</v>
      </c>
      <c r="AI113" s="9">
        <v>3.8212721622345343</v>
      </c>
      <c r="AJ113" s="9">
        <v>72688</v>
      </c>
    </row>
    <row r="114" spans="31:36" x14ac:dyDescent="0.2">
      <c r="AE114" s="9">
        <v>36.215572033898297</v>
      </c>
      <c r="AF114" s="8">
        <v>21.437278189080029</v>
      </c>
      <c r="AG114" s="8">
        <v>8.7702443773267937</v>
      </c>
      <c r="AH114">
        <v>8.5229999999999997</v>
      </c>
      <c r="AI114" s="9">
        <v>3.4817879462947765</v>
      </c>
      <c r="AJ114" s="9">
        <v>34327</v>
      </c>
    </row>
    <row r="115" spans="31:36" x14ac:dyDescent="0.2">
      <c r="AE115" s="3"/>
      <c r="AF115" s="8">
        <v>14.597687548546171</v>
      </c>
      <c r="AG115" s="8">
        <v>8.9065018169562968</v>
      </c>
      <c r="AH115">
        <v>11.509</v>
      </c>
      <c r="AI115" s="9">
        <v>3.4572888154150516</v>
      </c>
      <c r="AJ115" s="9"/>
    </row>
    <row r="116" spans="31:36" x14ac:dyDescent="0.2">
      <c r="AE116" s="9">
        <v>32.238345063084097</v>
      </c>
      <c r="AF116" s="8">
        <v>4.6017507249518887</v>
      </c>
      <c r="AG116" s="8">
        <v>8.9514919197911968</v>
      </c>
      <c r="AH116">
        <v>16.181999999999999</v>
      </c>
      <c r="AI116" s="9">
        <v>3.9750239655931807</v>
      </c>
      <c r="AJ116" s="9">
        <v>41506</v>
      </c>
    </row>
    <row r="117" spans="31:36" x14ac:dyDescent="0.2">
      <c r="AE117" s="9">
        <v>38.568273210249799</v>
      </c>
      <c r="AF117" s="8">
        <v>0.93012410290955494</v>
      </c>
      <c r="AG117" s="8">
        <v>8.960750170646989</v>
      </c>
      <c r="AH117">
        <v>13.369</v>
      </c>
      <c r="AI117" s="9">
        <v>3.9002592668651812</v>
      </c>
      <c r="AJ117" s="9">
        <v>42422</v>
      </c>
    </row>
    <row r="118" spans="31:36" x14ac:dyDescent="0.2">
      <c r="AE118" s="9">
        <v>3.4920634920634899</v>
      </c>
      <c r="AF118" s="8">
        <v>21.25005456137761</v>
      </c>
      <c r="AG118" s="8">
        <v>7.1744049632917379</v>
      </c>
      <c r="AH118">
        <v>1.0009999999999999</v>
      </c>
      <c r="AI118" s="9">
        <v>1.8843696647398134</v>
      </c>
      <c r="AJ118" s="9"/>
    </row>
    <row r="119" spans="31:36" x14ac:dyDescent="0.2">
      <c r="AE119" s="9">
        <v>39.708360138467597</v>
      </c>
      <c r="AF119" s="8">
        <v>26.927127574424592</v>
      </c>
      <c r="AG119" s="8">
        <v>7.4128479004502266</v>
      </c>
      <c r="AH119">
        <v>1.234</v>
      </c>
      <c r="AI119" s="9">
        <v>1.8653625314472715</v>
      </c>
      <c r="AJ119" s="9">
        <v>10829</v>
      </c>
    </row>
    <row r="120" spans="31:36" x14ac:dyDescent="0.2">
      <c r="AE120" s="3"/>
      <c r="AF120" s="8">
        <v>36.774223526209951</v>
      </c>
      <c r="AG120" s="8">
        <v>7.726009277380447</v>
      </c>
      <c r="AH120">
        <v>1.2989999999999999</v>
      </c>
      <c r="AI120" s="9">
        <v>1.8372302439975663</v>
      </c>
      <c r="AJ120" s="9"/>
    </row>
    <row r="121" spans="31:36" x14ac:dyDescent="0.2">
      <c r="AE121" s="9">
        <v>59.1202943501794</v>
      </c>
      <c r="AF121" s="8">
        <v>34.57500620990858</v>
      </c>
      <c r="AG121" s="8">
        <v>8.0229608019839684</v>
      </c>
      <c r="AH121">
        <v>1.298</v>
      </c>
      <c r="AI121" s="9">
        <v>1.8126565678587763</v>
      </c>
      <c r="AJ121" s="9">
        <v>21614.75</v>
      </c>
    </row>
    <row r="122" spans="31:36" x14ac:dyDescent="0.2">
      <c r="AE122" s="9">
        <v>58.768333047993998</v>
      </c>
      <c r="AF122" s="8">
        <v>33.466975062250114</v>
      </c>
      <c r="AG122" s="8">
        <v>8.3116446854223831</v>
      </c>
      <c r="AH122">
        <v>1.63</v>
      </c>
      <c r="AI122" s="9">
        <v>2.2483230791036015</v>
      </c>
      <c r="AJ122" s="9">
        <v>37196</v>
      </c>
    </row>
    <row r="123" spans="31:36" x14ac:dyDescent="0.2">
      <c r="AE123" s="9">
        <v>62.7620288910611</v>
      </c>
      <c r="AF123" s="8">
        <v>31.9966111545484</v>
      </c>
      <c r="AG123" s="8">
        <v>8.5892507486195004</v>
      </c>
      <c r="AH123">
        <v>1.722</v>
      </c>
      <c r="AI123" s="9">
        <v>1.9899154866042899</v>
      </c>
      <c r="AJ123" s="9">
        <v>54559</v>
      </c>
    </row>
    <row r="124" spans="31:36" x14ac:dyDescent="0.2">
      <c r="AE124" s="9">
        <v>66.370685066337202</v>
      </c>
      <c r="AF124" s="8">
        <v>24.073867990574637</v>
      </c>
      <c r="AG124" s="8">
        <v>8.8049576604733257</v>
      </c>
      <c r="AH124">
        <v>1.444</v>
      </c>
      <c r="AI124" s="9">
        <v>1.91545796626358</v>
      </c>
      <c r="AJ124" s="9">
        <v>76850</v>
      </c>
    </row>
    <row r="125" spans="31:36" x14ac:dyDescent="0.2">
      <c r="AE125" s="3"/>
      <c r="AF125" s="8">
        <v>25.869388362398936</v>
      </c>
      <c r="AG125" s="8">
        <v>9.035032243496623</v>
      </c>
      <c r="AH125">
        <v>1.3109999999999999</v>
      </c>
      <c r="AI125" s="9">
        <v>2.0954428654773412</v>
      </c>
      <c r="AJ125" s="9"/>
    </row>
    <row r="126" spans="31:36" x14ac:dyDescent="0.2">
      <c r="AE126" s="9">
        <v>67.066855381031601</v>
      </c>
      <c r="AF126" s="8">
        <v>24.881219983260216</v>
      </c>
      <c r="AG126" s="8">
        <v>9.2572251029125461</v>
      </c>
      <c r="AH126">
        <v>1.1259999999999999</v>
      </c>
      <c r="AI126" s="9">
        <v>2.0047498037215985</v>
      </c>
      <c r="AJ126" s="9">
        <v>178000</v>
      </c>
    </row>
    <row r="127" spans="31:36" x14ac:dyDescent="0.2">
      <c r="AE127" s="9">
        <v>72.103729603729505</v>
      </c>
      <c r="AF127" s="8"/>
      <c r="AG127" s="8">
        <v>9.4941650141006591</v>
      </c>
      <c r="AH127">
        <v>0.98</v>
      </c>
      <c r="AI127" s="9">
        <v>2.314184610751393</v>
      </c>
      <c r="AJ127" s="9">
        <v>240000</v>
      </c>
    </row>
    <row r="128" spans="31:36" x14ac:dyDescent="0.2">
      <c r="AE128" s="3"/>
      <c r="AF128" s="8">
        <v>2.1452840772497761</v>
      </c>
      <c r="AG128" s="8">
        <v>8.5367377461988845</v>
      </c>
      <c r="AH128">
        <v>1.67</v>
      </c>
      <c r="AI128" s="9">
        <v>1.4651386514637894</v>
      </c>
      <c r="AJ128" s="9"/>
    </row>
    <row r="129" spans="31:36" x14ac:dyDescent="0.2">
      <c r="AE129" s="9">
        <v>0</v>
      </c>
      <c r="AF129" s="8">
        <v>8.6358754533522717</v>
      </c>
      <c r="AG129" s="8">
        <v>8.6195692580331045</v>
      </c>
      <c r="AH129">
        <v>0.86199999999999999</v>
      </c>
      <c r="AI129" s="9">
        <v>1.5954143347174581</v>
      </c>
      <c r="AJ129" s="9"/>
    </row>
    <row r="130" spans="31:36" x14ac:dyDescent="0.2">
      <c r="AE130" s="9">
        <v>31.436314363143602</v>
      </c>
      <c r="AF130" s="8">
        <v>21.213215381837877</v>
      </c>
      <c r="AG130" s="8">
        <v>8.8119501775399804</v>
      </c>
      <c r="AH130">
        <v>0.64800000000000002</v>
      </c>
      <c r="AI130" s="9">
        <v>1.5926422400953233</v>
      </c>
      <c r="AJ130" s="9"/>
    </row>
    <row r="131" spans="31:36" x14ac:dyDescent="0.2">
      <c r="AE131" s="3"/>
      <c r="AF131" s="8">
        <v>10.083407804587431</v>
      </c>
      <c r="AG131" s="8">
        <v>8.908018322784887</v>
      </c>
      <c r="AH131">
        <v>0.77600000000000002</v>
      </c>
      <c r="AI131" s="9">
        <v>1.6861047219591394</v>
      </c>
      <c r="AJ131" s="9"/>
    </row>
    <row r="132" spans="31:36" x14ac:dyDescent="0.2">
      <c r="AE132" s="9">
        <v>38.330622610283598</v>
      </c>
      <c r="AF132" s="8">
        <v>12.921120281423354</v>
      </c>
      <c r="AG132" s="8">
        <v>9.0295376611514975</v>
      </c>
      <c r="AH132">
        <v>0.76400000000000001</v>
      </c>
      <c r="AI132" s="9">
        <v>1.7064462017733046</v>
      </c>
      <c r="AJ132" s="9"/>
    </row>
    <row r="133" spans="31:36" x14ac:dyDescent="0.2">
      <c r="AE133" s="9">
        <v>29.928315412186301</v>
      </c>
      <c r="AF133" s="8">
        <v>13.503474718427992</v>
      </c>
      <c r="AG133" s="8">
        <v>9.1562009258755346</v>
      </c>
      <c r="AH133">
        <v>1.161</v>
      </c>
      <c r="AI133" s="9">
        <v>1.6181779795207432</v>
      </c>
      <c r="AJ133" s="9"/>
    </row>
    <row r="134" spans="31:36" x14ac:dyDescent="0.2">
      <c r="AE134" s="9">
        <v>42.811473681038898</v>
      </c>
      <c r="AF134" s="8">
        <v>2.0479256835215875</v>
      </c>
      <c r="AG134" s="8">
        <v>9.1764733024646059</v>
      </c>
      <c r="AH134">
        <v>1.319</v>
      </c>
      <c r="AI134" s="9">
        <v>1.6829419675183614</v>
      </c>
      <c r="AJ134" s="9"/>
    </row>
    <row r="135" spans="31:36" x14ac:dyDescent="0.2">
      <c r="AE135" s="9">
        <v>40.922259763723098</v>
      </c>
      <c r="AF135" s="8">
        <v>11.47201820626875</v>
      </c>
      <c r="AG135" s="8">
        <v>9.2850767180902007</v>
      </c>
      <c r="AH135">
        <v>1.786</v>
      </c>
      <c r="AI135" s="9">
        <v>1.7330178173719377</v>
      </c>
      <c r="AJ135" s="9">
        <v>99214</v>
      </c>
    </row>
    <row r="136" spans="31:36" x14ac:dyDescent="0.2">
      <c r="AE136" s="9">
        <v>71.732670621559507</v>
      </c>
      <c r="AF136" s="8">
        <v>15.970675575352637</v>
      </c>
      <c r="AG136" s="8">
        <v>9.4332438944857842</v>
      </c>
      <c r="AH136">
        <v>2.2999999999999998</v>
      </c>
      <c r="AI136" s="9">
        <v>1.7067296151076259</v>
      </c>
      <c r="AJ136" s="9">
        <v>71504</v>
      </c>
    </row>
    <row r="137" spans="31:36" x14ac:dyDescent="0.2">
      <c r="AE137" s="3"/>
      <c r="AF137" s="8">
        <v>19.62871089061375</v>
      </c>
      <c r="AG137" s="8">
        <v>9.6124665788188324</v>
      </c>
      <c r="AH137">
        <v>3.04</v>
      </c>
      <c r="AI137" s="9">
        <v>1.6628762541806019</v>
      </c>
      <c r="AJ137" s="9"/>
    </row>
    <row r="138" spans="31:36" x14ac:dyDescent="0.2">
      <c r="AE138" s="9">
        <v>0</v>
      </c>
      <c r="AF138" s="8">
        <v>9.3876958792803258</v>
      </c>
      <c r="AG138" s="8">
        <v>8.2346976456517567</v>
      </c>
      <c r="AH138">
        <v>0.98599999999999999</v>
      </c>
      <c r="AI138" s="9">
        <v>3.7133837378962729</v>
      </c>
      <c r="AJ138" s="9"/>
    </row>
    <row r="139" spans="31:36" x14ac:dyDescent="0.2">
      <c r="AE139" s="9">
        <v>0</v>
      </c>
      <c r="AF139" s="8">
        <v>37.583233850643317</v>
      </c>
      <c r="AG139" s="8">
        <v>8.5537565307232839</v>
      </c>
      <c r="AH139">
        <v>0.73199999999999998</v>
      </c>
      <c r="AI139" s="9">
        <v>2.7306698546141681</v>
      </c>
      <c r="AJ139" s="9"/>
    </row>
    <row r="140" spans="31:36" x14ac:dyDescent="0.2">
      <c r="AE140" s="9">
        <v>0</v>
      </c>
      <c r="AF140" s="8">
        <v>10.788245729050171</v>
      </c>
      <c r="AG140" s="8">
        <v>8.6562070279430277</v>
      </c>
      <c r="AH140">
        <v>1.117</v>
      </c>
      <c r="AI140" s="9">
        <v>2.4102024122387178</v>
      </c>
      <c r="AJ140" s="9"/>
    </row>
    <row r="141" spans="31:36" x14ac:dyDescent="0.2">
      <c r="AE141" s="9">
        <v>0</v>
      </c>
      <c r="AF141" s="8">
        <v>1.0773273926588676</v>
      </c>
      <c r="AG141" s="8">
        <v>8.666922683609533</v>
      </c>
      <c r="AH141">
        <v>1.0720000000000001</v>
      </c>
      <c r="AI141" s="9">
        <v>2.3330980095047869</v>
      </c>
      <c r="AJ141" s="9"/>
    </row>
    <row r="142" spans="31:36" x14ac:dyDescent="0.2">
      <c r="AE142" s="8"/>
      <c r="AF142" s="8">
        <v>4.5302706797988739</v>
      </c>
      <c r="AG142" s="8">
        <v>8.7112291986566195</v>
      </c>
      <c r="AH142">
        <v>1.0680000000000001</v>
      </c>
      <c r="AI142" s="9">
        <v>2.2995865386199288</v>
      </c>
      <c r="AJ142" s="9"/>
    </row>
    <row r="143" spans="31:36" x14ac:dyDescent="0.2">
      <c r="AE143" s="9">
        <v>0</v>
      </c>
      <c r="AF143" s="8">
        <v>5.7999901164610401</v>
      </c>
      <c r="AG143" s="8">
        <v>8.7676094386755299</v>
      </c>
      <c r="AH143">
        <v>1.1539999999999999</v>
      </c>
      <c r="AI143" s="9">
        <v>2.2607741172074483</v>
      </c>
      <c r="AJ143" s="9"/>
    </row>
    <row r="144" spans="31:36" x14ac:dyDescent="0.2">
      <c r="AE144" s="9">
        <v>0</v>
      </c>
      <c r="AF144" s="8">
        <v>2.6841875817400456</v>
      </c>
      <c r="AG144" s="8">
        <v>8.7940973906961393</v>
      </c>
      <c r="AH144">
        <v>1.2050000000000001</v>
      </c>
      <c r="AI144" s="9">
        <v>3.9830179524502669</v>
      </c>
      <c r="AJ144" s="9"/>
    </row>
    <row r="145" spans="31:36" x14ac:dyDescent="0.2">
      <c r="AE145" s="9">
        <v>0</v>
      </c>
      <c r="AF145" s="8">
        <v>40.11705482775352</v>
      </c>
      <c r="AG145" s="8">
        <v>9.1314053838880405</v>
      </c>
      <c r="AH145">
        <v>1.768</v>
      </c>
      <c r="AI145" s="9">
        <v>2.8169029325830537</v>
      </c>
      <c r="AJ145" s="9"/>
    </row>
    <row r="146" spans="31:36" x14ac:dyDescent="0.2">
      <c r="AE146" s="9">
        <v>0</v>
      </c>
      <c r="AF146" s="8">
        <v>-1.2769180824586084</v>
      </c>
      <c r="AG146" s="8">
        <v>9.1185539763454742</v>
      </c>
      <c r="AH146">
        <v>1.5309999999999999</v>
      </c>
      <c r="AI146" s="9">
        <v>2.6873835361175051</v>
      </c>
      <c r="AJ146" s="9"/>
    </row>
    <row r="147" spans="31:36" x14ac:dyDescent="0.2">
      <c r="AE147" s="9">
        <v>0</v>
      </c>
      <c r="AF147" s="8">
        <v>-7.6729146114216817</v>
      </c>
      <c r="AG147" s="8">
        <v>9.038721338315364</v>
      </c>
      <c r="AH147">
        <v>1.296</v>
      </c>
      <c r="AI147" s="9">
        <v>2.8220349044283508</v>
      </c>
      <c r="AJ147" s="9"/>
    </row>
    <row r="148" spans="31:36" x14ac:dyDescent="0.2">
      <c r="AE148" s="8"/>
      <c r="AF148" s="8"/>
      <c r="AG148" s="8">
        <v>3.7688221567871394</v>
      </c>
      <c r="AH148" s="8"/>
      <c r="AI148" s="9">
        <v>1.1855570172401855</v>
      </c>
      <c r="AJ148" s="9"/>
    </row>
    <row r="149" spans="31:36" x14ac:dyDescent="0.2">
      <c r="AE149" s="8"/>
      <c r="AF149" s="8">
        <v>113.80830390731383</v>
      </c>
      <c r="AG149" s="8">
        <v>4.5287318082396553</v>
      </c>
      <c r="AH149" s="8"/>
      <c r="AI149" s="9">
        <v>1.1738431148195723</v>
      </c>
      <c r="AJ149" s="9"/>
    </row>
    <row r="150" spans="31:36" x14ac:dyDescent="0.2">
      <c r="AE150" s="8"/>
      <c r="AF150" s="8">
        <v>163.07142625835209</v>
      </c>
      <c r="AG150" s="8">
        <v>5.4959872002887904</v>
      </c>
      <c r="AI150" s="9">
        <v>1.9617991727941175</v>
      </c>
      <c r="AJ150" s="9"/>
    </row>
    <row r="151" spans="31:36" x14ac:dyDescent="0.2">
      <c r="AE151" s="9">
        <v>0</v>
      </c>
      <c r="AF151" s="8">
        <v>74.24254858193278</v>
      </c>
      <c r="AG151" s="8">
        <v>6.0512653002260182</v>
      </c>
      <c r="AH151">
        <v>0.99</v>
      </c>
      <c r="AI151" s="9">
        <v>2.7516213352172381</v>
      </c>
      <c r="AJ151" s="9"/>
    </row>
    <row r="152" spans="31:36" x14ac:dyDescent="0.2">
      <c r="AE152" s="9">
        <v>0</v>
      </c>
      <c r="AF152" s="8">
        <v>60.735429176969276</v>
      </c>
      <c r="AG152" s="8">
        <v>6.5258548304913297</v>
      </c>
      <c r="AH152">
        <v>2.0739999999999998</v>
      </c>
      <c r="AI152" s="9">
        <v>2.0878351155864001</v>
      </c>
      <c r="AJ152" s="9"/>
    </row>
    <row r="153" spans="31:36" x14ac:dyDescent="0.2">
      <c r="AE153" s="9">
        <v>0</v>
      </c>
      <c r="AF153" s="8">
        <v>47.309479125003847</v>
      </c>
      <c r="AG153" s="8">
        <v>6.9132203184131953</v>
      </c>
      <c r="AH153">
        <v>2.2970000000000002</v>
      </c>
      <c r="AI153" s="9">
        <v>1.7972033257747542</v>
      </c>
      <c r="AJ153" s="9"/>
    </row>
    <row r="154" spans="31:36" x14ac:dyDescent="0.2">
      <c r="AE154" s="9">
        <v>0</v>
      </c>
      <c r="AF154" s="8">
        <v>38.293451883677434</v>
      </c>
      <c r="AG154" s="8">
        <v>7.2374280227852967</v>
      </c>
      <c r="AH154">
        <v>3.633</v>
      </c>
      <c r="AI154" s="9">
        <v>1.4626019318050245</v>
      </c>
      <c r="AJ154" s="9"/>
    </row>
    <row r="155" spans="31:36" x14ac:dyDescent="0.2">
      <c r="AE155" s="9">
        <v>0</v>
      </c>
      <c r="AF155" s="8">
        <v>39.015313053527741</v>
      </c>
      <c r="AG155" s="8">
        <v>7.5668419297128029</v>
      </c>
      <c r="AH155">
        <v>4.5179999999999998</v>
      </c>
      <c r="AI155" s="9">
        <v>1.7578159838512259</v>
      </c>
      <c r="AJ155" s="9"/>
    </row>
    <row r="156" spans="31:36" x14ac:dyDescent="0.2">
      <c r="AE156" s="9">
        <v>0</v>
      </c>
      <c r="AF156" s="8">
        <v>34.960212640699076</v>
      </c>
      <c r="AG156" s="8">
        <v>7.8666517575443118</v>
      </c>
      <c r="AH156">
        <v>3.2120000000000002</v>
      </c>
      <c r="AI156" s="9">
        <v>1.4869350693954653</v>
      </c>
      <c r="AJ156" s="9"/>
    </row>
    <row r="157" spans="31:36" x14ac:dyDescent="0.2">
      <c r="AE157" s="8"/>
      <c r="AF157" s="8">
        <v>-3.7561529723589482</v>
      </c>
      <c r="AG157" s="8">
        <v>8.5337749510079153</v>
      </c>
      <c r="AH157">
        <v>31.414000000000001</v>
      </c>
      <c r="AI157" s="9">
        <v>1.4464946101188132</v>
      </c>
      <c r="AJ157" s="9"/>
    </row>
    <row r="158" spans="31:36" x14ac:dyDescent="0.2">
      <c r="AE158" s="9">
        <v>10.0710030847782</v>
      </c>
      <c r="AF158" s="8">
        <v>2.1461169250137591</v>
      </c>
      <c r="AG158" s="8">
        <v>8.5550090721004626</v>
      </c>
      <c r="AH158">
        <v>17.651</v>
      </c>
      <c r="AI158" s="9">
        <v>1.5269898126215649</v>
      </c>
      <c r="AJ158" s="9"/>
    </row>
    <row r="159" spans="31:36" x14ac:dyDescent="0.2">
      <c r="AE159" s="9">
        <v>9.86766849320124</v>
      </c>
      <c r="AF159" s="8">
        <v>5.7523061220559599</v>
      </c>
      <c r="AG159" s="8">
        <v>8.6109385111017485</v>
      </c>
      <c r="AH159">
        <v>17.719000000000001</v>
      </c>
      <c r="AI159" s="9">
        <v>1.6516553155843683</v>
      </c>
      <c r="AJ159" s="9"/>
    </row>
    <row r="160" spans="31:36" x14ac:dyDescent="0.2">
      <c r="AE160" s="9">
        <v>17.333930114828998</v>
      </c>
      <c r="AF160" s="8">
        <v>3.1576647120952863</v>
      </c>
      <c r="AG160" s="8">
        <v>8.6420268683375649</v>
      </c>
      <c r="AH160">
        <v>8.0570000000000004</v>
      </c>
      <c r="AI160" s="9">
        <v>1.6709680836040108</v>
      </c>
      <c r="AJ160" s="9"/>
    </row>
    <row r="161" spans="31:36" x14ac:dyDescent="0.2">
      <c r="AE161" s="8"/>
      <c r="AF161" s="8">
        <v>-2.1677729134303094</v>
      </c>
      <c r="AG161" s="8">
        <v>8.6201107254229239</v>
      </c>
      <c r="AH161">
        <v>8.9969999999999999</v>
      </c>
      <c r="AI161" s="9">
        <v>1.8262901479610247</v>
      </c>
      <c r="AJ161" s="9"/>
    </row>
    <row r="162" spans="31:36" x14ac:dyDescent="0.2">
      <c r="AE162" s="9">
        <v>20.334908855317</v>
      </c>
      <c r="AF162" s="8">
        <v>1.1764705882352908</v>
      </c>
      <c r="AG162" s="8">
        <v>8.6318067651861146</v>
      </c>
      <c r="AH162">
        <v>7.992</v>
      </c>
      <c r="AI162" s="9">
        <v>1.7638750178342131</v>
      </c>
      <c r="AJ162" s="9"/>
    </row>
    <row r="163" spans="31:36" x14ac:dyDescent="0.2">
      <c r="AE163" s="8"/>
      <c r="AF163" s="8">
        <v>-2.2025253245826795</v>
      </c>
      <c r="AG163" s="8">
        <v>8.6095353345906673</v>
      </c>
      <c r="AH163">
        <v>6.5629999999999997</v>
      </c>
      <c r="AI163" s="9">
        <v>1.7249120119627259</v>
      </c>
      <c r="AJ163" s="9"/>
    </row>
    <row r="164" spans="31:36" x14ac:dyDescent="0.2">
      <c r="AE164" s="9">
        <v>19.454809286898801</v>
      </c>
      <c r="AF164" s="8">
        <v>-1.1087404489669417</v>
      </c>
      <c r="AG164" s="8">
        <v>8.5983860066931701</v>
      </c>
      <c r="AH164">
        <v>6.069</v>
      </c>
      <c r="AI164" s="9">
        <v>1.7370041859521661</v>
      </c>
      <c r="AJ164" s="9"/>
    </row>
    <row r="165" spans="31:36" x14ac:dyDescent="0.2">
      <c r="AE165" s="9">
        <v>20.315280471968801</v>
      </c>
      <c r="AF165" s="8">
        <v>1.8698482361836017</v>
      </c>
      <c r="AG165" s="8">
        <v>8.6169118215266529</v>
      </c>
      <c r="AH165">
        <v>11.632</v>
      </c>
      <c r="AI165" s="9">
        <v>1.6710533461253008</v>
      </c>
      <c r="AJ165" s="9"/>
    </row>
    <row r="166" spans="31:36" x14ac:dyDescent="0.2">
      <c r="AE166" s="8"/>
      <c r="AF166" s="8">
        <v>1.1874807667939731</v>
      </c>
      <c r="AG166" s="8">
        <v>8.628716676901476</v>
      </c>
      <c r="AH166">
        <v>-22.065999999999999</v>
      </c>
      <c r="AI166" s="9">
        <v>1.6094742303082346</v>
      </c>
      <c r="AJ166" s="9"/>
    </row>
    <row r="167" spans="31:36" x14ac:dyDescent="0.2">
      <c r="AE167" s="9">
        <v>22.955910455910399</v>
      </c>
      <c r="AF167" s="8">
        <v>-3.2549160456137196</v>
      </c>
      <c r="AG167" s="8">
        <v>7.6754995977488658</v>
      </c>
      <c r="AH167">
        <v>2.1520000000000001</v>
      </c>
      <c r="AI167" s="9">
        <v>1.2876235556174298</v>
      </c>
      <c r="AJ167" s="9"/>
    </row>
    <row r="168" spans="31:36" x14ac:dyDescent="0.2">
      <c r="AE168" s="9">
        <v>21.100813743218701</v>
      </c>
      <c r="AF168" s="8">
        <v>2.5616037867186328</v>
      </c>
      <c r="AG168" s="8">
        <v>7.7007930423568771</v>
      </c>
      <c r="AH168">
        <v>1.7430000000000001</v>
      </c>
      <c r="AI168" s="9">
        <v>0.81190896339532159</v>
      </c>
      <c r="AJ168" s="9"/>
    </row>
    <row r="169" spans="31:36" x14ac:dyDescent="0.2">
      <c r="AE169" s="9">
        <v>20.8623094724135</v>
      </c>
      <c r="AF169" s="8">
        <v>-1.9546626849463744</v>
      </c>
      <c r="AG169" s="8">
        <v>7.6810528537249105</v>
      </c>
      <c r="AH169">
        <v>1.391</v>
      </c>
      <c r="AI169" s="9">
        <v>0.87867460427338595</v>
      </c>
      <c r="AJ169" s="9"/>
    </row>
    <row r="170" spans="31:36" x14ac:dyDescent="0.2">
      <c r="AE170" s="9">
        <v>19.322486519691399</v>
      </c>
      <c r="AF170" s="8">
        <v>6.303936499146241</v>
      </c>
      <c r="AG170" s="8">
        <v>7.7421849843759718</v>
      </c>
      <c r="AH170">
        <v>1.397</v>
      </c>
      <c r="AI170" s="9">
        <v>0.86286086390275663</v>
      </c>
      <c r="AJ170" s="9"/>
    </row>
    <row r="171" spans="31:36" x14ac:dyDescent="0.2">
      <c r="AE171" s="9">
        <v>19.193409247757099</v>
      </c>
      <c r="AF171" s="8">
        <v>5.5263729107879387</v>
      </c>
      <c r="AG171" s="8">
        <v>7.7959757002612005</v>
      </c>
      <c r="AH171">
        <v>1.401</v>
      </c>
      <c r="AI171" s="9">
        <v>0.83026164225769294</v>
      </c>
      <c r="AJ171" s="9"/>
    </row>
    <row r="172" spans="31:36" x14ac:dyDescent="0.2">
      <c r="AE172" s="9">
        <v>2.7696793002915401</v>
      </c>
      <c r="AF172" s="8">
        <v>5.2328451538588041</v>
      </c>
      <c r="AG172" s="8">
        <v>7.8469809821387884</v>
      </c>
      <c r="AH172">
        <v>1.2609999999999999</v>
      </c>
      <c r="AI172" s="9">
        <v>0.85695856137607507</v>
      </c>
      <c r="AJ172" s="9"/>
    </row>
    <row r="173" spans="31:36" x14ac:dyDescent="0.2">
      <c r="AE173" s="9">
        <v>3.63196125907991</v>
      </c>
      <c r="AF173" s="8">
        <v>5.3244722439405718</v>
      </c>
      <c r="AG173" s="8">
        <v>7.8988565932644672</v>
      </c>
      <c r="AH173">
        <v>1.4239999999999999</v>
      </c>
      <c r="AI173" s="9">
        <v>0.87896221512879524</v>
      </c>
      <c r="AJ173" s="9"/>
    </row>
    <row r="174" spans="31:36" x14ac:dyDescent="0.2">
      <c r="AE174" s="9">
        <v>4.2643923240938202</v>
      </c>
      <c r="AF174" s="8">
        <v>7.5272808254769581</v>
      </c>
      <c r="AG174" s="8">
        <v>7.9714309977693505</v>
      </c>
      <c r="AH174">
        <v>1.7150000000000001</v>
      </c>
      <c r="AI174" s="9">
        <v>0.9940628236106317</v>
      </c>
      <c r="AJ174" s="9"/>
    </row>
    <row r="175" spans="31:36" x14ac:dyDescent="0.2">
      <c r="AE175" s="9">
        <v>3.8132043862321101</v>
      </c>
      <c r="AF175" s="8">
        <v>42.996202968588207</v>
      </c>
      <c r="AG175" s="8">
        <v>8.3290788890214227</v>
      </c>
      <c r="AH175">
        <v>2.17</v>
      </c>
      <c r="AI175" s="9">
        <v>0.76034374547385697</v>
      </c>
      <c r="AJ175" s="9"/>
    </row>
    <row r="176" spans="31:36" x14ac:dyDescent="0.2">
      <c r="AE176" s="9">
        <v>4.4244034165957302</v>
      </c>
      <c r="AF176" s="8">
        <v>4.5213151161106371</v>
      </c>
      <c r="AG176" s="8">
        <v>8.373299726041628</v>
      </c>
      <c r="AH176">
        <v>1.9410000000000001</v>
      </c>
      <c r="AI176" s="9">
        <v>0.76322778817062753</v>
      </c>
      <c r="AJ176" s="9"/>
    </row>
    <row r="177" spans="31:36" x14ac:dyDescent="0.2">
      <c r="AE177" s="9">
        <v>18.7344095382091</v>
      </c>
      <c r="AF177" s="8">
        <v>-30.861534313064581</v>
      </c>
      <c r="AG177" s="8">
        <v>9.2356181791604506</v>
      </c>
      <c r="AH177">
        <v>0.26</v>
      </c>
      <c r="AI177" s="9">
        <v>1.5815132605304212</v>
      </c>
      <c r="AJ177" s="9">
        <v>777427</v>
      </c>
    </row>
    <row r="178" spans="31:36" x14ac:dyDescent="0.2">
      <c r="AE178" s="3"/>
      <c r="AF178" s="8">
        <v>17.687207488299531</v>
      </c>
      <c r="AG178" s="8">
        <v>9.3984783140915766</v>
      </c>
      <c r="AH178">
        <v>0.33500000000000002</v>
      </c>
      <c r="AI178" s="9">
        <v>1.407787903893952</v>
      </c>
      <c r="AJ178" s="9"/>
    </row>
    <row r="179" spans="31:36" x14ac:dyDescent="0.2">
      <c r="AE179" s="9">
        <v>34.111086353733398</v>
      </c>
      <c r="AF179" s="8">
        <v>18.574979287489644</v>
      </c>
      <c r="AG179" s="8">
        <v>9.5688536251885559</v>
      </c>
      <c r="AH179">
        <v>0.312</v>
      </c>
      <c r="AI179" s="9">
        <v>1.2383314700950252</v>
      </c>
      <c r="AJ179" s="9">
        <v>755506</v>
      </c>
    </row>
    <row r="180" spans="31:36" x14ac:dyDescent="0.2">
      <c r="AE180" s="9">
        <v>42.956631786050401</v>
      </c>
      <c r="AF180" s="8">
        <v>-7.1967579653437665</v>
      </c>
      <c r="AG180" s="8">
        <v>9.4941650141006591</v>
      </c>
      <c r="AH180">
        <v>0.36099999999999999</v>
      </c>
      <c r="AI180" s="9">
        <v>1.4535461526878481</v>
      </c>
      <c r="AJ180" s="9">
        <v>710557</v>
      </c>
    </row>
    <row r="181" spans="31:36" x14ac:dyDescent="0.2">
      <c r="AE181" s="3"/>
      <c r="AF181" s="8">
        <v>-1.505797319680771E-2</v>
      </c>
      <c r="AG181" s="8">
        <v>9.4940144230304249</v>
      </c>
      <c r="AH181">
        <v>0.55000000000000004</v>
      </c>
      <c r="AI181" s="9">
        <v>1.3901355421686747</v>
      </c>
      <c r="AJ181" s="9"/>
    </row>
    <row r="182" spans="31:36" x14ac:dyDescent="0.2">
      <c r="AE182" s="9">
        <v>44.714271958305297</v>
      </c>
      <c r="AF182" s="8">
        <v>4.7590361445783129</v>
      </c>
      <c r="AG182" s="8">
        <v>9.5405070560341194</v>
      </c>
      <c r="AH182">
        <v>0.64900000000000002</v>
      </c>
      <c r="AI182" s="9">
        <v>1.4485336400230018</v>
      </c>
      <c r="AJ182" s="9">
        <v>563426</v>
      </c>
    </row>
    <row r="183" spans="31:36" x14ac:dyDescent="0.2">
      <c r="AE183" s="9">
        <v>47.558726460881303</v>
      </c>
      <c r="AF183" s="8">
        <v>-12.068717653824036</v>
      </c>
      <c r="AG183" s="8">
        <v>9.4118924970469156</v>
      </c>
      <c r="AH183">
        <v>0.60899999999999999</v>
      </c>
      <c r="AI183" s="9">
        <v>1.6846235592250469</v>
      </c>
      <c r="AJ183" s="9">
        <v>580492</v>
      </c>
    </row>
    <row r="184" spans="31:36" x14ac:dyDescent="0.2">
      <c r="AE184" s="9"/>
      <c r="AF184" s="8">
        <v>4.0873048311943105E-2</v>
      </c>
      <c r="AG184" s="8">
        <v>9.4123011440224857</v>
      </c>
      <c r="AH184">
        <v>0.55700000000000005</v>
      </c>
      <c r="AI184" s="9">
        <v>1.4387971890831834</v>
      </c>
      <c r="AJ184" s="9"/>
    </row>
    <row r="185" spans="31:36" x14ac:dyDescent="0.2">
      <c r="AE185" s="9">
        <v>49.957025814119703</v>
      </c>
      <c r="AF185" s="8">
        <v>7.1498610884131395</v>
      </c>
      <c r="AG185" s="8">
        <v>9.4813593835314247</v>
      </c>
      <c r="AH185">
        <v>0.59799999999999998</v>
      </c>
      <c r="AI185" s="9">
        <v>1.4796766567528408</v>
      </c>
      <c r="AJ185" s="9">
        <v>629484</v>
      </c>
    </row>
    <row r="186" spans="31:36" x14ac:dyDescent="0.2">
      <c r="AE186" s="3"/>
      <c r="AF186" s="8">
        <v>6.6727674826508041</v>
      </c>
      <c r="AG186" s="8">
        <v>9.545955098183267</v>
      </c>
      <c r="AH186">
        <v>0.65700000000000003</v>
      </c>
      <c r="AI186" s="9">
        <v>1.4573920503288533</v>
      </c>
      <c r="AJ186" s="9"/>
    </row>
    <row r="187" spans="31:36" x14ac:dyDescent="0.2">
      <c r="AE187" s="9">
        <v>5.55555555555555</v>
      </c>
      <c r="AF187" s="8">
        <v>10.346479323008143</v>
      </c>
      <c r="AG187" s="8">
        <v>8.8408696240913951</v>
      </c>
      <c r="AH187">
        <v>0.39200000000000002</v>
      </c>
      <c r="AI187" s="9">
        <v>4.6709593401823177</v>
      </c>
      <c r="AJ187" s="9">
        <v>94469</v>
      </c>
    </row>
    <row r="188" spans="31:36" x14ac:dyDescent="0.2">
      <c r="AE188" s="9">
        <v>22.238050015827699</v>
      </c>
      <c r="AF188" s="8">
        <v>16.69801765301693</v>
      </c>
      <c r="AG188" s="8">
        <v>8.9952889905593096</v>
      </c>
      <c r="AH188">
        <v>0.33600000000000002</v>
      </c>
      <c r="AI188" s="9">
        <v>4.1423434593924364</v>
      </c>
      <c r="AJ188" s="9">
        <v>78750</v>
      </c>
    </row>
    <row r="189" spans="31:36" x14ac:dyDescent="0.2">
      <c r="AE189" s="3"/>
      <c r="AF189" s="8">
        <v>13.924364538127712</v>
      </c>
      <c r="AG189" s="8">
        <v>9.1256535638089886</v>
      </c>
      <c r="AH189">
        <v>0.315</v>
      </c>
      <c r="AI189" s="9">
        <v>3.7831954723552461</v>
      </c>
      <c r="AJ189" s="9"/>
    </row>
    <row r="190" spans="31:36" x14ac:dyDescent="0.2">
      <c r="AE190" s="9">
        <v>23.927203065134101</v>
      </c>
      <c r="AF190" s="8">
        <v>13.419677840661734</v>
      </c>
      <c r="AG190" s="8">
        <v>9.2515782799924278</v>
      </c>
      <c r="AH190">
        <v>0.44800000000000001</v>
      </c>
      <c r="AI190" s="9">
        <v>3.8396507053065925</v>
      </c>
      <c r="AJ190" s="9">
        <v>76464</v>
      </c>
    </row>
    <row r="191" spans="31:36" x14ac:dyDescent="0.2">
      <c r="AE191" s="9">
        <v>24.335016835016798</v>
      </c>
      <c r="AF191" s="8">
        <v>13.021782938297669</v>
      </c>
      <c r="AG191" s="8">
        <v>9.373988663504516</v>
      </c>
      <c r="AH191">
        <v>0.33800000000000002</v>
      </c>
      <c r="AI191" s="9">
        <v>3.0528103243335032</v>
      </c>
      <c r="AJ191" s="9">
        <v>80551</v>
      </c>
    </row>
    <row r="192" spans="31:36" x14ac:dyDescent="0.2">
      <c r="AE192" s="9">
        <v>25.6272401433691</v>
      </c>
      <c r="AF192" s="8">
        <v>7.8451349974528783</v>
      </c>
      <c r="AG192" s="8">
        <v>9.4495147403629201</v>
      </c>
      <c r="AH192">
        <v>0.40699999999999997</v>
      </c>
      <c r="AI192" s="9">
        <v>3.0364509526058887</v>
      </c>
      <c r="AJ192" s="9">
        <v>84231</v>
      </c>
    </row>
    <row r="193" spans="31:36" x14ac:dyDescent="0.2">
      <c r="AE193" s="3"/>
      <c r="AF193" s="8">
        <v>9.2741300582585424</v>
      </c>
      <c r="AG193" s="8">
        <v>9.538204234060796</v>
      </c>
      <c r="AH193">
        <v>0.34799999999999998</v>
      </c>
      <c r="AI193" s="9">
        <v>2.8988472622478385</v>
      </c>
      <c r="AJ193" s="9"/>
    </row>
    <row r="194" spans="31:36" x14ac:dyDescent="0.2">
      <c r="AE194" s="9">
        <v>37.573909830007302</v>
      </c>
      <c r="AF194" s="8">
        <v>8.6599423631123926</v>
      </c>
      <c r="AG194" s="8">
        <v>9.6212572587625917</v>
      </c>
      <c r="AH194">
        <v>0.94599999999999995</v>
      </c>
      <c r="AI194" s="9">
        <v>4.2457896830659063</v>
      </c>
      <c r="AJ194" s="9">
        <v>77973</v>
      </c>
    </row>
    <row r="195" spans="31:36" x14ac:dyDescent="0.2">
      <c r="AE195" s="3"/>
      <c r="AF195" s="8">
        <v>21.721257127701897</v>
      </c>
      <c r="AG195" s="8">
        <v>9.8178207257790362</v>
      </c>
      <c r="AH195">
        <v>1.075</v>
      </c>
      <c r="AI195" s="9">
        <v>3.7028543414315287</v>
      </c>
      <c r="AJ195" s="9"/>
    </row>
    <row r="196" spans="31:36" x14ac:dyDescent="0.2">
      <c r="AE196" s="9">
        <v>47.5</v>
      </c>
      <c r="AF196" s="8">
        <v>12.261684279333261</v>
      </c>
      <c r="AG196" s="8">
        <v>9.9334831525715082</v>
      </c>
      <c r="AH196">
        <v>1.036</v>
      </c>
      <c r="AI196" s="9">
        <v>3.3589693823086999</v>
      </c>
      <c r="AJ196" s="9">
        <v>63225.8</v>
      </c>
    </row>
    <row r="197" spans="31:36" x14ac:dyDescent="0.2">
      <c r="AE197" s="8"/>
      <c r="AF197" s="8">
        <v>3.8175884686544266</v>
      </c>
      <c r="AG197" s="8">
        <v>5.8695031065637133</v>
      </c>
      <c r="AH197" s="8"/>
      <c r="AI197" s="9">
        <v>3.4160893375094972</v>
      </c>
      <c r="AJ197" s="9"/>
    </row>
    <row r="198" spans="31:36" x14ac:dyDescent="0.2">
      <c r="AE198" s="9">
        <v>0</v>
      </c>
      <c r="AF198" s="8">
        <v>22.528687587023025</v>
      </c>
      <c r="AG198" s="8">
        <v>6.0726781075273824</v>
      </c>
      <c r="AH198" s="8"/>
      <c r="AI198" s="9">
        <v>3.4208799998156003</v>
      </c>
      <c r="AJ198" s="9"/>
    </row>
    <row r="199" spans="31:36" x14ac:dyDescent="0.2">
      <c r="AE199" s="9">
        <v>0</v>
      </c>
      <c r="AF199" s="8">
        <v>19.76530572260344</v>
      </c>
      <c r="AG199" s="8">
        <v>6.2530419636302677</v>
      </c>
      <c r="AH199">
        <v>1.335</v>
      </c>
      <c r="AI199" s="9">
        <v>4.4736956567761954</v>
      </c>
      <c r="AJ199" s="9"/>
    </row>
    <row r="200" spans="31:36" x14ac:dyDescent="0.2">
      <c r="AE200" s="9">
        <v>0</v>
      </c>
      <c r="AF200" s="8">
        <v>36.171334761379619</v>
      </c>
      <c r="AG200" s="8">
        <v>6.5617856848998164</v>
      </c>
      <c r="AH200">
        <v>1.7869999999999999</v>
      </c>
      <c r="AI200" s="9">
        <v>3.8469812051434982</v>
      </c>
      <c r="AJ200" s="9"/>
    </row>
    <row r="201" spans="31:36" x14ac:dyDescent="0.2">
      <c r="AE201" s="9">
        <v>0</v>
      </c>
      <c r="AF201" s="8">
        <v>26.519856289591747</v>
      </c>
      <c r="AG201" s="8">
        <v>6.7970147614774543</v>
      </c>
      <c r="AH201">
        <v>1.9359999999999999</v>
      </c>
      <c r="AI201" s="9">
        <v>4.3927193798726725</v>
      </c>
      <c r="AJ201" s="9"/>
    </row>
    <row r="202" spans="31:36" x14ac:dyDescent="0.2">
      <c r="AE202" s="9">
        <v>0</v>
      </c>
      <c r="AF202" s="8">
        <v>33.984456601029308</v>
      </c>
      <c r="AG202" s="8">
        <v>7.0895683731975678</v>
      </c>
      <c r="AH202">
        <v>1.9139999999999999</v>
      </c>
      <c r="AI202" s="9">
        <v>7.2324314860053853</v>
      </c>
      <c r="AJ202" s="9"/>
    </row>
    <row r="203" spans="31:36" x14ac:dyDescent="0.2">
      <c r="AE203" s="9">
        <v>0</v>
      </c>
      <c r="AF203" s="8">
        <v>41.977588607542152</v>
      </c>
      <c r="AG203" s="8">
        <v>7.4400674056473424</v>
      </c>
      <c r="AH203">
        <v>1.9850000000000001</v>
      </c>
      <c r="AI203" s="9">
        <v>4.6344648577544314</v>
      </c>
      <c r="AJ203" s="9"/>
    </row>
    <row r="204" spans="31:36" x14ac:dyDescent="0.2">
      <c r="AE204" s="9">
        <v>0</v>
      </c>
      <c r="AF204" s="8">
        <v>7.5567352667416401</v>
      </c>
      <c r="AG204" s="8">
        <v>7.5129156979285829</v>
      </c>
      <c r="AH204">
        <v>1.8220000000000001</v>
      </c>
      <c r="AI204" s="9">
        <v>5.2560689166420058</v>
      </c>
      <c r="AJ204" s="9"/>
    </row>
    <row r="205" spans="31:36" x14ac:dyDescent="0.2">
      <c r="AE205" s="9">
        <v>0</v>
      </c>
      <c r="AF205" s="8">
        <v>22.821812829161807</v>
      </c>
      <c r="AG205" s="8">
        <v>7.7184801407813577</v>
      </c>
      <c r="AH205">
        <v>2.097</v>
      </c>
      <c r="AI205" s="9">
        <v>5.0314148949695454</v>
      </c>
      <c r="AJ205" s="9"/>
    </row>
    <row r="206" spans="31:36" x14ac:dyDescent="0.2">
      <c r="AE206" s="9">
        <v>0</v>
      </c>
      <c r="AF206" s="8">
        <v>8.1774124286853649</v>
      </c>
      <c r="AG206" s="8">
        <v>7.7970825418220402</v>
      </c>
      <c r="AH206">
        <v>2.1539999999999999</v>
      </c>
      <c r="AI206" s="9">
        <v>4.6034575005794141</v>
      </c>
      <c r="AJ206" s="9"/>
    </row>
    <row r="207" spans="31:36" x14ac:dyDescent="0.2">
      <c r="AE207" s="9">
        <v>75.189654812588699</v>
      </c>
      <c r="AF207" s="8">
        <v>-28.060245354062918</v>
      </c>
      <c r="AG207" s="8">
        <v>10.296002501468664</v>
      </c>
      <c r="AH207">
        <v>1.3049999999999999</v>
      </c>
      <c r="AI207" s="9">
        <v>0.99496859593435538</v>
      </c>
      <c r="AJ207" s="9">
        <v>9537175</v>
      </c>
    </row>
    <row r="208" spans="31:36" x14ac:dyDescent="0.2">
      <c r="AE208" s="3"/>
      <c r="AF208" s="8">
        <v>14.344566758965355</v>
      </c>
      <c r="AG208" s="8">
        <v>10.430048720688177</v>
      </c>
      <c r="AH208">
        <v>1.125</v>
      </c>
      <c r="AI208" s="9">
        <v>1.0453015179256984</v>
      </c>
      <c r="AJ208" s="9"/>
    </row>
    <row r="209" spans="31:36" x14ac:dyDescent="0.2">
      <c r="AE209" s="9">
        <v>90.272388802998194</v>
      </c>
      <c r="AF209" s="8">
        <v>13.596361703384325</v>
      </c>
      <c r="AG209" s="8">
        <v>10.557530013215313</v>
      </c>
      <c r="AH209">
        <v>1.0189999999999999</v>
      </c>
      <c r="AI209" s="9">
        <v>1.0174179795143763</v>
      </c>
      <c r="AJ209" s="9">
        <v>5040000</v>
      </c>
    </row>
    <row r="210" spans="31:36" x14ac:dyDescent="0.2">
      <c r="AE210" s="9">
        <v>88.757566387436498</v>
      </c>
      <c r="AF210" s="8">
        <v>-2.0147662871106951</v>
      </c>
      <c r="AG210" s="8">
        <v>10.537176618145875</v>
      </c>
      <c r="AH210">
        <v>1.08</v>
      </c>
      <c r="AI210" s="9">
        <v>1.1525563131782124</v>
      </c>
      <c r="AJ210" s="9">
        <v>5760000</v>
      </c>
    </row>
    <row r="211" spans="31:36" x14ac:dyDescent="0.2">
      <c r="AE211" s="9">
        <v>87.924835673253497</v>
      </c>
      <c r="AF211" s="8">
        <v>-40.877132471942907</v>
      </c>
      <c r="AG211" s="8">
        <v>10.011624211140706</v>
      </c>
      <c r="AH211">
        <v>0.85099999999999998</v>
      </c>
      <c r="AI211" s="9">
        <v>1.9185963022796626</v>
      </c>
      <c r="AJ211" s="9">
        <v>5150000</v>
      </c>
    </row>
    <row r="212" spans="31:36" x14ac:dyDescent="0.2">
      <c r="AE212" s="9"/>
      <c r="AF212" s="8">
        <v>-51.817447495961233</v>
      </c>
      <c r="AG212" s="8">
        <v>9.281450999434135</v>
      </c>
      <c r="AH212">
        <v>0.70299999999999996</v>
      </c>
      <c r="AI212" s="9">
        <v>3.5929961814287044</v>
      </c>
      <c r="AJ212" s="9"/>
    </row>
    <row r="213" spans="31:36" x14ac:dyDescent="0.2">
      <c r="AE213" s="9">
        <v>88.219525332106699</v>
      </c>
      <c r="AF213" s="8">
        <v>-38.195026543727302</v>
      </c>
      <c r="AG213" s="8">
        <v>8.8002646513103358</v>
      </c>
      <c r="AH213">
        <v>0.68600000000000005</v>
      </c>
      <c r="AI213" s="9">
        <v>5.1529535864978904</v>
      </c>
      <c r="AJ213" s="9">
        <v>5650000</v>
      </c>
    </row>
    <row r="214" spans="31:36" x14ac:dyDescent="0.2">
      <c r="AE214" s="9">
        <v>75.175934471619698</v>
      </c>
      <c r="AF214" s="8">
        <v>-28.239903556359252</v>
      </c>
      <c r="AG214" s="8">
        <v>8.4684230270468088</v>
      </c>
      <c r="AH214">
        <v>0.67</v>
      </c>
      <c r="AI214" s="9">
        <v>6.010289794204116</v>
      </c>
      <c r="AJ214" s="9">
        <v>4600000</v>
      </c>
    </row>
    <row r="215" spans="31:36" x14ac:dyDescent="0.2">
      <c r="AE215" s="3"/>
      <c r="AF215" s="8">
        <v>14.783704325913483</v>
      </c>
      <c r="AG215" s="8">
        <v>8.6063023664880127</v>
      </c>
      <c r="AH215">
        <v>0.91400000000000003</v>
      </c>
      <c r="AI215" s="9">
        <v>4.2283205268935236</v>
      </c>
      <c r="AJ215" s="9"/>
    </row>
    <row r="216" spans="31:36" x14ac:dyDescent="0.2">
      <c r="AE216" s="9">
        <v>77.434963433959695</v>
      </c>
      <c r="AF216" s="8">
        <v>15.678741309915845</v>
      </c>
      <c r="AG216" s="8">
        <v>8.7519490580586137</v>
      </c>
      <c r="AH216">
        <v>1.004</v>
      </c>
      <c r="AI216" s="9">
        <v>3.3896884390321049</v>
      </c>
      <c r="AJ216" s="9">
        <v>3919979</v>
      </c>
    </row>
    <row r="217" spans="31:36" x14ac:dyDescent="0.2">
      <c r="AE217" s="3"/>
      <c r="AF217" s="8">
        <v>-30.450689695087679</v>
      </c>
      <c r="AG217" s="8">
        <v>9.0564811330092443</v>
      </c>
      <c r="AH217">
        <v>0.77200000000000002</v>
      </c>
      <c r="AI217" s="9">
        <v>3.2873784672997566</v>
      </c>
      <c r="AJ217" s="9"/>
    </row>
    <row r="218" spans="31:36" x14ac:dyDescent="0.2">
      <c r="AE218" s="9">
        <v>38.823077472841597</v>
      </c>
      <c r="AF218" s="8">
        <v>42.093582089047416</v>
      </c>
      <c r="AG218" s="8">
        <v>9.4077968163544075</v>
      </c>
      <c r="AH218">
        <v>0.72899999999999998</v>
      </c>
      <c r="AI218" s="9">
        <v>3.5643930066486087</v>
      </c>
      <c r="AJ218" s="9">
        <v>10900000</v>
      </c>
    </row>
    <row r="219" spans="31:36" x14ac:dyDescent="0.2">
      <c r="AE219" s="9">
        <v>46.701043967570399</v>
      </c>
      <c r="AF219" s="8">
        <v>37.979151276368711</v>
      </c>
      <c r="AG219" s="8">
        <v>9.7297292264026609</v>
      </c>
      <c r="AH219">
        <v>0.75</v>
      </c>
      <c r="AI219" s="9">
        <v>3.0964306960142771</v>
      </c>
      <c r="AJ219" s="9">
        <v>13100000</v>
      </c>
    </row>
    <row r="220" spans="31:36" x14ac:dyDescent="0.2">
      <c r="AE220" s="9">
        <v>44.449598021026603</v>
      </c>
      <c r="AF220" s="8">
        <v>0.81499107674003568</v>
      </c>
      <c r="AG220" s="8">
        <v>9.7378461059933716</v>
      </c>
      <c r="AH220">
        <v>0.84299999999999997</v>
      </c>
      <c r="AI220" s="9">
        <v>3.5839381601463387</v>
      </c>
      <c r="AJ220" s="9">
        <v>10240000</v>
      </c>
    </row>
    <row r="221" spans="31:36" x14ac:dyDescent="0.2">
      <c r="AE221" s="9">
        <v>46.117151255445002</v>
      </c>
      <c r="AF221" s="8">
        <v>-3.2159084203693871</v>
      </c>
      <c r="AG221" s="8">
        <v>9.7051585575963557</v>
      </c>
      <c r="AH221">
        <v>0.90800000000000003</v>
      </c>
      <c r="AI221" s="9">
        <v>3.7578953786123646</v>
      </c>
      <c r="AJ221" s="9">
        <v>9050000</v>
      </c>
    </row>
    <row r="222" spans="31:36" x14ac:dyDescent="0.2">
      <c r="AE222" s="9"/>
      <c r="AF222" s="8">
        <v>-16.17485672478966</v>
      </c>
      <c r="AG222" s="8">
        <v>9.528721373177234</v>
      </c>
      <c r="AH222">
        <v>0.81899999999999995</v>
      </c>
      <c r="AI222" s="9">
        <v>4.0695323296239723</v>
      </c>
      <c r="AJ222" s="9"/>
    </row>
    <row r="223" spans="31:36" x14ac:dyDescent="0.2">
      <c r="AE223" s="9">
        <v>48.150073769462601</v>
      </c>
      <c r="AF223" s="8">
        <v>-53.574805440395664</v>
      </c>
      <c r="AG223" s="8">
        <v>8.7613934852560575</v>
      </c>
      <c r="AH223">
        <v>1.1919999999999999</v>
      </c>
      <c r="AI223" s="9">
        <v>2.951903493655021</v>
      </c>
      <c r="AJ223" s="9">
        <v>4340000</v>
      </c>
    </row>
    <row r="224" spans="31:36" x14ac:dyDescent="0.2">
      <c r="AE224" s="9">
        <v>47.949353945546797</v>
      </c>
      <c r="AF224" s="8">
        <v>-15.917280275732415</v>
      </c>
      <c r="AG224" s="8">
        <v>8.5880243721768288</v>
      </c>
      <c r="AH224">
        <v>3.2749999999999999</v>
      </c>
      <c r="AI224" s="9">
        <v>4.1958263461896781</v>
      </c>
      <c r="AJ224" s="9">
        <v>4470000</v>
      </c>
    </row>
    <row r="225" spans="31:36" x14ac:dyDescent="0.2">
      <c r="AE225" s="9">
        <v>53.355043347236503</v>
      </c>
      <c r="AF225" s="8">
        <v>7.1734674864915222</v>
      </c>
      <c r="AG225" s="8">
        <v>8.6573028994008823</v>
      </c>
      <c r="AH225">
        <v>2.1640000000000001</v>
      </c>
      <c r="AI225" s="9">
        <v>3.8111961057023644</v>
      </c>
      <c r="AJ225" s="9">
        <v>3420000</v>
      </c>
    </row>
    <row r="226" spans="31:36" x14ac:dyDescent="0.2">
      <c r="AE226" s="3"/>
      <c r="AF226" s="8">
        <v>27.451321279554936</v>
      </c>
      <c r="AG226" s="8">
        <v>8.8998672112235866</v>
      </c>
      <c r="AH226">
        <v>1.72</v>
      </c>
      <c r="AI226" s="9">
        <v>2.9439367071340881</v>
      </c>
      <c r="AJ226" s="9"/>
    </row>
    <row r="227" spans="31:36" x14ac:dyDescent="0.2">
      <c r="AE227" s="3"/>
      <c r="AF227" s="8">
        <v>-37.559581673931447</v>
      </c>
      <c r="AG227" s="8">
        <v>11.978500552685318</v>
      </c>
      <c r="AH227">
        <v>0.82199999999999995</v>
      </c>
      <c r="AI227" s="9">
        <v>1.0334477974550043</v>
      </c>
      <c r="AJ227" s="9"/>
    </row>
    <row r="228" spans="31:36" x14ac:dyDescent="0.2">
      <c r="AE228" s="9">
        <v>83.830398932280204</v>
      </c>
      <c r="AF228" s="8">
        <v>19.030340316272529</v>
      </c>
      <c r="AG228" s="8">
        <v>12.152708787952761</v>
      </c>
      <c r="AH228">
        <v>0.747</v>
      </c>
      <c r="AI228" s="9">
        <v>0.97448406440690483</v>
      </c>
      <c r="AJ228" s="9">
        <v>66619864</v>
      </c>
    </row>
    <row r="229" spans="31:36" x14ac:dyDescent="0.2">
      <c r="AE229" s="9">
        <v>86.925872191244807</v>
      </c>
      <c r="AF229" s="8">
        <v>24.618816815834858</v>
      </c>
      <c r="AG229" s="8">
        <v>12.372798214699571</v>
      </c>
      <c r="AH229">
        <v>0.73199999999999998</v>
      </c>
      <c r="AI229" s="9">
        <v>0.88652734398144617</v>
      </c>
      <c r="AJ229" s="9">
        <v>65908005</v>
      </c>
    </row>
    <row r="230" spans="31:36" x14ac:dyDescent="0.2">
      <c r="AE230" s="9">
        <v>87.376980483041095</v>
      </c>
      <c r="AF230" s="8">
        <v>-5.8005975808977253</v>
      </c>
      <c r="AG230" s="8">
        <v>12.313041866527415</v>
      </c>
      <c r="AH230">
        <v>0.69899999999999995</v>
      </c>
      <c r="AI230" s="9">
        <v>1.0467337586485759</v>
      </c>
      <c r="AJ230" s="9">
        <v>62000000</v>
      </c>
    </row>
    <row r="231" spans="31:36" x14ac:dyDescent="0.2">
      <c r="AE231" s="9">
        <v>84.605609126524101</v>
      </c>
      <c r="AF231" s="8">
        <v>-4.9043040704465808</v>
      </c>
      <c r="AG231" s="8">
        <v>12.262755390702161</v>
      </c>
      <c r="AH231">
        <v>0.69599999999999995</v>
      </c>
      <c r="AI231" s="9">
        <v>1.1988481744651902</v>
      </c>
      <c r="AJ231" s="9">
        <v>62000000</v>
      </c>
    </row>
    <row r="232" spans="31:36" x14ac:dyDescent="0.2">
      <c r="AE232" s="9">
        <v>85.738957777783298</v>
      </c>
      <c r="AF232" s="8">
        <v>-9.1446821377277185</v>
      </c>
      <c r="AG232" s="8">
        <v>12.166853532375612</v>
      </c>
      <c r="AH232">
        <v>0.69799999999999995</v>
      </c>
      <c r="AI232" s="9">
        <v>1.3833329866672213</v>
      </c>
      <c r="AJ232" s="9">
        <v>61000000</v>
      </c>
    </row>
    <row r="233" spans="31:36" x14ac:dyDescent="0.2">
      <c r="AE233" s="3"/>
      <c r="AF233" s="8">
        <v>-36.26578197474884</v>
      </c>
      <c r="AG233" s="8">
        <v>11.716404939389708</v>
      </c>
      <c r="AH233">
        <v>0.71799999999999997</v>
      </c>
      <c r="AI233" s="9">
        <v>2.1710996524321589</v>
      </c>
      <c r="AJ233" s="9"/>
    </row>
    <row r="234" spans="31:36" x14ac:dyDescent="0.2">
      <c r="AE234" s="9">
        <v>85.262171204430103</v>
      </c>
      <c r="AF234" s="8">
        <v>-15.710719122758352</v>
      </c>
      <c r="AG234" s="8">
        <v>11.545489455843491</v>
      </c>
      <c r="AH234">
        <v>0.753</v>
      </c>
      <c r="AI234" s="9">
        <v>2.5174523279450201</v>
      </c>
      <c r="AJ234" s="9">
        <v>62000000</v>
      </c>
    </row>
    <row r="235" spans="31:36" x14ac:dyDescent="0.2">
      <c r="AE235" s="9">
        <v>84.417690598029296</v>
      </c>
      <c r="AF235" s="8">
        <v>23.400445261833315</v>
      </c>
      <c r="AG235" s="8">
        <v>11.755753989600837</v>
      </c>
      <c r="AH235">
        <v>0.751</v>
      </c>
      <c r="AI235" s="9">
        <v>1.9908695140604777</v>
      </c>
      <c r="AJ235" s="9">
        <v>60000000</v>
      </c>
    </row>
    <row r="236" spans="31:36" x14ac:dyDescent="0.2">
      <c r="AE236" s="3"/>
      <c r="AF236" s="8">
        <v>24.643683570616151</v>
      </c>
      <c r="AG236" s="8">
        <v>11.976042938978008</v>
      </c>
      <c r="AH236">
        <v>0.68799999999999994</v>
      </c>
      <c r="AI236" s="9">
        <v>1.5976073303042126</v>
      </c>
      <c r="AJ236" s="9"/>
    </row>
    <row r="237" spans="31:36" x14ac:dyDescent="0.2">
      <c r="AE237" s="3"/>
      <c r="AF237" s="8">
        <v>-35.172241813720532</v>
      </c>
      <c r="AG237" s="8">
        <v>12.526575185496682</v>
      </c>
      <c r="AH237">
        <v>1.03</v>
      </c>
      <c r="AI237" s="9">
        <v>0.84671074596101092</v>
      </c>
      <c r="AJ237" s="9"/>
    </row>
    <row r="238" spans="31:36" x14ac:dyDescent="0.2">
      <c r="AE238" s="9">
        <v>84.244173580916595</v>
      </c>
      <c r="AF238" s="8">
        <v>23.955959414146985</v>
      </c>
      <c r="AG238" s="8">
        <v>12.741331336012298</v>
      </c>
      <c r="AH238">
        <v>1.0429999999999999</v>
      </c>
      <c r="AI238" s="9">
        <v>0.88562495242667849</v>
      </c>
      <c r="AJ238" s="9">
        <v>126000000</v>
      </c>
    </row>
    <row r="239" spans="31:36" x14ac:dyDescent="0.2">
      <c r="AE239" s="9">
        <v>84.390518180198001</v>
      </c>
      <c r="AF239" s="8">
        <v>26.918595459894956</v>
      </c>
      <c r="AG239" s="8">
        <v>12.979707050336138</v>
      </c>
      <c r="AH239">
        <v>1.0589999999999999</v>
      </c>
      <c r="AI239" s="9">
        <v>0.76362663369671024</v>
      </c>
      <c r="AJ239" s="9">
        <v>128000000</v>
      </c>
    </row>
    <row r="240" spans="31:36" x14ac:dyDescent="0.2">
      <c r="AE240" s="9">
        <v>83.813230220156598</v>
      </c>
      <c r="AF240" s="8">
        <v>-2.9553014121413712</v>
      </c>
      <c r="AG240" s="8">
        <v>12.949708546895133</v>
      </c>
      <c r="AH240">
        <v>1.0449999999999999</v>
      </c>
      <c r="AI240" s="9">
        <v>0.79340121792951979</v>
      </c>
      <c r="AJ240" s="9">
        <v>126000000</v>
      </c>
    </row>
    <row r="241" spans="31:36" x14ac:dyDescent="0.2">
      <c r="AE241" s="3"/>
      <c r="AF241" s="8">
        <v>-7.2417366667142051</v>
      </c>
      <c r="AG241" s="8">
        <v>12.874535150968246</v>
      </c>
      <c r="AH241">
        <v>1.054</v>
      </c>
      <c r="AI241" s="9">
        <v>0.8886884460354596</v>
      </c>
      <c r="AJ241" s="9"/>
    </row>
    <row r="242" spans="31:36" x14ac:dyDescent="0.2">
      <c r="AE242" s="9">
        <v>82.607591089889198</v>
      </c>
      <c r="AF242" s="8">
        <v>-6.5302231663536174</v>
      </c>
      <c r="AG242" s="8">
        <v>12.80700310659981</v>
      </c>
      <c r="AH242">
        <v>1.0049999999999999</v>
      </c>
      <c r="AI242" s="9">
        <v>0.95813720141571379</v>
      </c>
      <c r="AJ242" s="9">
        <v>124000000</v>
      </c>
    </row>
    <row r="243" spans="31:36" x14ac:dyDescent="0.2">
      <c r="AE243" s="3"/>
      <c r="AF243" s="8">
        <v>-35.078393367748376</v>
      </c>
      <c r="AG243" s="8">
        <v>12.375013410830068</v>
      </c>
      <c r="AH243">
        <v>0.94399999999999995</v>
      </c>
      <c r="AI243" s="9">
        <v>1.4220598792280732</v>
      </c>
      <c r="AJ243" s="9"/>
    </row>
    <row r="244" spans="31:36" x14ac:dyDescent="0.2">
      <c r="AE244" s="9">
        <v>84.826084448546297</v>
      </c>
      <c r="AF244" s="8">
        <v>-16.592204721084414</v>
      </c>
      <c r="AG244" s="8">
        <v>12.193584998410891</v>
      </c>
      <c r="AH244">
        <v>0.96799999999999997</v>
      </c>
      <c r="AI244" s="9">
        <v>1.6723235350702215</v>
      </c>
      <c r="AJ244" s="9">
        <v>125000000</v>
      </c>
    </row>
    <row r="245" spans="31:36" x14ac:dyDescent="0.2">
      <c r="AE245" s="3"/>
      <c r="AF245" s="8">
        <v>20.071082129223665</v>
      </c>
      <c r="AG245" s="8">
        <v>12.376498730911061</v>
      </c>
      <c r="AH245">
        <v>0.95299999999999996</v>
      </c>
      <c r="AI245" s="9">
        <v>1.470265050893482</v>
      </c>
      <c r="AJ245" s="9"/>
    </row>
    <row r="246" spans="31:36" x14ac:dyDescent="0.2">
      <c r="AE246" s="9">
        <v>89.758884200945403</v>
      </c>
      <c r="AF246" s="8">
        <v>17.781094779096147</v>
      </c>
      <c r="AG246" s="8">
        <v>12.540156317515029</v>
      </c>
      <c r="AH246">
        <v>0.89900000000000002</v>
      </c>
      <c r="AI246" s="9">
        <v>1.2393710709836323</v>
      </c>
      <c r="AJ246" s="9">
        <v>124000000</v>
      </c>
    </row>
    <row r="247" spans="31:36" x14ac:dyDescent="0.2">
      <c r="AE247" s="9">
        <v>64.155610234637507</v>
      </c>
      <c r="AF247" s="8">
        <v>-19.716614694458119</v>
      </c>
      <c r="AG247" s="8">
        <v>9.5939006446962978</v>
      </c>
      <c r="AH247">
        <v>0.93200000000000005</v>
      </c>
      <c r="AI247" s="9">
        <v>1.1269505962521296</v>
      </c>
      <c r="AJ247" s="9">
        <v>3838404</v>
      </c>
    </row>
    <row r="248" spans="31:36" x14ac:dyDescent="0.2">
      <c r="AE248" s="9">
        <v>64.991214667685199</v>
      </c>
      <c r="AF248" s="8">
        <v>22.473594548551958</v>
      </c>
      <c r="AG248" s="8">
        <v>9.7966259107520344</v>
      </c>
      <c r="AH248">
        <v>0.877</v>
      </c>
      <c r="AI248" s="9">
        <v>1.0180270405608414</v>
      </c>
      <c r="AJ248" s="9">
        <v>3731000</v>
      </c>
    </row>
    <row r="249" spans="31:36" x14ac:dyDescent="0.2">
      <c r="AE249" s="9">
        <v>80.299509630154802</v>
      </c>
      <c r="AF249" s="8">
        <v>38.146108050965339</v>
      </c>
      <c r="AG249" s="8">
        <v>10.119767603828935</v>
      </c>
      <c r="AH249">
        <v>0.73</v>
      </c>
      <c r="AI249" s="9">
        <v>0.95360264207177092</v>
      </c>
      <c r="AJ249" s="9">
        <v>4399127</v>
      </c>
    </row>
    <row r="250" spans="31:36" x14ac:dyDescent="0.2">
      <c r="AE250" s="9">
        <v>80.244329169794995</v>
      </c>
      <c r="AF250" s="8">
        <v>14.797212936485563</v>
      </c>
      <c r="AG250" s="8">
        <v>10.257764623874859</v>
      </c>
      <c r="AH250">
        <v>0.76500000000000001</v>
      </c>
      <c r="AI250" s="9">
        <v>0.96165315931656314</v>
      </c>
      <c r="AJ250" s="9">
        <v>5051171</v>
      </c>
    </row>
    <row r="251" spans="31:36" x14ac:dyDescent="0.2">
      <c r="AE251" s="9">
        <v>73.937527370363199</v>
      </c>
      <c r="AF251" s="8">
        <v>3.1540539592323613</v>
      </c>
      <c r="AG251" s="8">
        <v>10.288817978223912</v>
      </c>
      <c r="AH251">
        <v>0.85199999999999998</v>
      </c>
      <c r="AI251" s="9">
        <v>0.99391197877695392</v>
      </c>
      <c r="AJ251" s="9">
        <v>8697000</v>
      </c>
    </row>
    <row r="252" spans="31:36" x14ac:dyDescent="0.2">
      <c r="AE252" s="9">
        <v>77.6079185586443</v>
      </c>
      <c r="AF252" s="8">
        <v>11.795115978504864</v>
      </c>
      <c r="AG252" s="8">
        <v>10.400315666658265</v>
      </c>
      <c r="AH252">
        <v>1.1000000000000001</v>
      </c>
      <c r="AI252" s="9">
        <v>0.9808335868573167</v>
      </c>
      <c r="AJ252" s="9">
        <v>11738287</v>
      </c>
    </row>
    <row r="253" spans="31:36" x14ac:dyDescent="0.2">
      <c r="AE253" s="9">
        <v>82.874859983454201</v>
      </c>
      <c r="AF253" s="8">
        <v>-28.101612412534227</v>
      </c>
      <c r="AG253" s="8">
        <v>10.070399319380286</v>
      </c>
      <c r="AH253">
        <v>0.96099999999999997</v>
      </c>
      <c r="AI253" s="9">
        <v>1.5631532179579402</v>
      </c>
      <c r="AJ253" s="9">
        <v>3496836</v>
      </c>
    </row>
    <row r="254" spans="31:36" x14ac:dyDescent="0.2">
      <c r="AE254" s="9">
        <v>83.949241234955494</v>
      </c>
      <c r="AF254" s="8">
        <v>-32.776202767316889</v>
      </c>
      <c r="AG254" s="8">
        <v>9.6732564437200228</v>
      </c>
      <c r="AH254">
        <v>1.6140000000000001</v>
      </c>
      <c r="AI254" s="9">
        <v>1.6995027380877448</v>
      </c>
      <c r="AJ254" s="9">
        <v>1975971</v>
      </c>
    </row>
    <row r="255" spans="31:36" x14ac:dyDescent="0.2">
      <c r="AE255" s="9">
        <v>86.328500707213493</v>
      </c>
      <c r="AF255" s="8">
        <v>29.791653553219614</v>
      </c>
      <c r="AG255" s="8">
        <v>9.9340167575709515</v>
      </c>
      <c r="AH255">
        <v>1.8180000000000001</v>
      </c>
      <c r="AI255" s="9">
        <v>1.2165373423860331</v>
      </c>
      <c r="AJ255" s="9">
        <v>2098520</v>
      </c>
    </row>
    <row r="256" spans="31:36" x14ac:dyDescent="0.2">
      <c r="AE256" s="9">
        <v>87.458529393312006</v>
      </c>
      <c r="AF256" s="8">
        <v>16.36760426770126</v>
      </c>
      <c r="AG256" s="8">
        <v>10.085600754292345</v>
      </c>
      <c r="AH256">
        <v>1.9470000000000001</v>
      </c>
      <c r="AI256" s="9">
        <v>1.0828089185246927</v>
      </c>
      <c r="AJ256" s="9">
        <v>5010186</v>
      </c>
    </row>
    <row r="257" spans="31:36" x14ac:dyDescent="0.2">
      <c r="AE257" s="9">
        <v>0</v>
      </c>
      <c r="AF257" s="8">
        <v>-6.9973970596250563</v>
      </c>
      <c r="AG257" s="8">
        <v>7.5464663369027294</v>
      </c>
      <c r="AH257">
        <v>0.55100000000000005</v>
      </c>
      <c r="AI257" s="9">
        <v>2.1969062922707994</v>
      </c>
      <c r="AJ257" s="9"/>
    </row>
    <row r="258" spans="31:36" x14ac:dyDescent="0.2">
      <c r="AE258" s="9">
        <v>0</v>
      </c>
      <c r="AF258" s="8">
        <v>-0.99660091297006592</v>
      </c>
      <c r="AG258" s="8">
        <v>7.5364503346722458</v>
      </c>
      <c r="AH258">
        <v>0.51900000000000002</v>
      </c>
      <c r="AI258" s="9">
        <v>2.2746674687307014</v>
      </c>
      <c r="AJ258" s="9"/>
    </row>
    <row r="259" spans="31:36" x14ac:dyDescent="0.2">
      <c r="AE259" s="9"/>
      <c r="AF259" s="8">
        <v>35.662625415830725</v>
      </c>
      <c r="AG259" s="8">
        <v>7.8414512569252661</v>
      </c>
      <c r="AH259">
        <v>0.53</v>
      </c>
      <c r="AI259" s="9">
        <v>1.9670202453404113</v>
      </c>
      <c r="AJ259" s="9"/>
    </row>
    <row r="260" spans="31:36" x14ac:dyDescent="0.2">
      <c r="AE260" s="9">
        <v>0</v>
      </c>
      <c r="AF260" s="8">
        <v>23.896750414915104</v>
      </c>
      <c r="AG260" s="8">
        <v>8.0557296317458</v>
      </c>
      <c r="AH260">
        <v>0.49199999999999999</v>
      </c>
      <c r="AI260" s="9">
        <v>1.8151790626441635</v>
      </c>
      <c r="AJ260" s="9"/>
    </row>
    <row r="261" spans="31:36" x14ac:dyDescent="0.2">
      <c r="AE261" s="9">
        <v>0</v>
      </c>
      <c r="AF261" s="8">
        <v>7.4818151647850941</v>
      </c>
      <c r="AG261" s="8">
        <v>8.1278811177582337</v>
      </c>
      <c r="AH261">
        <v>0.41</v>
      </c>
      <c r="AI261" s="9">
        <v>1.8493331884919593</v>
      </c>
      <c r="AJ261" s="9"/>
    </row>
    <row r="262" spans="31:36" x14ac:dyDescent="0.2">
      <c r="AE262" s="9">
        <v>0</v>
      </c>
      <c r="AF262" s="8">
        <v>9.8031534879711746</v>
      </c>
      <c r="AG262" s="8">
        <v>8.2214001807243289</v>
      </c>
      <c r="AH262">
        <v>0.374</v>
      </c>
      <c r="AI262" s="9">
        <v>1.8070942146787368</v>
      </c>
      <c r="AJ262" s="9"/>
    </row>
    <row r="263" spans="31:36" x14ac:dyDescent="0.2">
      <c r="AE263" s="9">
        <v>9.5479204339963797</v>
      </c>
      <c r="AF263" s="8">
        <v>-14.900797293980418</v>
      </c>
      <c r="AG263" s="8">
        <v>8.0600476613647398</v>
      </c>
      <c r="AH263">
        <v>0.46</v>
      </c>
      <c r="AI263" s="9">
        <v>2.2594046137647172</v>
      </c>
      <c r="AJ263" s="9"/>
    </row>
    <row r="264" spans="31:36" x14ac:dyDescent="0.2">
      <c r="AE264" s="9">
        <v>6.5306122448979496</v>
      </c>
      <c r="AF264" s="8">
        <v>-48.688602946635243</v>
      </c>
      <c r="AG264" s="8">
        <v>7.3927903676613704</v>
      </c>
      <c r="AH264">
        <v>0.498</v>
      </c>
      <c r="AI264" s="9">
        <v>4.2063073501815014</v>
      </c>
      <c r="AJ264" s="9"/>
    </row>
    <row r="265" spans="31:36" x14ac:dyDescent="0.2">
      <c r="AE265" s="9">
        <v>7.4681753889674596</v>
      </c>
      <c r="AF265" s="8">
        <v>11.113498564244518</v>
      </c>
      <c r="AG265" s="8">
        <v>7.4981723701665537</v>
      </c>
      <c r="AH265">
        <v>0.54600000000000004</v>
      </c>
      <c r="AI265" s="9">
        <v>3.5683724146567295</v>
      </c>
      <c r="AJ265" s="9"/>
    </row>
    <row r="266" spans="31:36" x14ac:dyDescent="0.2">
      <c r="AE266" s="9">
        <v>8.3478260869565197</v>
      </c>
      <c r="AF266" s="8">
        <v>38.20088311840869</v>
      </c>
      <c r="AG266" s="8">
        <v>7.8217104856392901</v>
      </c>
      <c r="AH266">
        <v>0.41799999999999998</v>
      </c>
      <c r="AI266" s="9">
        <v>2.4917595767406207</v>
      </c>
      <c r="AJ266" s="9"/>
    </row>
    <row r="267" spans="31:36" x14ac:dyDescent="0.2">
      <c r="AE267" s="9">
        <v>4.5798898071625302</v>
      </c>
      <c r="AF267" s="8">
        <v>-17.611766718907745</v>
      </c>
      <c r="AG267" s="8">
        <v>8.4834850003555324</v>
      </c>
      <c r="AH267">
        <v>2.3239999999999998</v>
      </c>
      <c r="AI267" s="9">
        <v>0.65075808788424638</v>
      </c>
      <c r="AJ267" s="9"/>
    </row>
    <row r="268" spans="31:36" x14ac:dyDescent="0.2">
      <c r="AE268" s="9">
        <v>8.2046883933676291</v>
      </c>
      <c r="AF268" s="8">
        <v>72.165237839523996</v>
      </c>
      <c r="AG268" s="8">
        <v>9.026769515131793</v>
      </c>
      <c r="AH268">
        <v>3.298</v>
      </c>
      <c r="AI268" s="9">
        <v>0.44473225711765652</v>
      </c>
      <c r="AJ268" s="9"/>
    </row>
    <row r="269" spans="31:36" x14ac:dyDescent="0.2">
      <c r="AE269" s="9">
        <v>6.9039451114922699</v>
      </c>
      <c r="AF269" s="8">
        <v>85.505943881054378</v>
      </c>
      <c r="AG269" s="8">
        <v>9.6446862531633109</v>
      </c>
      <c r="AH269">
        <v>1.589</v>
      </c>
      <c r="AI269" s="9">
        <v>0.66806582429203787</v>
      </c>
      <c r="AJ269" s="9"/>
    </row>
    <row r="270" spans="31:36" x14ac:dyDescent="0.2">
      <c r="AE270" s="9">
        <v>7.5617283950617198</v>
      </c>
      <c r="AF270" s="8">
        <v>30.125247352121114</v>
      </c>
      <c r="AG270" s="8">
        <v>9.9080134949893992</v>
      </c>
      <c r="AH270">
        <v>0.74099999999999999</v>
      </c>
      <c r="AI270" s="9">
        <v>0.51411770924731237</v>
      </c>
      <c r="AJ270" s="9"/>
    </row>
    <row r="271" spans="31:36" x14ac:dyDescent="0.2">
      <c r="AE271" s="9">
        <v>19.532705315720499</v>
      </c>
      <c r="AF271" s="8">
        <v>0.34760320235349895</v>
      </c>
      <c r="AG271" s="8">
        <v>9.9114834995772867</v>
      </c>
      <c r="AH271">
        <v>0.59499999999999997</v>
      </c>
      <c r="AI271" s="9">
        <v>0.4988323241021082</v>
      </c>
      <c r="AJ271" s="9">
        <v>4611100.4800000004</v>
      </c>
    </row>
    <row r="272" spans="31:36" x14ac:dyDescent="0.2">
      <c r="AE272" s="3"/>
      <c r="AF272" s="8">
        <v>-1.9653868741741309</v>
      </c>
      <c r="AG272" s="8">
        <v>9.8916339250625285</v>
      </c>
      <c r="AH272">
        <v>0.60599999999999998</v>
      </c>
      <c r="AI272" s="9">
        <v>0.46703538147289297</v>
      </c>
      <c r="AJ272" s="9"/>
    </row>
    <row r="273" spans="31:36" x14ac:dyDescent="0.2">
      <c r="AE273" s="9">
        <v>22.1324475765946</v>
      </c>
      <c r="AF273" s="8">
        <v>-33.021144610691785</v>
      </c>
      <c r="AG273" s="8">
        <v>9.4908407174516647</v>
      </c>
      <c r="AH273">
        <v>0.53900000000000003</v>
      </c>
      <c r="AI273" s="9">
        <v>0.63365687358739142</v>
      </c>
      <c r="AJ273" s="9">
        <v>4578647.5999999996</v>
      </c>
    </row>
    <row r="274" spans="31:36" x14ac:dyDescent="0.2">
      <c r="AE274" s="9">
        <v>32.900899861559701</v>
      </c>
      <c r="AF274" s="8">
        <v>-20.412723449001046</v>
      </c>
      <c r="AG274" s="8">
        <v>9.2625247692136305</v>
      </c>
      <c r="AH274">
        <v>0.63</v>
      </c>
      <c r="AI274" s="9">
        <v>0.8955893770703417</v>
      </c>
      <c r="AJ274" s="9">
        <v>4641814.5</v>
      </c>
    </row>
    <row r="275" spans="31:36" x14ac:dyDescent="0.2">
      <c r="AE275" s="9">
        <v>34.032281741265599</v>
      </c>
      <c r="AF275" s="8">
        <v>35.266750192203652</v>
      </c>
      <c r="AG275" s="8">
        <v>9.5646033394369052</v>
      </c>
      <c r="AH275">
        <v>0.93600000000000005</v>
      </c>
      <c r="AI275" s="9">
        <v>0.75025820453279379</v>
      </c>
      <c r="AJ275" s="9">
        <v>4965022</v>
      </c>
    </row>
    <row r="276" spans="31:36" x14ac:dyDescent="0.2">
      <c r="AE276" s="3"/>
      <c r="AF276" s="8">
        <v>24.302114494966389</v>
      </c>
      <c r="AG276" s="8">
        <v>9.7821481630433667</v>
      </c>
      <c r="AH276">
        <v>0.84899999999999998</v>
      </c>
      <c r="AI276" s="9">
        <v>0.62064963573120713</v>
      </c>
      <c r="AJ276" s="9"/>
    </row>
    <row r="277" spans="31:36" x14ac:dyDescent="0.2">
      <c r="AE277" s="8"/>
      <c r="AF277" s="8">
        <v>-40.592651387373088</v>
      </c>
      <c r="AG277" s="8">
        <v>8.8797786338946807</v>
      </c>
      <c r="AH277" s="8"/>
      <c r="AI277" s="9">
        <v>3.8393224962422758</v>
      </c>
      <c r="AJ277" s="9"/>
    </row>
    <row r="278" spans="31:36" x14ac:dyDescent="0.2">
      <c r="AE278" s="8"/>
      <c r="AF278" s="8">
        <v>13.992651561543179</v>
      </c>
      <c r="AG278" s="8">
        <v>9.0107424342369864</v>
      </c>
      <c r="AH278" s="8"/>
      <c r="AI278" s="9">
        <v>3.529423973823651</v>
      </c>
      <c r="AJ278" s="9"/>
    </row>
    <row r="279" spans="31:36" x14ac:dyDescent="0.2">
      <c r="AE279" s="8"/>
      <c r="AF279" s="8">
        <v>0.9071374502478361</v>
      </c>
      <c r="AG279" s="8">
        <v>9.0197729109683777</v>
      </c>
      <c r="AH279">
        <v>6.03</v>
      </c>
      <c r="AI279" s="9">
        <v>3.7165603939551599</v>
      </c>
      <c r="AJ279" s="9"/>
    </row>
    <row r="280" spans="31:36" x14ac:dyDescent="0.2">
      <c r="AE280" s="9">
        <v>28.819875776397499</v>
      </c>
      <c r="AF280" s="8">
        <v>20.666916720105512</v>
      </c>
      <c r="AG280" s="8">
        <v>9.2076367204018688</v>
      </c>
      <c r="AH280">
        <v>3.9350000000000001</v>
      </c>
      <c r="AI280" s="9">
        <v>6.8369597914368798</v>
      </c>
      <c r="AJ280" s="9"/>
    </row>
    <row r="281" spans="31:36" x14ac:dyDescent="0.2">
      <c r="AE281" s="9">
        <v>11.599147121535101</v>
      </c>
      <c r="AF281" s="8">
        <v>41.080918479895715</v>
      </c>
      <c r="AG281" s="8">
        <v>9.5518001501084342</v>
      </c>
      <c r="AH281">
        <v>3.3039999999999998</v>
      </c>
      <c r="AI281" s="9">
        <v>5.3436389481165598</v>
      </c>
      <c r="AJ281" s="9"/>
    </row>
    <row r="282" spans="31:36" x14ac:dyDescent="0.2">
      <c r="AE282" s="9">
        <v>12.5244618395303</v>
      </c>
      <c r="AF282" s="8">
        <v>15.323383084577113</v>
      </c>
      <c r="AG282" s="8">
        <v>9.6943701729550096</v>
      </c>
      <c r="AH282">
        <v>3.7330000000000001</v>
      </c>
      <c r="AI282" s="9">
        <v>5.1274497719709107</v>
      </c>
      <c r="AJ282" s="9"/>
    </row>
    <row r="283" spans="31:36" x14ac:dyDescent="0.2">
      <c r="AE283" s="9">
        <v>25.1717902350813</v>
      </c>
      <c r="AF283" s="8">
        <v>-11.235054850240354</v>
      </c>
      <c r="AG283" s="8">
        <v>9.5751917971990501</v>
      </c>
      <c r="AH283">
        <v>1.427</v>
      </c>
      <c r="AI283" s="9">
        <v>5.8393390265916825</v>
      </c>
      <c r="AJ283" s="9"/>
    </row>
    <row r="284" spans="31:36" x14ac:dyDescent="0.2">
      <c r="AE284" s="9">
        <v>25.850340136054399</v>
      </c>
      <c r="AF284" s="8">
        <v>-9.3383322918836367</v>
      </c>
      <c r="AG284" s="8">
        <v>9.4771562517465782</v>
      </c>
      <c r="AH284">
        <v>1.377</v>
      </c>
      <c r="AI284" s="9">
        <v>6.149869811609741</v>
      </c>
      <c r="AJ284" s="9"/>
    </row>
    <row r="285" spans="31:36" x14ac:dyDescent="0.2">
      <c r="AE285" s="9">
        <v>54.293493635077702</v>
      </c>
      <c r="AF285" s="8">
        <v>4.9548169704395777</v>
      </c>
      <c r="AG285" s="8">
        <v>9.5255160087368864</v>
      </c>
      <c r="AH285">
        <v>1.2769999999999999</v>
      </c>
      <c r="AI285" s="9">
        <v>5.7683327252827432</v>
      </c>
      <c r="AJ285" s="9"/>
    </row>
    <row r="286" spans="31:36" x14ac:dyDescent="0.2">
      <c r="AE286" s="8"/>
      <c r="AF286" s="8">
        <v>3.2032105071141919</v>
      </c>
      <c r="AG286" s="8">
        <v>9.557045784877424</v>
      </c>
      <c r="AH286">
        <v>1.298</v>
      </c>
      <c r="AI286" s="9">
        <v>5.5759332579185523</v>
      </c>
      <c r="AJ286" s="9"/>
    </row>
    <row r="287" spans="31:36" x14ac:dyDescent="0.2">
      <c r="AE287" s="9">
        <v>59.825267134151403</v>
      </c>
      <c r="AF287" s="8">
        <v>-32.694653948535937</v>
      </c>
      <c r="AG287" s="8">
        <v>10.790267081035894</v>
      </c>
      <c r="AH287">
        <v>1.0249999999999999</v>
      </c>
      <c r="AI287" s="9">
        <v>0.9692250648869114</v>
      </c>
      <c r="AJ287" s="9">
        <v>18300000</v>
      </c>
    </row>
    <row r="288" spans="31:36" x14ac:dyDescent="0.2">
      <c r="AE288" s="9">
        <v>63.105848690946303</v>
      </c>
      <c r="AF288" s="8">
        <v>38.246199480904707</v>
      </c>
      <c r="AG288" s="8">
        <v>11.114133044880015</v>
      </c>
      <c r="AH288">
        <v>1.1080000000000001</v>
      </c>
      <c r="AI288" s="9">
        <v>0.74522074709817765</v>
      </c>
      <c r="AJ288" s="9">
        <v>4170000</v>
      </c>
    </row>
    <row r="289" spans="31:36" x14ac:dyDescent="0.2">
      <c r="AE289" s="9">
        <v>51.915431634109503</v>
      </c>
      <c r="AF289" s="8">
        <v>-78.151773873914138</v>
      </c>
      <c r="AG289" s="8">
        <v>9.5930825929770798</v>
      </c>
      <c r="AH289">
        <v>0.98799999999999999</v>
      </c>
      <c r="AI289" s="9">
        <v>2.1394666848530313</v>
      </c>
      <c r="AJ289" s="9">
        <v>4100000</v>
      </c>
    </row>
    <row r="290" spans="31:36" x14ac:dyDescent="0.2">
      <c r="AE290" s="9">
        <v>47.7307084449941</v>
      </c>
      <c r="AF290" s="8">
        <v>6.9903839596262705</v>
      </c>
      <c r="AG290" s="8">
        <v>9.6606513678761825</v>
      </c>
      <c r="AH290">
        <v>0.84399999999999997</v>
      </c>
      <c r="AI290" s="9">
        <v>2.2505099439061702</v>
      </c>
      <c r="AJ290" s="9">
        <v>4720000</v>
      </c>
    </row>
    <row r="291" spans="31:36" x14ac:dyDescent="0.2">
      <c r="AE291" s="9">
        <v>50.147147359846997</v>
      </c>
      <c r="AF291" s="8">
        <v>-7.5662927078021411</v>
      </c>
      <c r="AG291" s="8">
        <v>9.5819728915478954</v>
      </c>
      <c r="AH291">
        <v>0.88600000000000001</v>
      </c>
      <c r="AI291" s="9">
        <v>2.456382318460796</v>
      </c>
      <c r="AJ291" s="9">
        <v>4140000</v>
      </c>
    </row>
    <row r="292" spans="31:36" x14ac:dyDescent="0.2">
      <c r="AE292" s="3"/>
      <c r="AF292" s="8">
        <v>-25.205158264947247</v>
      </c>
      <c r="AG292" s="8">
        <v>9.2915516274010059</v>
      </c>
      <c r="AH292">
        <v>0.82199999999999995</v>
      </c>
      <c r="AI292" s="9">
        <v>3.3202102157477409</v>
      </c>
      <c r="AJ292" s="9"/>
    </row>
    <row r="293" spans="31:36" x14ac:dyDescent="0.2">
      <c r="AE293" s="9">
        <v>50.477892704671</v>
      </c>
      <c r="AF293" s="8">
        <v>-49.087221095334691</v>
      </c>
      <c r="AG293" s="8">
        <v>8.6164953924900995</v>
      </c>
      <c r="AH293">
        <v>0.73799999999999999</v>
      </c>
      <c r="AI293" s="9">
        <v>5.8513219847881199</v>
      </c>
      <c r="AJ293" s="9">
        <v>4640000</v>
      </c>
    </row>
    <row r="294" spans="31:36" x14ac:dyDescent="0.2">
      <c r="AE294" s="9">
        <v>43.092408860175297</v>
      </c>
      <c r="AF294" s="8">
        <v>-27.00108656283955</v>
      </c>
      <c r="AG294" s="8">
        <v>8.3017697631171661</v>
      </c>
      <c r="AH294">
        <v>0.71099999999999997</v>
      </c>
      <c r="AI294" s="9">
        <v>7.7137186802282312</v>
      </c>
      <c r="AJ294" s="9">
        <v>3260000</v>
      </c>
    </row>
    <row r="295" spans="31:36" x14ac:dyDescent="0.2">
      <c r="AE295" s="3"/>
      <c r="AF295" s="8">
        <v>8.4842470850905496</v>
      </c>
      <c r="AG295" s="8">
        <v>8.3832045514129199</v>
      </c>
      <c r="AH295">
        <v>0.89300000000000002</v>
      </c>
      <c r="AI295" s="9">
        <v>5.0336153670249253</v>
      </c>
      <c r="AJ295" s="9"/>
    </row>
    <row r="296" spans="31:36" x14ac:dyDescent="0.2">
      <c r="AE296" s="9">
        <v>44.170528236783198</v>
      </c>
      <c r="AF296" s="8">
        <v>34.644408872627487</v>
      </c>
      <c r="AG296" s="8">
        <v>8.6806716604087129</v>
      </c>
      <c r="AH296">
        <v>0.82199999999999995</v>
      </c>
      <c r="AI296" s="9">
        <v>3.62109375</v>
      </c>
      <c r="AJ296" s="9">
        <v>5360000</v>
      </c>
    </row>
    <row r="297" spans="31:36" x14ac:dyDescent="0.2">
      <c r="AE297" s="3"/>
      <c r="AF297" s="8">
        <v>-36.395920221332126</v>
      </c>
      <c r="AG297" s="8">
        <v>9.6423175746244585</v>
      </c>
      <c r="AH297">
        <v>0.495</v>
      </c>
      <c r="AI297" s="9">
        <v>2.8714536129325454</v>
      </c>
      <c r="AJ297" s="9"/>
    </row>
    <row r="298" spans="31:36" x14ac:dyDescent="0.2">
      <c r="AE298" s="9">
        <v>48.210584619782701</v>
      </c>
      <c r="AF298" s="8">
        <v>23.644744530286307</v>
      </c>
      <c r="AG298" s="8">
        <v>9.8545598789127045</v>
      </c>
      <c r="AH298">
        <v>0.50700000000000001</v>
      </c>
      <c r="AI298" s="9">
        <v>2.7530585455500129</v>
      </c>
      <c r="AJ298" s="9">
        <v>17800000</v>
      </c>
    </row>
    <row r="299" spans="31:36" x14ac:dyDescent="0.2">
      <c r="AE299" s="9">
        <v>59.0272655331121</v>
      </c>
      <c r="AF299" s="8">
        <v>25.697033342084534</v>
      </c>
      <c r="AG299" s="8">
        <v>10.083264207145126</v>
      </c>
      <c r="AH299">
        <v>0.58499999999999996</v>
      </c>
      <c r="AI299" s="9">
        <v>2.5082083629224279</v>
      </c>
      <c r="AJ299" s="9">
        <v>19100000</v>
      </c>
    </row>
    <row r="300" spans="31:36" x14ac:dyDescent="0.2">
      <c r="AE300" s="9">
        <v>58.402568251053097</v>
      </c>
      <c r="AF300" s="8">
        <v>0.97330715568737203</v>
      </c>
      <c r="AG300" s="8">
        <v>10.09295021748145</v>
      </c>
      <c r="AH300">
        <v>0.60899999999999999</v>
      </c>
      <c r="AI300" s="9">
        <v>2.6563792818136687</v>
      </c>
      <c r="AJ300" s="9">
        <v>15000000</v>
      </c>
    </row>
    <row r="301" spans="31:36" x14ac:dyDescent="0.2">
      <c r="AE301" s="3"/>
      <c r="AF301" s="8">
        <v>1.1707761045838161</v>
      </c>
      <c r="AG301" s="8">
        <v>10.104589972973457</v>
      </c>
      <c r="AH301">
        <v>0.61099999999999999</v>
      </c>
      <c r="AI301" s="9">
        <v>2.8396237988141486</v>
      </c>
      <c r="AJ301" s="9"/>
    </row>
    <row r="302" spans="31:36" x14ac:dyDescent="0.2">
      <c r="AE302" s="9">
        <v>56.3961666110594</v>
      </c>
      <c r="AF302" s="8">
        <v>-21.030464117767327</v>
      </c>
      <c r="AG302" s="8">
        <v>9.8684819433373132</v>
      </c>
      <c r="AH302">
        <v>0.61199999999999999</v>
      </c>
      <c r="AI302" s="9">
        <v>2.9131628003314001</v>
      </c>
      <c r="AJ302" s="9">
        <v>15200000</v>
      </c>
    </row>
    <row r="303" spans="31:36" x14ac:dyDescent="0.2">
      <c r="AE303" s="9">
        <v>52.502315105474601</v>
      </c>
      <c r="AF303" s="8">
        <v>-35.376967688483845</v>
      </c>
      <c r="AG303" s="8">
        <v>9.4318826419234192</v>
      </c>
      <c r="AH303">
        <v>0.61799999999999999</v>
      </c>
      <c r="AI303" s="9">
        <v>3.4805288461538462</v>
      </c>
      <c r="AJ303" s="9">
        <v>13530000</v>
      </c>
    </row>
    <row r="304" spans="31:36" x14ac:dyDescent="0.2">
      <c r="AE304" s="9">
        <v>54.905976003691698</v>
      </c>
      <c r="AF304" s="8">
        <v>-19.150641025641026</v>
      </c>
      <c r="AG304" s="8">
        <v>9.2193001133476553</v>
      </c>
      <c r="AH304">
        <v>0.81200000000000006</v>
      </c>
      <c r="AI304" s="9">
        <v>4.2724479682854311</v>
      </c>
      <c r="AJ304" s="9">
        <v>15260000</v>
      </c>
    </row>
    <row r="305" spans="31:36" x14ac:dyDescent="0.2">
      <c r="AE305" s="9">
        <v>51.306210070923001</v>
      </c>
      <c r="AF305" s="8">
        <v>23.964321110009912</v>
      </c>
      <c r="AG305" s="8">
        <v>9.434123718577732</v>
      </c>
      <c r="AH305">
        <v>1.0049999999999999</v>
      </c>
      <c r="AI305" s="9">
        <v>3.3599296450271825</v>
      </c>
      <c r="AJ305" s="9">
        <v>14650000</v>
      </c>
    </row>
    <row r="306" spans="31:36" x14ac:dyDescent="0.2">
      <c r="AE306" s="3"/>
      <c r="AF306" s="8">
        <v>42.500799488327473</v>
      </c>
      <c r="AG306" s="8">
        <v>9.7883011427270112</v>
      </c>
      <c r="AH306">
        <v>1.077</v>
      </c>
      <c r="AI306" s="9">
        <v>2.4603904847396767</v>
      </c>
      <c r="AJ306" s="9"/>
    </row>
    <row r="307" spans="31:36" x14ac:dyDescent="0.2">
      <c r="AE307" s="8"/>
      <c r="AF307" s="8">
        <v>-31.228859188213875</v>
      </c>
      <c r="AG307" s="8">
        <v>9.3157494764535524</v>
      </c>
      <c r="AH307">
        <v>4.165</v>
      </c>
      <c r="AI307" s="9">
        <v>1.1544353759850809</v>
      </c>
      <c r="AJ307" s="9"/>
    </row>
    <row r="308" spans="31:36" x14ac:dyDescent="0.2">
      <c r="AE308" s="9">
        <v>46.058441558441501</v>
      </c>
      <c r="AF308" s="8">
        <v>17.264761105257893</v>
      </c>
      <c r="AG308" s="8">
        <v>9.475013584155743</v>
      </c>
      <c r="AH308">
        <v>3.633</v>
      </c>
      <c r="AI308" s="9">
        <v>0.95925756545388807</v>
      </c>
      <c r="AJ308" s="9">
        <v>1100000</v>
      </c>
    </row>
    <row r="309" spans="31:36" x14ac:dyDescent="0.2">
      <c r="AE309" s="8"/>
      <c r="AF309" s="8">
        <v>13.62805870828902</v>
      </c>
      <c r="AG309" s="8">
        <v>9.6027738696278533</v>
      </c>
      <c r="AH309">
        <v>3.9020000000000001</v>
      </c>
      <c r="AI309" s="9">
        <v>0.92508615208343437</v>
      </c>
      <c r="AJ309" s="9"/>
    </row>
    <row r="310" spans="31:36" x14ac:dyDescent="0.2">
      <c r="AE310" s="9">
        <v>45.695811434941803</v>
      </c>
      <c r="AF310" s="8">
        <v>-14.67827392438393</v>
      </c>
      <c r="AG310" s="8">
        <v>9.4440328076479343</v>
      </c>
      <c r="AH310">
        <v>4.6900000000000004</v>
      </c>
      <c r="AI310" s="9">
        <v>1.2551118898395806</v>
      </c>
      <c r="AJ310" s="9">
        <v>1500000</v>
      </c>
    </row>
    <row r="311" spans="31:36" x14ac:dyDescent="0.2">
      <c r="AE311" s="9">
        <v>48.315565031982899</v>
      </c>
      <c r="AF311" s="8">
        <v>15.595874121783254</v>
      </c>
      <c r="AG311" s="8">
        <v>9.588962886273146</v>
      </c>
      <c r="AH311">
        <v>5.5570000000000004</v>
      </c>
      <c r="AI311" s="9">
        <v>1.2126207746133819</v>
      </c>
      <c r="AJ311" s="9">
        <v>1700000</v>
      </c>
    </row>
    <row r="312" spans="31:36" x14ac:dyDescent="0.2">
      <c r="AE312" s="3"/>
      <c r="AF312" s="8">
        <v>-16.487520781235439</v>
      </c>
      <c r="AG312" s="8">
        <v>9.4087887726968003</v>
      </c>
      <c r="AH312">
        <v>10.598000000000001</v>
      </c>
      <c r="AI312" s="9">
        <v>1.2549771051318928</v>
      </c>
      <c r="AJ312" s="9"/>
    </row>
    <row r="313" spans="31:36" x14ac:dyDescent="0.2">
      <c r="AE313" s="9">
        <v>54.956695536309098</v>
      </c>
      <c r="AF313" s="8">
        <v>-36.341549234851961</v>
      </c>
      <c r="AG313" s="8">
        <v>8.9571506721865415</v>
      </c>
      <c r="AH313">
        <v>22.422000000000001</v>
      </c>
      <c r="AI313" s="9">
        <v>1.9896562064693375</v>
      </c>
      <c r="AJ313" s="9">
        <v>1900000</v>
      </c>
    </row>
    <row r="314" spans="31:36" x14ac:dyDescent="0.2">
      <c r="AE314" s="9">
        <v>62.4326530612244</v>
      </c>
      <c r="AF314" s="8">
        <v>14.913014030543556</v>
      </c>
      <c r="AG314" s="8">
        <v>9.0961559286126796</v>
      </c>
      <c r="AH314">
        <v>45.055</v>
      </c>
      <c r="AI314" s="9">
        <v>1.809087591052686</v>
      </c>
      <c r="AJ314" s="9">
        <v>2500000</v>
      </c>
    </row>
    <row r="315" spans="31:36" x14ac:dyDescent="0.2">
      <c r="AE315" s="3"/>
      <c r="AF315" s="8">
        <v>36.464489032202238</v>
      </c>
      <c r="AG315" s="8">
        <v>9.4070501697935427</v>
      </c>
      <c r="AH315">
        <v>4.258</v>
      </c>
      <c r="AI315" s="9">
        <v>1.383774083373563</v>
      </c>
      <c r="AJ315" s="9"/>
    </row>
    <row r="316" spans="31:36" x14ac:dyDescent="0.2">
      <c r="AE316" s="9">
        <v>73.642010163749205</v>
      </c>
      <c r="AF316" s="8">
        <v>3.4441613526372485</v>
      </c>
      <c r="AG316" s="8">
        <v>9.4409119470870593</v>
      </c>
      <c r="AH316">
        <v>1.6459999999999999</v>
      </c>
      <c r="AI316" s="9">
        <v>1.4477397953625115</v>
      </c>
      <c r="AJ316" s="9">
        <v>5800000</v>
      </c>
    </row>
    <row r="317" spans="31:36" x14ac:dyDescent="0.2">
      <c r="AE317" s="9">
        <v>85.608930211202903</v>
      </c>
      <c r="AF317" s="8">
        <v>-39.662147774859818</v>
      </c>
      <c r="AG317" s="8">
        <v>11.820527804857139</v>
      </c>
      <c r="AH317">
        <v>1.5349999999999999</v>
      </c>
      <c r="AI317" s="9">
        <v>1.1218386072226796</v>
      </c>
      <c r="AJ317" s="9">
        <v>68284041</v>
      </c>
    </row>
    <row r="318" spans="31:36" x14ac:dyDescent="0.2">
      <c r="AE318" s="9">
        <v>88.420521859667303</v>
      </c>
      <c r="AF318" s="8">
        <v>29.214210092930244</v>
      </c>
      <c r="AG318" s="8">
        <v>12.076829189409015</v>
      </c>
      <c r="AH318">
        <v>1.353</v>
      </c>
      <c r="AI318" s="9">
        <v>0.88940097409986796</v>
      </c>
      <c r="AJ318" s="9">
        <v>27893493</v>
      </c>
    </row>
    <row r="319" spans="31:36" x14ac:dyDescent="0.2">
      <c r="AE319" s="9">
        <v>87.659487700209795</v>
      </c>
      <c r="AF319" s="8">
        <v>31.354977468250716</v>
      </c>
      <c r="AG319" s="8">
        <v>12.349562413529963</v>
      </c>
      <c r="AH319">
        <v>1.2909999999999999</v>
      </c>
      <c r="AI319" s="9">
        <v>0.66373847240090267</v>
      </c>
      <c r="AJ319" s="9">
        <v>26610906</v>
      </c>
    </row>
    <row r="320" spans="31:36" x14ac:dyDescent="0.2">
      <c r="AE320" s="9">
        <v>86.709878625463105</v>
      </c>
      <c r="AF320" s="8">
        <v>-74.890734171074115</v>
      </c>
      <c r="AG320" s="8">
        <v>10.967629162089013</v>
      </c>
      <c r="AH320">
        <v>1.4139999999999999</v>
      </c>
      <c r="AI320" s="9">
        <v>2.0208739455207274</v>
      </c>
      <c r="AJ320" s="9">
        <v>26116829</v>
      </c>
    </row>
    <row r="321" spans="31:36" x14ac:dyDescent="0.2">
      <c r="AE321" s="9">
        <v>86.351722382181507</v>
      </c>
      <c r="AF321" s="8">
        <v>-6.1310745769144512</v>
      </c>
      <c r="AG321" s="8">
        <v>10.904358374883346</v>
      </c>
      <c r="AH321">
        <v>1.3919999999999999</v>
      </c>
      <c r="AI321" s="9">
        <v>2.1696469593663279</v>
      </c>
      <c r="AJ321" s="9">
        <v>27553664</v>
      </c>
    </row>
    <row r="322" spans="31:36" x14ac:dyDescent="0.2">
      <c r="AE322" s="3"/>
      <c r="AF322" s="8">
        <v>-3.4715968610442358</v>
      </c>
      <c r="AG322" s="8">
        <v>10.869025486978895</v>
      </c>
      <c r="AH322">
        <v>1.21</v>
      </c>
      <c r="AI322" s="9">
        <v>2.2187761785088722</v>
      </c>
      <c r="AJ322" s="9"/>
    </row>
    <row r="323" spans="31:36" x14ac:dyDescent="0.2">
      <c r="AE323" s="9">
        <v>89.691540023216703</v>
      </c>
      <c r="AF323" s="8">
        <v>-43.713350087579009</v>
      </c>
      <c r="AG323" s="8">
        <v>10.294312683904778</v>
      </c>
      <c r="AH323">
        <v>1.2909999999999999</v>
      </c>
      <c r="AI323" s="9">
        <v>3.2973887160059534</v>
      </c>
      <c r="AJ323" s="9">
        <v>26100000</v>
      </c>
    </row>
    <row r="324" spans="31:36" x14ac:dyDescent="0.2">
      <c r="AE324" s="9">
        <v>87.110348407937195</v>
      </c>
      <c r="AF324" s="8">
        <v>-19.858611825192803</v>
      </c>
      <c r="AG324" s="8">
        <v>10.072934924846477</v>
      </c>
      <c r="AH324">
        <v>1.5329999999999999</v>
      </c>
      <c r="AI324" s="9">
        <v>3.7889672055037353</v>
      </c>
      <c r="AJ324" s="9">
        <v>26500000</v>
      </c>
    </row>
    <row r="325" spans="31:36" x14ac:dyDescent="0.2">
      <c r="AE325" s="3"/>
      <c r="AF325" s="8">
        <v>22.846410332165618</v>
      </c>
      <c r="AG325" s="8">
        <v>10.278699617473272</v>
      </c>
      <c r="AH325">
        <v>1.5149999999999999</v>
      </c>
      <c r="AI325" s="9">
        <v>2.5205112347969489</v>
      </c>
      <c r="AJ325" s="9"/>
    </row>
    <row r="326" spans="31:36" x14ac:dyDescent="0.2">
      <c r="AE326" s="9">
        <v>61.529496038007402</v>
      </c>
      <c r="AF326" s="8">
        <v>25.118532261389404</v>
      </c>
      <c r="AG326" s="8">
        <v>10.502790977565914</v>
      </c>
      <c r="AH326">
        <v>1.2789999999999999</v>
      </c>
      <c r="AI326" s="9">
        <v>1.9216300079633137</v>
      </c>
      <c r="AJ326" s="9">
        <v>20300000</v>
      </c>
    </row>
    <row r="327" spans="31:36" x14ac:dyDescent="0.2">
      <c r="AE327" s="9">
        <v>65.866583039835305</v>
      </c>
      <c r="AF327" s="8">
        <v>-16.422869356560284</v>
      </c>
      <c r="AG327" s="8">
        <v>10.030208305315284</v>
      </c>
      <c r="AH327">
        <v>1.143</v>
      </c>
      <c r="AI327" s="9">
        <v>1.474099198308519</v>
      </c>
      <c r="AJ327" s="9">
        <v>1705000</v>
      </c>
    </row>
    <row r="328" spans="31:36" x14ac:dyDescent="0.2">
      <c r="AE328" s="3"/>
      <c r="AF328" s="8">
        <v>20.901242181305612</v>
      </c>
      <c r="AG328" s="8">
        <v>10.220012151347644</v>
      </c>
      <c r="AH328">
        <v>1.02</v>
      </c>
      <c r="AI328" s="9">
        <v>1.8860713374867928</v>
      </c>
      <c r="AJ328" s="9"/>
    </row>
    <row r="329" spans="31:36" x14ac:dyDescent="0.2">
      <c r="AE329" s="9">
        <v>56.548032612548703</v>
      </c>
      <c r="AF329" s="8">
        <v>44.059460050278723</v>
      </c>
      <c r="AG329" s="8">
        <v>10.585068096724608</v>
      </c>
      <c r="AH329">
        <v>1.149</v>
      </c>
      <c r="AI329" s="9">
        <v>1.396079919069297</v>
      </c>
      <c r="AJ329" s="9">
        <v>2103157</v>
      </c>
    </row>
    <row r="330" spans="31:36" x14ac:dyDescent="0.2">
      <c r="AE330" s="9">
        <v>65.502946329033193</v>
      </c>
      <c r="AF330" s="8">
        <v>6.59838138593829</v>
      </c>
      <c r="AG330" s="8">
        <v>10.648966238356156</v>
      </c>
      <c r="AH330">
        <v>1.07</v>
      </c>
      <c r="AI330" s="9">
        <v>1.4602244418610169</v>
      </c>
      <c r="AJ330" s="9">
        <v>2750000</v>
      </c>
    </row>
    <row r="331" spans="31:36" x14ac:dyDescent="0.2">
      <c r="AE331" s="9">
        <v>65.619808604883204</v>
      </c>
      <c r="AF331" s="8">
        <v>7.3951932430188148</v>
      </c>
      <c r="AG331" s="8">
        <v>10.720311477789672</v>
      </c>
      <c r="AH331">
        <v>0.86499999999999999</v>
      </c>
      <c r="AI331" s="9">
        <v>1.4823487827508506</v>
      </c>
      <c r="AJ331" s="9">
        <v>2200000</v>
      </c>
    </row>
    <row r="332" spans="31:36" x14ac:dyDescent="0.2">
      <c r="AE332" s="9">
        <v>77.009521862312596</v>
      </c>
      <c r="AF332" s="8">
        <v>7.3211682057173153</v>
      </c>
      <c r="AG332" s="8">
        <v>10.790967202556164</v>
      </c>
      <c r="AH332">
        <v>0.78800000000000003</v>
      </c>
      <c r="AI332" s="9">
        <v>1.3771922601893782</v>
      </c>
      <c r="AJ332" s="9">
        <v>2847000</v>
      </c>
    </row>
    <row r="333" spans="31:36" x14ac:dyDescent="0.2">
      <c r="AE333" s="9">
        <v>74.590895446991297</v>
      </c>
      <c r="AF333" s="8">
        <v>-26.976121860848085</v>
      </c>
      <c r="AG333" s="8">
        <v>10.476583502028243</v>
      </c>
      <c r="AH333">
        <v>0.58399999999999996</v>
      </c>
      <c r="AI333" s="9">
        <v>1.9169837914023962</v>
      </c>
      <c r="AJ333" s="9">
        <v>1977000</v>
      </c>
    </row>
    <row r="334" spans="31:36" x14ac:dyDescent="0.2">
      <c r="AE334" s="9">
        <v>75.309994767137596</v>
      </c>
      <c r="AF334" s="8">
        <v>-21.606765327695559</v>
      </c>
      <c r="AG334" s="8">
        <v>10.23315094722801</v>
      </c>
      <c r="AH334">
        <v>0.42899999999999999</v>
      </c>
      <c r="AI334" s="9">
        <v>2.8031643293779216</v>
      </c>
      <c r="AJ334" s="9">
        <v>1840000</v>
      </c>
    </row>
    <row r="335" spans="31:36" x14ac:dyDescent="0.2">
      <c r="AE335" s="9">
        <v>85.711810466760895</v>
      </c>
      <c r="AF335" s="8">
        <v>9.4570298453793598</v>
      </c>
      <c r="AG335" s="8">
        <v>10.323512811975622</v>
      </c>
      <c r="AH335">
        <v>0.42799999999999999</v>
      </c>
      <c r="AI335" s="9">
        <v>2.3648817345597899</v>
      </c>
      <c r="AJ335" s="9">
        <v>1919000</v>
      </c>
    </row>
    <row r="336" spans="31:36" x14ac:dyDescent="0.2">
      <c r="AE336" s="9">
        <v>78.078780820628594</v>
      </c>
      <c r="AF336" s="8">
        <v>7.8022339027595269</v>
      </c>
      <c r="AG336" s="8">
        <v>10.398641006907823</v>
      </c>
      <c r="AH336">
        <v>0.46400000000000002</v>
      </c>
      <c r="AI336" s="9">
        <v>2.1486210574432425</v>
      </c>
      <c r="AJ336" s="9">
        <v>2065000</v>
      </c>
    </row>
    <row r="337" spans="31:36" x14ac:dyDescent="0.2">
      <c r="AE337" s="9">
        <v>56.408870876955902</v>
      </c>
      <c r="AF337" s="8">
        <v>-33.168717616580309</v>
      </c>
      <c r="AG337" s="8">
        <v>9.0185743563542289</v>
      </c>
      <c r="AH337">
        <v>1.968</v>
      </c>
      <c r="AI337" s="9">
        <v>3.0623864324651726</v>
      </c>
      <c r="AJ337" s="9">
        <v>16916133</v>
      </c>
    </row>
    <row r="338" spans="31:36" x14ac:dyDescent="0.2">
      <c r="AE338" s="9">
        <v>29.279220779220701</v>
      </c>
      <c r="AF338" s="8">
        <v>16.486977589339794</v>
      </c>
      <c r="AG338" s="8">
        <v>9.1711836567749891</v>
      </c>
      <c r="AH338">
        <v>2.0870000000000002</v>
      </c>
      <c r="AI338" s="9">
        <v>2.5969217970049918</v>
      </c>
      <c r="AJ338" s="9"/>
    </row>
    <row r="339" spans="31:36" x14ac:dyDescent="0.2">
      <c r="AE339" s="3"/>
      <c r="AF339" s="8">
        <v>-17.533277870216306</v>
      </c>
      <c r="AG339" s="8">
        <v>8.9784083146288935</v>
      </c>
      <c r="AH339">
        <v>2.1709999999999998</v>
      </c>
      <c r="AI339" s="9">
        <v>2.0809583858764187</v>
      </c>
      <c r="AJ339" s="9"/>
    </row>
    <row r="340" spans="31:36" x14ac:dyDescent="0.2">
      <c r="AE340" s="9">
        <v>42.053193183627897</v>
      </c>
      <c r="AF340" s="8">
        <v>-5.5989911727616644</v>
      </c>
      <c r="AG340" s="8">
        <v>8.920789888464375</v>
      </c>
      <c r="AH340">
        <v>5.8650000000000002</v>
      </c>
      <c r="AI340" s="9">
        <v>3.2496660432807909</v>
      </c>
      <c r="AJ340" s="9"/>
    </row>
    <row r="341" spans="31:36" x14ac:dyDescent="0.2">
      <c r="AE341" s="9">
        <v>43.613749434644902</v>
      </c>
      <c r="AF341" s="8">
        <v>-8.3622762489981302</v>
      </c>
      <c r="AG341" s="8">
        <v>8.8334627207199308</v>
      </c>
      <c r="AH341">
        <v>3.5979999999999999</v>
      </c>
      <c r="AI341" s="9">
        <v>3.9565597667638484</v>
      </c>
      <c r="AJ341" s="9"/>
    </row>
    <row r="342" spans="31:36" x14ac:dyDescent="0.2">
      <c r="AE342" s="9">
        <v>51.595057978210697</v>
      </c>
      <c r="AF342" s="8">
        <v>11.326530612244898</v>
      </c>
      <c r="AG342" s="8">
        <v>8.9407601348883841</v>
      </c>
      <c r="AH342">
        <v>3.3980000000000001</v>
      </c>
      <c r="AI342" s="9">
        <v>6.6207935053031299</v>
      </c>
      <c r="AJ342" s="9"/>
    </row>
    <row r="343" spans="31:36" x14ac:dyDescent="0.2">
      <c r="AE343" s="3"/>
      <c r="AF343" s="8">
        <v>-3.6270786958229668</v>
      </c>
      <c r="AG343" s="8">
        <v>8.9038152117229217</v>
      </c>
      <c r="AH343">
        <v>3.895</v>
      </c>
      <c r="AI343" s="9">
        <v>6.6603260869565215</v>
      </c>
      <c r="AJ343" s="9"/>
    </row>
    <row r="344" spans="31:36" x14ac:dyDescent="0.2">
      <c r="AE344" s="9">
        <v>51.025850340136003</v>
      </c>
      <c r="AF344" s="8">
        <v>1.888586956521739</v>
      </c>
      <c r="AG344" s="8">
        <v>8.9225249573013894</v>
      </c>
      <c r="AH344">
        <v>6.1660000000000004</v>
      </c>
      <c r="AI344" s="9">
        <v>6.2454993999199893</v>
      </c>
      <c r="AJ344" s="9"/>
    </row>
    <row r="345" spans="31:36" x14ac:dyDescent="0.2">
      <c r="AE345" s="3"/>
      <c r="AF345" s="8">
        <v>7.094279237231631</v>
      </c>
      <c r="AG345" s="8">
        <v>8.9910643321884613</v>
      </c>
      <c r="AH345">
        <v>4.3970000000000002</v>
      </c>
      <c r="AI345" s="9">
        <v>5.7716349147055164</v>
      </c>
      <c r="AJ345" s="9"/>
    </row>
    <row r="346" spans="31:36" x14ac:dyDescent="0.2">
      <c r="AE346" s="9">
        <v>72.814354727398097</v>
      </c>
      <c r="AF346" s="8">
        <v>8.1558959033744252</v>
      </c>
      <c r="AG346" s="8">
        <v>9.0694678130947679</v>
      </c>
      <c r="AH346">
        <v>2.778</v>
      </c>
      <c r="AI346" s="9">
        <v>5.2155192263412387</v>
      </c>
      <c r="AJ346" s="9">
        <v>11576000</v>
      </c>
    </row>
    <row r="347" spans="31:36" x14ac:dyDescent="0.2">
      <c r="AE347" s="3"/>
      <c r="AF347" s="8">
        <v>-47.307869305108149</v>
      </c>
      <c r="AG347" s="8">
        <v>8.9890700650436539</v>
      </c>
      <c r="AH347">
        <v>0.93400000000000005</v>
      </c>
      <c r="AI347" s="9">
        <v>3.7038053649407363</v>
      </c>
      <c r="AJ347" s="9"/>
    </row>
    <row r="348" spans="31:36" x14ac:dyDescent="0.2">
      <c r="AE348" s="9">
        <v>34.776122069754102</v>
      </c>
      <c r="AF348" s="8">
        <v>24.017467248908297</v>
      </c>
      <c r="AG348" s="8">
        <v>9.2043222996506202</v>
      </c>
      <c r="AH348">
        <v>0.79700000000000004</v>
      </c>
      <c r="AI348" s="9">
        <v>3.3125754527162976</v>
      </c>
      <c r="AJ348" s="9"/>
    </row>
    <row r="349" spans="31:36" x14ac:dyDescent="0.2">
      <c r="AE349" s="9">
        <v>34.204283228648599</v>
      </c>
      <c r="AF349" s="8">
        <v>15.231388329979879</v>
      </c>
      <c r="AG349" s="8">
        <v>9.3460942929538025</v>
      </c>
      <c r="AH349">
        <v>0.80100000000000005</v>
      </c>
      <c r="AI349" s="9">
        <v>3.5897503055701065</v>
      </c>
      <c r="AJ349" s="9">
        <v>8242091</v>
      </c>
    </row>
    <row r="350" spans="31:36" x14ac:dyDescent="0.2">
      <c r="AE350" s="9"/>
      <c r="AF350" s="8">
        <v>-17.042081368954076</v>
      </c>
      <c r="AG350" s="8">
        <v>9.159257581746866</v>
      </c>
      <c r="AH350">
        <v>0.95399999999999996</v>
      </c>
      <c r="AI350" s="9">
        <v>4.5596716480740893</v>
      </c>
      <c r="AJ350" s="9"/>
    </row>
    <row r="351" spans="31:36" x14ac:dyDescent="0.2">
      <c r="AE351" s="9">
        <v>31.726812338421201</v>
      </c>
      <c r="AF351" s="8">
        <v>9.4190696695432532</v>
      </c>
      <c r="AG351" s="8">
        <v>9.2492725819779711</v>
      </c>
      <c r="AH351">
        <v>1.03</v>
      </c>
      <c r="AI351" s="9">
        <v>4.1239780705972873</v>
      </c>
      <c r="AJ351" s="9">
        <v>7408759.0499999998</v>
      </c>
    </row>
    <row r="352" spans="31:36" x14ac:dyDescent="0.2">
      <c r="AE352" s="9">
        <v>32.823458654538399</v>
      </c>
      <c r="AF352" s="8">
        <v>88.188900644416663</v>
      </c>
      <c r="AG352" s="8">
        <v>9.8815486450173733</v>
      </c>
      <c r="AH352">
        <v>1.1719999999999999</v>
      </c>
      <c r="AI352" s="9">
        <v>2.5880098129408156</v>
      </c>
      <c r="AJ352" s="9">
        <v>6622589.2000000002</v>
      </c>
    </row>
    <row r="353" spans="31:36" x14ac:dyDescent="0.2">
      <c r="AE353" s="9">
        <v>39.694602272727302</v>
      </c>
      <c r="AF353" s="8">
        <v>-32.817131759174082</v>
      </c>
      <c r="AG353" s="8">
        <v>9.4837967371639813</v>
      </c>
      <c r="AH353">
        <v>1.288</v>
      </c>
      <c r="AI353" s="9">
        <v>2.2466337010270063</v>
      </c>
      <c r="AJ353" s="9">
        <v>7970000</v>
      </c>
    </row>
    <row r="354" spans="31:36" x14ac:dyDescent="0.2">
      <c r="AE354" s="9">
        <v>51.172704199353902</v>
      </c>
      <c r="AF354" s="8">
        <v>-21.612780524914417</v>
      </c>
      <c r="AG354" s="8">
        <v>9.2402874483441355</v>
      </c>
      <c r="AH354">
        <v>2.9710000000000001</v>
      </c>
      <c r="AI354" s="9">
        <v>2.5148486024844718</v>
      </c>
      <c r="AJ354" s="9">
        <v>5770000</v>
      </c>
    </row>
    <row r="355" spans="31:36" x14ac:dyDescent="0.2">
      <c r="AE355" s="9">
        <v>48.171754780570502</v>
      </c>
      <c r="AF355" s="8">
        <v>35.374611801242231</v>
      </c>
      <c r="AG355" s="8">
        <v>9.5431631000922348</v>
      </c>
      <c r="AH355">
        <v>2.3410000000000002</v>
      </c>
      <c r="AI355" s="9">
        <v>2.1679690300379955</v>
      </c>
      <c r="AJ355" s="9">
        <v>5940000</v>
      </c>
    </row>
    <row r="356" spans="31:36" x14ac:dyDescent="0.2">
      <c r="AE356" s="3"/>
      <c r="AF356" s="8">
        <v>-23.048247186178219</v>
      </c>
      <c r="AG356" s="8">
        <v>9.2811715527367742</v>
      </c>
      <c r="AH356">
        <v>1.6910000000000001</v>
      </c>
      <c r="AI356" s="9">
        <v>1.8228060368921184</v>
      </c>
      <c r="AJ356" s="9"/>
    </row>
    <row r="357" spans="31:36" x14ac:dyDescent="0.2">
      <c r="AE357" s="3"/>
      <c r="AF357" s="8">
        <v>-43.134287984581313</v>
      </c>
      <c r="AG357" s="8">
        <v>11.11648451637668</v>
      </c>
      <c r="AH357">
        <v>1.2629999999999999</v>
      </c>
      <c r="AI357" s="9">
        <v>0.52963386897771703</v>
      </c>
      <c r="AJ357" s="9"/>
    </row>
    <row r="358" spans="31:36" x14ac:dyDescent="0.2">
      <c r="AE358" s="9">
        <v>49.187388640685</v>
      </c>
      <c r="AF358" s="8">
        <v>20.916888406594222</v>
      </c>
      <c r="AG358" s="8">
        <v>11.306417767307444</v>
      </c>
      <c r="AH358">
        <v>1.4370000000000001</v>
      </c>
      <c r="AI358" s="9">
        <v>0.46250399547589194</v>
      </c>
      <c r="AJ358" s="9"/>
    </row>
    <row r="359" spans="31:36" x14ac:dyDescent="0.2">
      <c r="AE359" s="3"/>
      <c r="AF359" s="8">
        <v>53.788940522731188</v>
      </c>
      <c r="AG359" s="8">
        <v>11.73682872763068</v>
      </c>
      <c r="AH359">
        <v>1.5189999999999999</v>
      </c>
      <c r="AI359" s="9">
        <v>0.34200407690155482</v>
      </c>
      <c r="AJ359" s="9"/>
    </row>
    <row r="360" spans="31:36" x14ac:dyDescent="0.2">
      <c r="AE360" s="9">
        <v>46.368826379648802</v>
      </c>
      <c r="AF360" s="8">
        <v>10.544785962668373</v>
      </c>
      <c r="AG360" s="8">
        <v>11.837079283316969</v>
      </c>
      <c r="AH360">
        <v>1.5680000000000001</v>
      </c>
      <c r="AI360" s="9">
        <v>0.3216305338212111</v>
      </c>
      <c r="AJ360" s="9">
        <v>25800000</v>
      </c>
    </row>
    <row r="361" spans="31:36" x14ac:dyDescent="0.2">
      <c r="AE361" s="3"/>
      <c r="AF361" s="8">
        <v>-0.15330546837713147</v>
      </c>
      <c r="AG361" s="8">
        <v>11.835545052302459</v>
      </c>
      <c r="AH361">
        <v>1.482</v>
      </c>
      <c r="AI361" s="9">
        <v>0.34228022654518592</v>
      </c>
      <c r="AJ361" s="9"/>
    </row>
    <row r="362" spans="31:36" x14ac:dyDescent="0.2">
      <c r="AE362" s="9">
        <v>49.791761261724503</v>
      </c>
      <c r="AF362" s="8">
        <v>-5.2363225516751886</v>
      </c>
      <c r="AG362" s="8">
        <v>11.78176105287563</v>
      </c>
      <c r="AH362">
        <v>1.3440000000000001</v>
      </c>
      <c r="AI362" s="9">
        <v>0.34812448411849223</v>
      </c>
      <c r="AJ362" s="9"/>
    </row>
    <row r="363" spans="31:36" x14ac:dyDescent="0.2">
      <c r="AE363" s="9">
        <v>49.877140851945903</v>
      </c>
      <c r="AF363" s="8">
        <v>-37.464461496132799</v>
      </c>
      <c r="AG363" s="8">
        <v>11.312325878090913</v>
      </c>
      <c r="AH363">
        <v>1.167</v>
      </c>
      <c r="AI363" s="9">
        <v>0.54193146265154479</v>
      </c>
      <c r="AJ363" s="9"/>
    </row>
    <row r="364" spans="31:36" x14ac:dyDescent="0.2">
      <c r="AE364" s="9">
        <v>52.598350253807098</v>
      </c>
      <c r="AF364" s="8">
        <v>-14.247653500195542</v>
      </c>
      <c r="AG364" s="8">
        <v>11.158619142203678</v>
      </c>
      <c r="AH364">
        <v>1.1559999999999999</v>
      </c>
      <c r="AI364" s="9">
        <v>0.65805375823048196</v>
      </c>
      <c r="AJ364" s="9"/>
    </row>
    <row r="365" spans="31:36" x14ac:dyDescent="0.2">
      <c r="AE365" s="9">
        <v>51.321171722024403</v>
      </c>
      <c r="AF365" s="8">
        <v>25.996921585953309</v>
      </c>
      <c r="AG365" s="8">
        <v>11.389706431011088</v>
      </c>
      <c r="AH365">
        <v>1.2809999999999999</v>
      </c>
      <c r="AI365" s="9">
        <v>0.56735326388181928</v>
      </c>
      <c r="AJ365" s="9">
        <v>25754400</v>
      </c>
    </row>
    <row r="366" spans="31:36" x14ac:dyDescent="0.2">
      <c r="AE366" s="3"/>
      <c r="AF366" s="8">
        <v>26.016039453889402</v>
      </c>
      <c r="AG366" s="8">
        <v>11.620945441125958</v>
      </c>
      <c r="AH366">
        <v>1.262</v>
      </c>
      <c r="AI366" s="9">
        <v>0.4501961277119032</v>
      </c>
      <c r="AJ366" s="9"/>
    </row>
    <row r="367" spans="31:36" x14ac:dyDescent="0.2">
      <c r="AE367" s="9">
        <v>13.7756699223641</v>
      </c>
      <c r="AF367" s="8">
        <v>-39.317224168615056</v>
      </c>
      <c r="AG367" s="8">
        <v>8.3519283777797906</v>
      </c>
      <c r="AH367">
        <v>0.78700000000000003</v>
      </c>
      <c r="AI367" s="9">
        <v>4.2749381480417137</v>
      </c>
      <c r="AJ367" s="9">
        <v>394805</v>
      </c>
    </row>
    <row r="368" spans="31:36" x14ac:dyDescent="0.2">
      <c r="AE368" s="9">
        <v>9.8154302458547704</v>
      </c>
      <c r="AF368" s="8">
        <v>38.091769761128525</v>
      </c>
      <c r="AG368" s="8">
        <v>8.6746766542045801</v>
      </c>
      <c r="AH368">
        <v>0.88200000000000001</v>
      </c>
      <c r="AI368" s="9">
        <v>3.694677271948315</v>
      </c>
      <c r="AJ368" s="9"/>
    </row>
    <row r="369" spans="31:36" x14ac:dyDescent="0.2">
      <c r="AE369" s="9">
        <v>31.158555145591901</v>
      </c>
      <c r="AF369" s="8">
        <v>64.024424519721904</v>
      </c>
      <c r="AG369" s="8">
        <v>9.1695218149500199</v>
      </c>
      <c r="AH369">
        <v>1.016</v>
      </c>
      <c r="AI369" s="9">
        <v>2.5873657934300849</v>
      </c>
      <c r="AJ369" s="9"/>
    </row>
    <row r="370" spans="31:36" x14ac:dyDescent="0.2">
      <c r="AE370" s="9">
        <v>29.164662497995799</v>
      </c>
      <c r="AF370" s="8">
        <v>19.258069217053745</v>
      </c>
      <c r="AG370" s="8">
        <v>9.3456414228315001</v>
      </c>
      <c r="AH370">
        <v>0.97799999999999998</v>
      </c>
      <c r="AI370" s="9">
        <v>2.3877213831930537</v>
      </c>
      <c r="AJ370" s="9">
        <v>4907423.7589999996</v>
      </c>
    </row>
    <row r="371" spans="31:36" x14ac:dyDescent="0.2">
      <c r="AE371" s="3"/>
      <c r="AF371" s="8">
        <v>24.318955657765073</v>
      </c>
      <c r="AG371" s="8">
        <v>9.5633217229912084</v>
      </c>
      <c r="AH371">
        <v>1.0389999999999999</v>
      </c>
      <c r="AI371" s="9">
        <v>2.1481162921836972</v>
      </c>
      <c r="AJ371" s="9"/>
    </row>
    <row r="372" spans="31:36" x14ac:dyDescent="0.2">
      <c r="AE372" s="9">
        <v>38.029439654415498</v>
      </c>
      <c r="AF372" s="8">
        <v>22.76715750093129</v>
      </c>
      <c r="AG372" s="8">
        <v>9.7684410698849966</v>
      </c>
      <c r="AH372">
        <v>0.98099999999999998</v>
      </c>
      <c r="AI372" s="9">
        <v>1.9894511725351509</v>
      </c>
      <c r="AJ372" s="9">
        <v>4699375</v>
      </c>
    </row>
    <row r="373" spans="31:36" x14ac:dyDescent="0.2">
      <c r="AE373" s="9">
        <v>38.661123493219499</v>
      </c>
      <c r="AF373" s="8">
        <v>-50.10550830497327</v>
      </c>
      <c r="AG373" s="8">
        <v>9.0731814936880877</v>
      </c>
      <c r="AH373">
        <v>0.98199999999999998</v>
      </c>
      <c r="AI373" s="9">
        <v>3.0940884576690664</v>
      </c>
      <c r="AJ373" s="9">
        <v>3893053.5</v>
      </c>
    </row>
    <row r="374" spans="31:36" x14ac:dyDescent="0.2">
      <c r="AE374" s="9">
        <v>40.801222888786299</v>
      </c>
      <c r="AF374" s="8">
        <v>-15.54110730316412</v>
      </c>
      <c r="AG374" s="8">
        <v>8.9042762467342946</v>
      </c>
      <c r="AH374">
        <v>1.1279999999999999</v>
      </c>
      <c r="AI374" s="9">
        <v>4.0007954212418895</v>
      </c>
      <c r="AJ374" s="9">
        <v>3486323.05</v>
      </c>
    </row>
    <row r="375" spans="31:36" x14ac:dyDescent="0.2">
      <c r="AE375" s="9">
        <v>44.089981001463102</v>
      </c>
      <c r="AF375" s="8">
        <v>52.454235098651523</v>
      </c>
      <c r="AG375" s="8">
        <v>9.325970514041579</v>
      </c>
      <c r="AH375">
        <v>1.095</v>
      </c>
      <c r="AI375" s="9">
        <v>2.6575444115104072</v>
      </c>
      <c r="AJ375" s="9">
        <v>3519512.5</v>
      </c>
    </row>
    <row r="376" spans="31:36" x14ac:dyDescent="0.2">
      <c r="AE376" s="3"/>
      <c r="AF376" s="8">
        <v>51.536575636528902</v>
      </c>
      <c r="AG376" s="8">
        <v>9.7416273472084107</v>
      </c>
      <c r="AH376">
        <v>0.82699999999999996</v>
      </c>
      <c r="AI376" s="9">
        <v>1.9948310530907809</v>
      </c>
      <c r="AJ376" s="9"/>
    </row>
    <row r="377" spans="31:36" x14ac:dyDescent="0.2">
      <c r="AE377" s="9">
        <v>0</v>
      </c>
      <c r="AF377" s="8">
        <v>-7.0327376767171712</v>
      </c>
      <c r="AG377" s="8">
        <v>6.7790988415736981</v>
      </c>
      <c r="AH377">
        <v>1.0029999999999999</v>
      </c>
      <c r="AI377" s="9">
        <v>4.1891294656057942</v>
      </c>
      <c r="AJ377" s="9"/>
    </row>
    <row r="378" spans="31:36" x14ac:dyDescent="0.2">
      <c r="AE378" s="9">
        <v>0.100057175528873</v>
      </c>
      <c r="AF378" s="8">
        <v>-4.0079565460674447</v>
      </c>
      <c r="AG378" s="8">
        <v>6.7381939629304464</v>
      </c>
      <c r="AH378">
        <v>1.0820000000000001</v>
      </c>
      <c r="AI378" s="9">
        <v>4.745100617865373</v>
      </c>
      <c r="AJ378" s="9"/>
    </row>
    <row r="379" spans="31:36" x14ac:dyDescent="0.2">
      <c r="AE379" s="9">
        <v>3.10177244139508</v>
      </c>
      <c r="AF379" s="8">
        <v>16.092816056206207</v>
      </c>
      <c r="AG379" s="8">
        <v>6.8874137865242018</v>
      </c>
      <c r="AH379">
        <v>1.1599999999999999</v>
      </c>
      <c r="AI379" s="9">
        <v>4.4205042740625231</v>
      </c>
      <c r="AJ379" s="9"/>
    </row>
    <row r="380" spans="31:36" x14ac:dyDescent="0.2">
      <c r="AE380" s="9">
        <v>0.98204264870931401</v>
      </c>
      <c r="AF380" s="8">
        <v>22.929916804781072</v>
      </c>
      <c r="AG380" s="8">
        <v>7.0938580114460841</v>
      </c>
      <c r="AH380">
        <v>1.083</v>
      </c>
      <c r="AI380" s="9">
        <v>3.8324090570223137</v>
      </c>
      <c r="AJ380" s="9"/>
    </row>
    <row r="381" spans="31:36" x14ac:dyDescent="0.2">
      <c r="AE381" s="9">
        <v>2.5267379679144302</v>
      </c>
      <c r="AF381" s="8">
        <v>44.973956992925132</v>
      </c>
      <c r="AG381" s="8">
        <v>7.4652419448019645</v>
      </c>
      <c r="AH381">
        <v>1.1819999999999999</v>
      </c>
      <c r="AI381" s="9">
        <v>2.8523980717846755</v>
      </c>
      <c r="AJ381" s="9"/>
    </row>
    <row r="382" spans="31:36" x14ac:dyDescent="0.2">
      <c r="AE382" s="9">
        <v>30.6316399459146</v>
      </c>
      <c r="AF382" s="8">
        <v>24.436716261671965</v>
      </c>
      <c r="AG382" s="8">
        <v>7.68386904236971</v>
      </c>
      <c r="AH382">
        <v>1.288</v>
      </c>
      <c r="AI382" s="9">
        <v>2.5023877007525503</v>
      </c>
      <c r="AJ382" s="9"/>
    </row>
    <row r="383" spans="31:36" x14ac:dyDescent="0.2">
      <c r="AE383" s="9">
        <v>28.913195316423899</v>
      </c>
      <c r="AF383" s="8">
        <v>-37.545184999063508</v>
      </c>
      <c r="AG383" s="8">
        <v>7.2131421916773633</v>
      </c>
      <c r="AH383">
        <v>1.5549999999999999</v>
      </c>
      <c r="AI383" s="9">
        <v>3.8771683306929963</v>
      </c>
      <c r="AJ383" s="9"/>
    </row>
    <row r="384" spans="31:36" x14ac:dyDescent="0.2">
      <c r="AE384" s="9">
        <v>33.306991232118101</v>
      </c>
      <c r="AF384" s="8">
        <v>-14.845300814206253</v>
      </c>
      <c r="AG384" s="8">
        <v>7.0524415984248767</v>
      </c>
      <c r="AH384">
        <v>1.0629999999999999</v>
      </c>
      <c r="AI384" s="9">
        <v>4.4325265623526304</v>
      </c>
      <c r="AJ384" s="9"/>
    </row>
    <row r="385" spans="31:36" x14ac:dyDescent="0.2">
      <c r="AE385" s="9">
        <v>29.8902731373305</v>
      </c>
      <c r="AF385" s="8">
        <v>52.6567544391729</v>
      </c>
      <c r="AG385" s="8">
        <v>7.4754633785206694</v>
      </c>
      <c r="AH385">
        <v>0.96099999999999997</v>
      </c>
      <c r="AI385" s="9">
        <v>2.6795675593562929</v>
      </c>
      <c r="AJ385" s="9"/>
    </row>
    <row r="386" spans="31:36" x14ac:dyDescent="0.2">
      <c r="AE386" s="9">
        <v>29.2173655783469</v>
      </c>
      <c r="AF386" s="8">
        <v>24.029273009756729</v>
      </c>
      <c r="AG386" s="8">
        <v>7.6908108029361779</v>
      </c>
      <c r="AH386">
        <v>0.94399999999999995</v>
      </c>
      <c r="AI386" s="9">
        <v>1.9188962538182972</v>
      </c>
      <c r="AJ386" s="9"/>
    </row>
    <row r="387" spans="31:36" x14ac:dyDescent="0.2">
      <c r="AE387" s="3"/>
      <c r="AF387" s="8">
        <v>-11.067385954478826</v>
      </c>
      <c r="AG387" s="8">
        <v>9.1369563377161782</v>
      </c>
      <c r="AH387" s="8"/>
      <c r="AI387" s="9">
        <v>1.321776123577459</v>
      </c>
      <c r="AJ387" s="9"/>
    </row>
    <row r="388" spans="31:36" x14ac:dyDescent="0.2">
      <c r="AE388" s="3"/>
      <c r="AF388" s="8">
        <v>-12.895957670531924</v>
      </c>
      <c r="AG388" s="8">
        <v>8.998889444721657</v>
      </c>
      <c r="AH388" s="8"/>
      <c r="AI388" s="9">
        <v>1.6757377296274194</v>
      </c>
      <c r="AJ388" s="9"/>
    </row>
    <row r="389" spans="31:36" x14ac:dyDescent="0.2">
      <c r="AE389" s="3"/>
      <c r="AF389" s="8">
        <v>9.6201549525641621</v>
      </c>
      <c r="AG389" s="8">
        <v>9.0907405118933582</v>
      </c>
      <c r="AH389" s="8"/>
      <c r="AI389" s="9">
        <v>1.6714916248100644</v>
      </c>
      <c r="AJ389" s="9"/>
    </row>
    <row r="390" spans="31:36" x14ac:dyDescent="0.2">
      <c r="AE390" s="3"/>
      <c r="AF390" s="8">
        <v>22.376254317430632</v>
      </c>
      <c r="AG390" s="8">
        <v>9.292670676488342</v>
      </c>
      <c r="AH390" s="8"/>
      <c r="AI390" s="9">
        <v>1.406382803543589</v>
      </c>
      <c r="AJ390" s="9"/>
    </row>
    <row r="391" spans="31:36" x14ac:dyDescent="0.2">
      <c r="AE391" s="3"/>
      <c r="AF391" s="8">
        <v>18.910506252265581</v>
      </c>
      <c r="AG391" s="8">
        <v>9.4658716523813062</v>
      </c>
      <c r="AH391" s="8"/>
      <c r="AI391" s="9">
        <v>1.4141338936205115</v>
      </c>
      <c r="AJ391" s="9"/>
    </row>
    <row r="392" spans="31:36" x14ac:dyDescent="0.2">
      <c r="AE392" s="3"/>
      <c r="AF392" s="8">
        <v>-5.2940121321547009</v>
      </c>
      <c r="AG392" s="8">
        <v>9.4114786944474158</v>
      </c>
      <c r="AH392" s="8"/>
      <c r="AI392" s="9">
        <v>1.3280488232726708</v>
      </c>
      <c r="AJ392" s="9"/>
    </row>
    <row r="393" spans="31:36" x14ac:dyDescent="0.2">
      <c r="AE393" s="3"/>
      <c r="AF393" s="8">
        <v>-8.0141878365602022</v>
      </c>
      <c r="AG393" s="8">
        <v>9.3279428580011281</v>
      </c>
      <c r="AH393" s="8"/>
      <c r="AI393" s="9">
        <v>1.3196308595800719</v>
      </c>
      <c r="AJ393" s="9"/>
    </row>
    <row r="394" spans="31:36" x14ac:dyDescent="0.2">
      <c r="AE394" s="3"/>
      <c r="AF394" s="8">
        <v>-21.83823586284776</v>
      </c>
      <c r="AG394" s="8">
        <v>9.0815532503366576</v>
      </c>
      <c r="AH394" s="8"/>
      <c r="AI394" s="9">
        <v>2.1338979852498023</v>
      </c>
      <c r="AJ394" s="9"/>
    </row>
    <row r="395" spans="31:36" x14ac:dyDescent="0.2">
      <c r="AE395" s="9">
        <v>16.520509193776501</v>
      </c>
      <c r="AF395" s="8">
        <v>71.264401939530742</v>
      </c>
      <c r="AG395" s="8">
        <v>9.6195916368717533</v>
      </c>
      <c r="AH395" s="8"/>
      <c r="AI395" s="9">
        <v>1.8771261016543912</v>
      </c>
      <c r="AJ395" s="9">
        <v>676651</v>
      </c>
    </row>
    <row r="396" spans="31:36" x14ac:dyDescent="0.2">
      <c r="AE396" s="9">
        <v>42.804943848422099</v>
      </c>
      <c r="AF396" s="8">
        <v>-16.630249254494618</v>
      </c>
      <c r="AG396" s="8">
        <v>9.437706993563264</v>
      </c>
      <c r="AH396">
        <v>3.6999999999999998E-2</v>
      </c>
      <c r="AI396" s="9">
        <v>1.9744043209138924</v>
      </c>
      <c r="AJ396" s="9">
        <v>643469</v>
      </c>
    </row>
    <row r="397" spans="31:36" x14ac:dyDescent="0.2">
      <c r="AE397" s="9">
        <v>85.690402421132305</v>
      </c>
      <c r="AF397" s="8"/>
      <c r="AG397" s="8" t="e">
        <v>#NUM!</v>
      </c>
      <c r="AH397" s="8"/>
      <c r="AI397" s="9" t="e">
        <v>#DIV/0!</v>
      </c>
      <c r="AJ397" s="9">
        <v>740000</v>
      </c>
    </row>
    <row r="398" spans="31:36" x14ac:dyDescent="0.2">
      <c r="AE398" s="9">
        <v>84.924921846973803</v>
      </c>
      <c r="AF398" s="8" t="e">
        <v>#DIV/0!</v>
      </c>
      <c r="AG398" s="8" t="e">
        <v>#NUM!</v>
      </c>
      <c r="AH398" s="8"/>
      <c r="AI398" s="9" t="e">
        <v>#DIV/0!</v>
      </c>
      <c r="AJ398" s="9">
        <v>642000</v>
      </c>
    </row>
    <row r="399" spans="31:36" x14ac:dyDescent="0.2">
      <c r="AE399" s="3"/>
      <c r="AF399" s="8" t="e">
        <v>#DIV/0!</v>
      </c>
      <c r="AG399" s="8" t="e">
        <v>#NUM!</v>
      </c>
      <c r="AI399" s="9" t="e">
        <v>#DIV/0!</v>
      </c>
      <c r="AJ399" s="9"/>
    </row>
    <row r="400" spans="31:36" x14ac:dyDescent="0.2">
      <c r="AE400" s="9">
        <v>93.665134370579906</v>
      </c>
      <c r="AF400" s="8" t="e">
        <v>#DIV/0!</v>
      </c>
      <c r="AG400" s="8">
        <v>9.7560890255314039</v>
      </c>
      <c r="AH400">
        <v>0.97799999999999998</v>
      </c>
      <c r="AI400" s="9">
        <v>3.3055217567645867</v>
      </c>
      <c r="AJ400" s="9">
        <v>706954</v>
      </c>
    </row>
    <row r="401" spans="31:36" x14ac:dyDescent="0.2">
      <c r="AE401" s="3"/>
      <c r="AF401" s="8">
        <v>32.55113274233733</v>
      </c>
      <c r="AG401" s="8">
        <v>10.037887318015784</v>
      </c>
      <c r="AH401">
        <v>1.2270000000000001</v>
      </c>
      <c r="AI401" s="9">
        <v>2.2922148883157756</v>
      </c>
      <c r="AJ401" s="9"/>
    </row>
    <row r="402" spans="31:36" x14ac:dyDescent="0.2">
      <c r="AE402" s="9">
        <v>3.40200382753574</v>
      </c>
      <c r="AF402" s="8">
        <v>-5.3561058415355038</v>
      </c>
      <c r="AG402" s="8">
        <v>9.4503017082165517</v>
      </c>
      <c r="AH402">
        <v>0.63800000000000001</v>
      </c>
      <c r="AI402" s="9">
        <v>1.6938325991189427</v>
      </c>
      <c r="AJ402" s="9">
        <v>1900000</v>
      </c>
    </row>
    <row r="403" spans="31:36" x14ac:dyDescent="0.2">
      <c r="AE403" s="9">
        <v>41.614591291061799</v>
      </c>
      <c r="AF403" s="8">
        <v>-4.3738200125865321</v>
      </c>
      <c r="AG403" s="8">
        <v>9.4055781540366841</v>
      </c>
      <c r="AH403">
        <v>0.47499999999999998</v>
      </c>
      <c r="AI403" s="9">
        <v>1.8961829549193814</v>
      </c>
      <c r="AJ403" s="9">
        <v>2100000</v>
      </c>
    </row>
    <row r="404" spans="31:36" x14ac:dyDescent="0.2">
      <c r="AE404" s="9">
        <v>55.957816377171198</v>
      </c>
      <c r="AF404" s="8">
        <v>20.58242843040474</v>
      </c>
      <c r="AG404" s="8">
        <v>9.592741540485795</v>
      </c>
      <c r="AH404">
        <v>0.42599999999999999</v>
      </c>
      <c r="AI404" s="9">
        <v>1.7406876790830945</v>
      </c>
      <c r="AJ404" s="9">
        <v>1700000</v>
      </c>
    </row>
    <row r="405" spans="31:36" x14ac:dyDescent="0.2">
      <c r="AE405" s="9">
        <v>53.954610606784499</v>
      </c>
      <c r="AF405" s="8">
        <v>36.723973256924545</v>
      </c>
      <c r="AG405" s="8">
        <v>9.9055354541534282</v>
      </c>
      <c r="AH405">
        <v>0.44900000000000001</v>
      </c>
      <c r="AI405" s="9">
        <v>1.5709794920413154</v>
      </c>
      <c r="AJ405" s="9">
        <v>2400000</v>
      </c>
    </row>
    <row r="406" spans="31:36" x14ac:dyDescent="0.2">
      <c r="AE406" s="9">
        <v>54.327568506672897</v>
      </c>
      <c r="AF406" s="8">
        <v>13.602115662891073</v>
      </c>
      <c r="AG406" s="8">
        <v>10.033067398072022</v>
      </c>
      <c r="AH406">
        <v>0.59599999999999997</v>
      </c>
      <c r="AI406" s="9">
        <v>1.5290552114903149</v>
      </c>
      <c r="AJ406" s="9"/>
    </row>
    <row r="407" spans="31:36" x14ac:dyDescent="0.2">
      <c r="AE407" s="9">
        <v>48.634956333790903</v>
      </c>
      <c r="AF407" s="8">
        <v>-5.8286115869460184</v>
      </c>
      <c r="AG407" s="8">
        <v>9.9730136151847386</v>
      </c>
      <c r="AH407">
        <v>0.57199999999999995</v>
      </c>
      <c r="AI407" s="9">
        <v>1.5653917910447761</v>
      </c>
      <c r="AJ407" s="9">
        <v>700000</v>
      </c>
    </row>
    <row r="408" spans="31:36" x14ac:dyDescent="0.2">
      <c r="AE408" s="9">
        <v>44.625634192589501</v>
      </c>
      <c r="AF408" s="8">
        <v>-31.17070895522388</v>
      </c>
      <c r="AG408" s="8">
        <v>9.5994728254634492</v>
      </c>
      <c r="AH408">
        <v>0.64800000000000002</v>
      </c>
      <c r="AI408" s="9">
        <v>1.8110049468049061</v>
      </c>
      <c r="AJ408" s="9"/>
    </row>
    <row r="409" spans="31:36" x14ac:dyDescent="0.2">
      <c r="AE409" s="9">
        <v>47.778021978021897</v>
      </c>
      <c r="AF409" s="8">
        <v>-50.863996747306359</v>
      </c>
      <c r="AG409" s="8">
        <v>8.8888946693715933</v>
      </c>
      <c r="AH409">
        <v>0.52600000000000002</v>
      </c>
      <c r="AI409" s="9">
        <v>2.9154599365604743</v>
      </c>
      <c r="AJ409" s="9"/>
    </row>
    <row r="410" spans="31:36" x14ac:dyDescent="0.2">
      <c r="AE410" s="9">
        <v>47.130834512022602</v>
      </c>
      <c r="AF410" s="8">
        <v>0.73093366432216245</v>
      </c>
      <c r="AG410" s="8">
        <v>8.8961774222748051</v>
      </c>
      <c r="AH410">
        <v>0.496</v>
      </c>
      <c r="AI410" s="9">
        <v>2.7664293537787512</v>
      </c>
      <c r="AJ410" s="9"/>
    </row>
    <row r="411" spans="31:36" x14ac:dyDescent="0.2">
      <c r="AE411" s="9">
        <v>48.5742949683167</v>
      </c>
      <c r="AF411" s="8">
        <v>15.731106243154436</v>
      </c>
      <c r="AG411" s="8">
        <v>9.0422766869289273</v>
      </c>
      <c r="AH411">
        <v>0.42199999999999999</v>
      </c>
      <c r="AI411" s="9">
        <v>2.3418904530935762</v>
      </c>
      <c r="AJ411" s="9"/>
    </row>
    <row r="412" spans="31:36" x14ac:dyDescent="0.2">
      <c r="AE412" s="3"/>
      <c r="AF412" s="8">
        <v>-48.934406242379907</v>
      </c>
      <c r="AG412" s="8">
        <v>6.9833385195349607</v>
      </c>
      <c r="AH412">
        <v>0.78400000000000003</v>
      </c>
      <c r="AI412" s="9">
        <v>3.1937834778069436</v>
      </c>
      <c r="AJ412" s="9"/>
    </row>
    <row r="413" spans="31:36" x14ac:dyDescent="0.2">
      <c r="AE413" s="9">
        <v>0</v>
      </c>
      <c r="AF413" s="8">
        <v>58.866513430992498</v>
      </c>
      <c r="AG413" s="8">
        <v>7.4462326449877061</v>
      </c>
      <c r="AH413">
        <v>0.65900000000000003</v>
      </c>
      <c r="AI413" s="9">
        <v>2.5436308944342114</v>
      </c>
      <c r="AJ413" s="9"/>
    </row>
    <row r="414" spans="31:36" x14ac:dyDescent="0.2">
      <c r="AE414" s="9">
        <v>0.100057175528873</v>
      </c>
      <c r="AF414" s="8">
        <v>9.5843576149354881</v>
      </c>
      <c r="AG414" s="8">
        <v>7.5377571008362416</v>
      </c>
      <c r="AH414">
        <v>0.68500000000000005</v>
      </c>
      <c r="AI414" s="9">
        <v>2.8912103339664066</v>
      </c>
      <c r="AJ414" s="9">
        <v>816000</v>
      </c>
    </row>
    <row r="415" spans="31:36" x14ac:dyDescent="0.2">
      <c r="AE415" s="9">
        <v>0.29461279461279399</v>
      </c>
      <c r="AF415" s="8">
        <v>-8.8869703783631806</v>
      </c>
      <c r="AG415" s="8">
        <v>7.4446877343713815</v>
      </c>
      <c r="AH415">
        <v>0.80400000000000005</v>
      </c>
      <c r="AI415" s="9">
        <v>3.6856047431800421</v>
      </c>
      <c r="AJ415" s="9">
        <v>1088000</v>
      </c>
    </row>
    <row r="416" spans="31:36" x14ac:dyDescent="0.2">
      <c r="AE416" s="9">
        <v>0</v>
      </c>
      <c r="AF416" s="8">
        <v>27.769792330970429</v>
      </c>
      <c r="AG416" s="8">
        <v>7.6897476956503841</v>
      </c>
      <c r="AH416">
        <v>0.84</v>
      </c>
      <c r="AI416" s="9">
        <v>3.3182627321608384</v>
      </c>
      <c r="AJ416" s="9"/>
    </row>
    <row r="417" spans="31:36" x14ac:dyDescent="0.2">
      <c r="AE417" s="9">
        <v>2.1187683284457499</v>
      </c>
      <c r="AF417" s="8">
        <v>22.654579076164918</v>
      </c>
      <c r="AG417" s="8">
        <v>7.893949614167755</v>
      </c>
      <c r="AH417">
        <v>0.89</v>
      </c>
      <c r="AI417" s="9">
        <v>3.254477413752717</v>
      </c>
      <c r="AJ417" s="9"/>
    </row>
    <row r="418" spans="31:36" x14ac:dyDescent="0.2">
      <c r="AE418" s="9">
        <v>7.38726613510799</v>
      </c>
      <c r="AF418" s="8">
        <v>-40.422049584261472</v>
      </c>
      <c r="AG418" s="8">
        <v>7.376064974331606</v>
      </c>
      <c r="AH418">
        <v>0.88</v>
      </c>
      <c r="AI418" s="9">
        <v>3.282609566691626</v>
      </c>
      <c r="AJ418" s="9">
        <v>1742542</v>
      </c>
    </row>
    <row r="419" spans="31:36" x14ac:dyDescent="0.2">
      <c r="AE419" s="3"/>
      <c r="AF419" s="8">
        <v>-13.603774388151942</v>
      </c>
      <c r="AG419" s="8">
        <v>7.2298387781512501</v>
      </c>
      <c r="AH419">
        <v>0.90400000000000003</v>
      </c>
      <c r="AI419" s="9">
        <v>3.0708144927536232</v>
      </c>
      <c r="AJ419" s="9"/>
    </row>
    <row r="420" spans="31:36" x14ac:dyDescent="0.2">
      <c r="AE420" s="9">
        <v>22.325191623173801</v>
      </c>
      <c r="AF420" s="8">
        <v>39.003550724637684</v>
      </c>
      <c r="AG420" s="8">
        <v>7.5591680697491546</v>
      </c>
      <c r="AH420">
        <v>1.0029999999999999</v>
      </c>
      <c r="AI420" s="9">
        <v>2.6287718643408651</v>
      </c>
      <c r="AJ420" s="9">
        <v>1910846</v>
      </c>
    </row>
    <row r="421" spans="31:36" x14ac:dyDescent="0.2">
      <c r="AE421" s="9">
        <v>19.935725989631202</v>
      </c>
      <c r="AF421" s="8">
        <v>21.935004266912159</v>
      </c>
      <c r="AG421" s="8">
        <v>7.7574860346210412</v>
      </c>
      <c r="AH421">
        <v>0.92800000000000005</v>
      </c>
      <c r="AI421" s="9">
        <v>2.5917229331809049</v>
      </c>
      <c r="AJ421" s="9">
        <v>2104509</v>
      </c>
    </row>
    <row r="422" spans="31:36" x14ac:dyDescent="0.2">
      <c r="AE422" s="9"/>
      <c r="AF422" s="8"/>
      <c r="AG422" s="8">
        <v>11.797141537778835</v>
      </c>
      <c r="AH422" s="8"/>
      <c r="AI422" s="9">
        <v>0.33833313263893072</v>
      </c>
      <c r="AJ422" s="9"/>
    </row>
    <row r="423" spans="31:36" x14ac:dyDescent="0.2">
      <c r="AE423" s="3"/>
      <c r="AF423" s="8">
        <v>37.074026130411227</v>
      </c>
      <c r="AG423" s="8">
        <v>12.112492468407879</v>
      </c>
      <c r="AH423" s="8"/>
      <c r="AI423" s="9">
        <v>0.23724970214074331</v>
      </c>
      <c r="AJ423" s="9"/>
    </row>
    <row r="424" spans="31:36" x14ac:dyDescent="0.2">
      <c r="AE424" s="3"/>
      <c r="AF424" s="8">
        <v>-8.8089473077366538</v>
      </c>
      <c r="AG424" s="8">
        <v>12.020279068242841</v>
      </c>
      <c r="AH424">
        <v>1.2450000000000001</v>
      </c>
      <c r="AI424" s="9">
        <v>0.28944120321032701</v>
      </c>
      <c r="AJ424" s="9"/>
    </row>
    <row r="425" spans="31:36" x14ac:dyDescent="0.2">
      <c r="AE425" s="9">
        <v>31.5823210681021</v>
      </c>
      <c r="AF425" s="8">
        <v>-5.0328438367381345</v>
      </c>
      <c r="AG425" s="8">
        <v>11.96863998948152</v>
      </c>
      <c r="AH425">
        <v>1.339</v>
      </c>
      <c r="AI425" s="9">
        <v>0.31571673112280479</v>
      </c>
      <c r="AJ425" s="9">
        <v>27900000</v>
      </c>
    </row>
    <row r="426" spans="31:36" x14ac:dyDescent="0.2">
      <c r="AE426" s="9">
        <v>34.624080285177399</v>
      </c>
      <c r="AF426" s="8">
        <v>-7.1108856907373355</v>
      </c>
      <c r="AG426" s="8">
        <v>11.894876266013325</v>
      </c>
      <c r="AH426">
        <v>1.302</v>
      </c>
      <c r="AI426" s="9">
        <v>0.3326712805602195</v>
      </c>
      <c r="AJ426" s="9">
        <v>34500000</v>
      </c>
    </row>
    <row r="427" spans="31:36" x14ac:dyDescent="0.2">
      <c r="AE427" s="3"/>
      <c r="AF427" s="8">
        <v>-41.851973190275331</v>
      </c>
      <c r="AG427" s="8">
        <v>11.352698025649339</v>
      </c>
      <c r="AH427">
        <v>1.1830000000000001</v>
      </c>
      <c r="AI427" s="9">
        <v>0.57022125711602789</v>
      </c>
      <c r="AJ427" s="9"/>
    </row>
    <row r="428" spans="31:36" x14ac:dyDescent="0.2">
      <c r="AE428" s="9">
        <v>66.0028264882325</v>
      </c>
      <c r="AF428" s="8">
        <v>-16.781501261811137</v>
      </c>
      <c r="AG428" s="8">
        <v>11.168997503377634</v>
      </c>
      <c r="AH428">
        <v>1.107</v>
      </c>
      <c r="AI428" s="9">
        <v>0.72855369686027815</v>
      </c>
      <c r="AJ428" s="9">
        <v>35500000</v>
      </c>
    </row>
    <row r="429" spans="31:36" x14ac:dyDescent="0.2">
      <c r="AE429" s="9">
        <v>67.8096816107265</v>
      </c>
      <c r="AF429" s="8">
        <v>25.955598183305597</v>
      </c>
      <c r="AG429" s="8">
        <v>11.39975676686459</v>
      </c>
      <c r="AH429">
        <v>1.254</v>
      </c>
      <c r="AI429" s="9">
        <v>0.60885778275475921</v>
      </c>
      <c r="AJ429" s="9">
        <v>35400000</v>
      </c>
    </row>
    <row r="430" spans="31:36" x14ac:dyDescent="0.2">
      <c r="AE430" s="3"/>
      <c r="AF430" s="8">
        <v>24.816349384098544</v>
      </c>
      <c r="AG430" s="8">
        <v>11.621430032911739</v>
      </c>
      <c r="AH430">
        <v>1.2350000000000001</v>
      </c>
      <c r="AI430" s="9">
        <v>0.48718385803106018</v>
      </c>
      <c r="AJ430" s="9"/>
    </row>
    <row r="431" spans="31:36" x14ac:dyDescent="0.2">
      <c r="AE431" s="8"/>
      <c r="AF431" s="8">
        <v>1.9966690958412434</v>
      </c>
      <c r="AG431" s="8">
        <v>6.2997706006290333</v>
      </c>
      <c r="AH431">
        <v>1.1419999999999999</v>
      </c>
      <c r="AI431" s="9">
        <v>5.8244144976462353</v>
      </c>
      <c r="AJ431" s="9"/>
    </row>
    <row r="432" spans="31:36" x14ac:dyDescent="0.2">
      <c r="AE432" s="9">
        <v>8.2046883933676291</v>
      </c>
      <c r="AF432" s="8">
        <v>78.635569669775023</v>
      </c>
      <c r="AG432" s="8">
        <v>6.8799482215393768</v>
      </c>
      <c r="AH432">
        <v>1.0620000000000001</v>
      </c>
      <c r="AI432" s="9">
        <v>5.5198709406771291</v>
      </c>
      <c r="AJ432" s="9"/>
    </row>
    <row r="433" spans="31:36" x14ac:dyDescent="0.2">
      <c r="AE433" s="9">
        <v>10.7061177815894</v>
      </c>
      <c r="AF433" s="8">
        <v>78.90293406376469</v>
      </c>
      <c r="AG433" s="8">
        <v>7.4616214265114857</v>
      </c>
      <c r="AH433">
        <v>1.236</v>
      </c>
      <c r="AI433" s="9">
        <v>3.9366125909284486</v>
      </c>
      <c r="AJ433" s="9"/>
    </row>
    <row r="434" spans="31:36" x14ac:dyDescent="0.2">
      <c r="AE434" s="8"/>
      <c r="AF434" s="8">
        <v>4.5889950786422951</v>
      </c>
      <c r="AG434" s="8">
        <v>7.506489577046092</v>
      </c>
      <c r="AH434">
        <v>1.4239999999999999</v>
      </c>
      <c r="AI434" s="9">
        <v>4.7199532479692978</v>
      </c>
      <c r="AJ434" s="9"/>
    </row>
    <row r="435" spans="31:36" x14ac:dyDescent="0.2">
      <c r="AE435" s="9">
        <v>8.8903743315507899</v>
      </c>
      <c r="AF435" s="8">
        <v>27.481105211851308</v>
      </c>
      <c r="AG435" s="8">
        <v>7.7492875502577512</v>
      </c>
      <c r="AH435">
        <v>1.548</v>
      </c>
      <c r="AI435" s="9">
        <v>4.1342667567272828</v>
      </c>
      <c r="AJ435" s="9"/>
    </row>
    <row r="436" spans="31:36" x14ac:dyDescent="0.2">
      <c r="AE436" s="9">
        <v>3.8105606967882402</v>
      </c>
      <c r="AF436" s="8">
        <v>14.665512028652728</v>
      </c>
      <c r="AG436" s="8">
        <v>7.8861366634066874</v>
      </c>
      <c r="AH436">
        <v>1.353</v>
      </c>
      <c r="AI436" s="9">
        <v>4.4358311777507033</v>
      </c>
      <c r="AJ436" s="9"/>
    </row>
    <row r="437" spans="31:36" x14ac:dyDescent="0.2">
      <c r="AE437" s="9">
        <v>5.80110497237568</v>
      </c>
      <c r="AF437" s="8">
        <v>-32.200250587655489</v>
      </c>
      <c r="AG437" s="8">
        <v>7.4975249763749963</v>
      </c>
      <c r="AH437">
        <v>1.081</v>
      </c>
      <c r="AI437" s="9">
        <v>7.0093508829418045</v>
      </c>
      <c r="AJ437" s="9"/>
    </row>
    <row r="438" spans="31:36" x14ac:dyDescent="0.2">
      <c r="AE438" s="9">
        <v>5.7337332718043301</v>
      </c>
      <c r="AF438" s="8">
        <v>-9.3472789845490052</v>
      </c>
      <c r="AG438" s="8">
        <v>7.3993907438548785</v>
      </c>
      <c r="AH438">
        <v>0.77100000000000002</v>
      </c>
      <c r="AI438" s="9">
        <v>7.4124862078498426</v>
      </c>
      <c r="AJ438" s="9"/>
    </row>
    <row r="439" spans="31:36" x14ac:dyDescent="0.2">
      <c r="AE439" s="9">
        <v>23.452729310884401</v>
      </c>
      <c r="AF439" s="8">
        <v>58.166298468245635</v>
      </c>
      <c r="AG439" s="8">
        <v>7.8578675593318028</v>
      </c>
      <c r="AH439">
        <v>0.56699999999999995</v>
      </c>
      <c r="AI439" s="9">
        <v>5.3101314771848411</v>
      </c>
      <c r="AJ439" s="9"/>
    </row>
    <row r="440" spans="31:36" x14ac:dyDescent="0.2">
      <c r="AE440" s="9">
        <v>23.865045168449701</v>
      </c>
      <c r="AF440" s="8">
        <v>60.518174787316312</v>
      </c>
      <c r="AG440" s="8">
        <v>8.3311045480530392</v>
      </c>
      <c r="AH440">
        <v>0.48799999999999999</v>
      </c>
      <c r="AI440" s="9">
        <v>6.33437725849193</v>
      </c>
      <c r="AJ440" s="9"/>
    </row>
    <row r="441" spans="31:36" x14ac:dyDescent="0.2">
      <c r="AE441" s="8"/>
      <c r="AF441" s="8"/>
      <c r="AG441" s="8">
        <v>10.611671117922187</v>
      </c>
      <c r="AH441" s="8"/>
      <c r="AI441" s="9">
        <v>0.5234201842092302</v>
      </c>
      <c r="AJ441" s="9"/>
    </row>
    <row r="442" spans="31:36" x14ac:dyDescent="0.2">
      <c r="AE442" s="8"/>
      <c r="AF442" s="8">
        <v>41.060434418558835</v>
      </c>
      <c r="AG442" s="8">
        <v>10.955689343381573</v>
      </c>
      <c r="AH442" s="8"/>
      <c r="AI442" s="9">
        <v>0.40559367307390143</v>
      </c>
      <c r="AJ442" s="9"/>
    </row>
    <row r="443" spans="31:36" x14ac:dyDescent="0.2">
      <c r="AE443" s="9">
        <v>43.595631423590099</v>
      </c>
      <c r="AF443" s="8">
        <v>28.361179489865396</v>
      </c>
      <c r="AG443" s="8">
        <v>11.205367162513655</v>
      </c>
      <c r="AH443">
        <v>1.65</v>
      </c>
      <c r="AI443" s="9">
        <v>0.35015777161199063</v>
      </c>
      <c r="AJ443" s="9">
        <v>14500000</v>
      </c>
    </row>
    <row r="444" spans="31:36" x14ac:dyDescent="0.2">
      <c r="AE444" s="9">
        <v>43.383328231813103</v>
      </c>
      <c r="AF444" s="8">
        <v>4.0939013111364995</v>
      </c>
      <c r="AG444" s="8">
        <v>11.245490365522894</v>
      </c>
      <c r="AH444">
        <v>1.5249999999999999</v>
      </c>
      <c r="AI444" s="9">
        <v>0.35569812109650611</v>
      </c>
      <c r="AJ444" s="9">
        <v>14700000</v>
      </c>
    </row>
    <row r="445" spans="31:36" x14ac:dyDescent="0.2">
      <c r="AE445" s="3"/>
      <c r="AF445" s="8">
        <v>22.686649071001124</v>
      </c>
      <c r="AG445" s="8">
        <v>11.449953715804188</v>
      </c>
      <c r="AH445">
        <v>1.4830000000000001</v>
      </c>
      <c r="AI445" s="9">
        <v>0.30229932798704962</v>
      </c>
      <c r="AJ445" s="9"/>
    </row>
    <row r="446" spans="31:36" x14ac:dyDescent="0.2">
      <c r="AE446" s="9">
        <v>49.975820696867103</v>
      </c>
      <c r="AF446" s="8">
        <v>-2.9447160186161434</v>
      </c>
      <c r="AG446" s="8">
        <v>11.42006428391894</v>
      </c>
      <c r="AH446">
        <v>1.7370000000000001</v>
      </c>
      <c r="AI446" s="9">
        <v>0.334240442435149</v>
      </c>
      <c r="AJ446" s="9">
        <v>42200000</v>
      </c>
    </row>
    <row r="447" spans="31:36" x14ac:dyDescent="0.2">
      <c r="AE447" s="9">
        <v>46.928311489713899</v>
      </c>
      <c r="AF447" s="8">
        <v>-29.378264495457142</v>
      </c>
      <c r="AG447" s="8">
        <v>11.072232063384615</v>
      </c>
      <c r="AH447">
        <v>1.5840000000000001</v>
      </c>
      <c r="AI447" s="9">
        <v>0.6699140757314439</v>
      </c>
      <c r="AJ447" s="9">
        <v>43900000</v>
      </c>
    </row>
    <row r="448" spans="31:36" x14ac:dyDescent="0.2">
      <c r="AE448" s="9">
        <v>50.706622058144902</v>
      </c>
      <c r="AF448" s="8">
        <v>-13.247564443201417</v>
      </c>
      <c r="AG448" s="8">
        <v>10.930120371412073</v>
      </c>
      <c r="AH448">
        <v>1.7210000000000001</v>
      </c>
      <c r="AI448" s="9">
        <v>0.79546146544158469</v>
      </c>
      <c r="AJ448" s="9">
        <v>45200000</v>
      </c>
    </row>
    <row r="449" spans="31:36" x14ac:dyDescent="0.2">
      <c r="AE449" s="9">
        <v>48.578359562475498</v>
      </c>
      <c r="AF449" s="8">
        <v>19.95414897999391</v>
      </c>
      <c r="AG449" s="8">
        <v>11.11205976335696</v>
      </c>
      <c r="AH449">
        <v>1.899</v>
      </c>
      <c r="AI449" s="9">
        <v>0.73232896347836474</v>
      </c>
      <c r="AJ449" s="9">
        <v>44300000</v>
      </c>
    </row>
    <row r="450" spans="31:36" x14ac:dyDescent="0.2">
      <c r="AE450" s="3"/>
      <c r="AF450" s="8">
        <v>44.09173709200585</v>
      </c>
      <c r="AG450" s="8">
        <v>11.47733973724522</v>
      </c>
      <c r="AH450">
        <v>2.073</v>
      </c>
      <c r="AI450" s="9">
        <v>0.96306888833623472</v>
      </c>
      <c r="AJ450" s="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75049-D575-914C-8010-4FB98A22005C}">
  <sheetPr codeName="Feuil1_HID12">
    <tabColor rgb="FF007800"/>
  </sheetPr>
  <dimension ref="AE1:AJ450"/>
  <sheetViews>
    <sheetView workbookViewId="0"/>
  </sheetViews>
  <sheetFormatPr baseColWidth="10" defaultRowHeight="15" x14ac:dyDescent="0.2"/>
  <sheetData>
    <row r="1" spans="31:36" ht="60" x14ac:dyDescent="0.2">
      <c r="AE1" s="7" t="s">
        <v>642</v>
      </c>
      <c r="AF1" s="7" t="s">
        <v>634</v>
      </c>
      <c r="AG1" s="7" t="s">
        <v>635</v>
      </c>
      <c r="AH1" s="7" t="s">
        <v>644</v>
      </c>
      <c r="AI1" s="7" t="s">
        <v>636</v>
      </c>
      <c r="AJ1" s="7" t="s">
        <v>640</v>
      </c>
    </row>
    <row r="2" spans="31:36" x14ac:dyDescent="0.2">
      <c r="AE2" s="9">
        <v>4.6031746031746001</v>
      </c>
      <c r="AF2" s="8">
        <v>-4.0436322797627309</v>
      </c>
      <c r="AG2" s="8">
        <v>9.6842737695577661</v>
      </c>
      <c r="AH2">
        <v>1.6759999999999999</v>
      </c>
      <c r="AI2" s="9">
        <v>1.0244039096059268</v>
      </c>
      <c r="AJ2" s="9"/>
    </row>
    <row r="3" spans="31:36" x14ac:dyDescent="0.2">
      <c r="AE3" s="9">
        <v>57.224111345975103</v>
      </c>
      <c r="AF3" s="8">
        <v>-0.13073523003175</v>
      </c>
      <c r="AG3" s="8">
        <v>9.6829655619268706</v>
      </c>
      <c r="AH3">
        <v>1.4630000000000001</v>
      </c>
      <c r="AI3" s="9">
        <v>1.0048622366288493</v>
      </c>
      <c r="AJ3" s="9"/>
    </row>
    <row r="4" spans="31:36" x14ac:dyDescent="0.2">
      <c r="AE4" s="9">
        <v>56.272583559168901</v>
      </c>
      <c r="AF4" s="8">
        <v>0.50492457299588578</v>
      </c>
      <c r="AG4" s="8">
        <v>9.6880021029637398</v>
      </c>
      <c r="AH4">
        <v>1.2689999999999999</v>
      </c>
      <c r="AI4" s="9">
        <v>0.6939775476028035</v>
      </c>
      <c r="AJ4" s="9">
        <v>316119</v>
      </c>
    </row>
    <row r="5" spans="31:36" x14ac:dyDescent="0.2">
      <c r="AE5" s="9">
        <v>56.285045308033801</v>
      </c>
      <c r="AF5" s="8">
        <v>-7.0086212243379018</v>
      </c>
      <c r="AG5" s="8">
        <v>9.6153387044949028</v>
      </c>
      <c r="AH5">
        <v>2.8820000000000001</v>
      </c>
      <c r="AI5" s="9">
        <v>0.75041686120189421</v>
      </c>
      <c r="AJ5" s="9">
        <v>332869.96999999997</v>
      </c>
    </row>
    <row r="6" spans="31:36" x14ac:dyDescent="0.2">
      <c r="AE6" s="9">
        <v>60.872710152371099</v>
      </c>
      <c r="AF6" s="8">
        <v>-13.306209564463417</v>
      </c>
      <c r="AG6" s="8">
        <v>9.4725507784542948</v>
      </c>
      <c r="AH6">
        <v>2.4430000000000001</v>
      </c>
      <c r="AI6" s="9">
        <v>0.87621172488075083</v>
      </c>
      <c r="AJ6" s="9">
        <v>287192</v>
      </c>
    </row>
    <row r="7" spans="31:36" x14ac:dyDescent="0.2">
      <c r="AE7" s="9">
        <v>59.536222439448203</v>
      </c>
      <c r="AF7" s="8">
        <v>-6.3471303277427298</v>
      </c>
      <c r="AG7" s="8">
        <v>9.4069756634095967</v>
      </c>
      <c r="AH7">
        <v>1.9059999999999999</v>
      </c>
      <c r="AI7" s="9">
        <v>0.83800213587447625</v>
      </c>
      <c r="AJ7" s="9">
        <v>221475</v>
      </c>
    </row>
    <row r="8" spans="31:36" x14ac:dyDescent="0.2">
      <c r="AE8" s="9">
        <v>67.434357434357395</v>
      </c>
      <c r="AF8" s="8">
        <v>-41.624907582354389</v>
      </c>
      <c r="AG8" s="8">
        <v>8.8686947765809716</v>
      </c>
      <c r="AH8">
        <v>2.335</v>
      </c>
      <c r="AI8" s="9">
        <v>1.0886574725584013</v>
      </c>
      <c r="AJ8" s="9">
        <v>224436</v>
      </c>
    </row>
    <row r="9" spans="31:36" x14ac:dyDescent="0.2">
      <c r="AE9" s="9">
        <v>70.765406680040797</v>
      </c>
      <c r="AF9" s="8">
        <v>7.0503799605966782</v>
      </c>
      <c r="AG9" s="8">
        <v>8.9368241549973018</v>
      </c>
      <c r="AH9">
        <v>2.9809999999999999</v>
      </c>
      <c r="AI9" s="9">
        <v>1.1388195083475745</v>
      </c>
      <c r="AJ9" s="9">
        <v>210346</v>
      </c>
    </row>
    <row r="10" spans="31:36" x14ac:dyDescent="0.2">
      <c r="AE10" s="9">
        <v>70.390255409412404</v>
      </c>
      <c r="AF10" s="8">
        <v>222.80794005521233</v>
      </c>
      <c r="AG10" s="8">
        <v>10.108711502547386</v>
      </c>
      <c r="AH10">
        <v>1.8660000000000001</v>
      </c>
      <c r="AI10" s="9">
        <v>1.3813731878156053</v>
      </c>
      <c r="AJ10" s="9">
        <v>227014</v>
      </c>
    </row>
    <row r="11" spans="31:36" x14ac:dyDescent="0.2">
      <c r="AE11" s="9">
        <v>73.214840714840705</v>
      </c>
      <c r="AF11" s="8">
        <v>-15.487050008144648</v>
      </c>
      <c r="AG11" s="8">
        <v>9.9404460935216594</v>
      </c>
      <c r="AH11">
        <v>1.518</v>
      </c>
      <c r="AI11" s="9">
        <v>1.4250469811593505</v>
      </c>
      <c r="AJ11" s="9">
        <v>868323</v>
      </c>
    </row>
    <row r="12" spans="31:36" x14ac:dyDescent="0.2">
      <c r="AE12" s="9">
        <v>84.042159763313606</v>
      </c>
      <c r="AF12" s="8">
        <v>-9.2972427706792207</v>
      </c>
      <c r="AG12" s="8">
        <v>8.5932278776922342</v>
      </c>
      <c r="AH12">
        <v>0.41399999999999998</v>
      </c>
      <c r="AI12" s="9">
        <v>3.9471733086190919</v>
      </c>
      <c r="AJ12" s="9"/>
    </row>
    <row r="13" spans="31:36" x14ac:dyDescent="0.2">
      <c r="AE13" s="9">
        <v>75.389643036701798</v>
      </c>
      <c r="AF13" s="8">
        <v>22.928637627432806</v>
      </c>
      <c r="AG13" s="8">
        <v>8.7996616968151304</v>
      </c>
      <c r="AH13">
        <v>0.33900000000000002</v>
      </c>
      <c r="AI13" s="9">
        <v>3.8952050663449937</v>
      </c>
      <c r="AJ13" s="9"/>
    </row>
    <row r="14" spans="31:36" x14ac:dyDescent="0.2">
      <c r="AE14" s="9">
        <v>63.800673011199301</v>
      </c>
      <c r="AF14" s="8">
        <v>18.968636911942099</v>
      </c>
      <c r="AG14" s="8">
        <v>8.9733514138399197</v>
      </c>
      <c r="AH14">
        <v>0.311</v>
      </c>
      <c r="AI14" s="9">
        <v>3.5295310519645122</v>
      </c>
      <c r="AJ14" s="9"/>
    </row>
    <row r="15" spans="31:36" x14ac:dyDescent="0.2">
      <c r="AE15" s="9">
        <v>64.207459207459195</v>
      </c>
      <c r="AF15" s="8">
        <v>1.5462610899873257</v>
      </c>
      <c r="AG15" s="8">
        <v>8.9886956967857081</v>
      </c>
      <c r="AH15">
        <v>0.33600000000000002</v>
      </c>
      <c r="AI15" s="9">
        <v>3.6663754368447328</v>
      </c>
      <c r="AJ15" s="9"/>
    </row>
    <row r="16" spans="31:36" x14ac:dyDescent="0.2">
      <c r="AE16" s="9">
        <v>61.901709401709297</v>
      </c>
      <c r="AF16" s="8">
        <v>-2.4088866699950073</v>
      </c>
      <c r="AG16" s="8">
        <v>8.9643119481245144</v>
      </c>
      <c r="AH16">
        <v>0.33600000000000002</v>
      </c>
      <c r="AI16" s="9">
        <v>3.6421537280982221</v>
      </c>
      <c r="AJ16" s="9"/>
    </row>
    <row r="17" spans="31:36" x14ac:dyDescent="0.2">
      <c r="AE17" s="9">
        <v>55.5133272524576</v>
      </c>
      <c r="AF17" s="8">
        <v>24.248625143880293</v>
      </c>
      <c r="AG17" s="8">
        <v>9.1814263618115408</v>
      </c>
      <c r="AH17">
        <v>0.36</v>
      </c>
      <c r="AI17" s="9">
        <v>3.094493051981472</v>
      </c>
      <c r="AJ17" s="9"/>
    </row>
    <row r="18" spans="31:36" x14ac:dyDescent="0.2">
      <c r="AE18" s="9">
        <v>52.086620644312902</v>
      </c>
      <c r="AF18" s="8">
        <v>-6.2171899125064334</v>
      </c>
      <c r="AG18" s="8">
        <v>9.1172377537138587</v>
      </c>
      <c r="AH18">
        <v>0.40600000000000003</v>
      </c>
      <c r="AI18" s="9">
        <v>3.1332455273844801</v>
      </c>
      <c r="AJ18" s="9"/>
    </row>
    <row r="19" spans="31:36" x14ac:dyDescent="0.2">
      <c r="AE19" s="9">
        <v>59.369658119658098</v>
      </c>
      <c r="AF19" s="8">
        <v>3.0622324662495886</v>
      </c>
      <c r="AG19" s="8">
        <v>9.147400572202308</v>
      </c>
      <c r="AH19">
        <v>0.56200000000000006</v>
      </c>
      <c r="AI19" s="9">
        <v>2.9711395101171458</v>
      </c>
      <c r="AJ19" s="9"/>
    </row>
    <row r="20" spans="31:36" x14ac:dyDescent="0.2">
      <c r="AE20" s="9">
        <v>39.2853960616591</v>
      </c>
      <c r="AF20" s="8">
        <v>7.7316293929712456</v>
      </c>
      <c r="AG20" s="8">
        <v>9.2218736077898562</v>
      </c>
      <c r="AH20">
        <v>0.56399999999999995</v>
      </c>
      <c r="AI20" s="9">
        <v>2.71787267694741</v>
      </c>
      <c r="AJ20" s="9"/>
    </row>
    <row r="21" spans="31:36" x14ac:dyDescent="0.2">
      <c r="AE21" s="9">
        <v>43.994587143625601</v>
      </c>
      <c r="AF21" s="8">
        <v>11.605377619612495</v>
      </c>
      <c r="AG21" s="8">
        <v>9.3316726571437076</v>
      </c>
      <c r="AH21">
        <v>0.84099999999999997</v>
      </c>
      <c r="AI21" s="9">
        <v>2.4362267493356953</v>
      </c>
      <c r="AJ21" s="9"/>
    </row>
    <row r="22" spans="31:36" x14ac:dyDescent="0.2">
      <c r="AE22" s="9">
        <v>63.1192881192881</v>
      </c>
      <c r="AF22" s="8">
        <v>-3.220573823121895</v>
      </c>
      <c r="AG22" s="8">
        <v>11.648784147353842</v>
      </c>
      <c r="AH22">
        <v>0.45500000000000002</v>
      </c>
      <c r="AI22" s="9">
        <v>1.0021562259934353</v>
      </c>
      <c r="AJ22" s="9">
        <v>2102800</v>
      </c>
    </row>
    <row r="23" spans="31:36" x14ac:dyDescent="0.2">
      <c r="AE23" s="9">
        <v>61.720489005318697</v>
      </c>
      <c r="AF23" s="8">
        <v>10.022522522522523</v>
      </c>
      <c r="AG23" s="8">
        <v>11.744299056404454</v>
      </c>
      <c r="AH23">
        <v>1.833</v>
      </c>
      <c r="AI23" s="9">
        <v>0.98786032229654142</v>
      </c>
      <c r="AJ23" s="9">
        <v>1865170</v>
      </c>
    </row>
    <row r="24" spans="31:36" x14ac:dyDescent="0.2">
      <c r="AE24" s="3"/>
      <c r="AF24" s="8">
        <v>0.96165290043083962</v>
      </c>
      <c r="AG24" s="8">
        <v>11.753869640909945</v>
      </c>
      <c r="AH24">
        <v>2.0699999999999998</v>
      </c>
      <c r="AI24" s="9">
        <v>1.0178553184800974</v>
      </c>
      <c r="AJ24" s="9"/>
    </row>
    <row r="25" spans="31:36" x14ac:dyDescent="0.2">
      <c r="AE25" s="9">
        <v>63.2062588904694</v>
      </c>
      <c r="AF25" s="8">
        <v>-5.4131792997760231</v>
      </c>
      <c r="AG25" s="8">
        <v>11.698217605209017</v>
      </c>
      <c r="AH25">
        <v>2.343</v>
      </c>
      <c r="AI25" s="9">
        <v>0.90371145841122658</v>
      </c>
      <c r="AJ25" s="9">
        <v>1850400</v>
      </c>
    </row>
    <row r="26" spans="31:36" x14ac:dyDescent="0.2">
      <c r="AE26" s="3"/>
      <c r="AF26" s="8">
        <v>-6.6959129921815936</v>
      </c>
      <c r="AG26" s="8">
        <v>11.628911331128942</v>
      </c>
      <c r="AH26">
        <v>3.83</v>
      </c>
      <c r="AI26" s="9">
        <v>0.94103189727332637</v>
      </c>
      <c r="AJ26" s="9"/>
    </row>
    <row r="27" spans="31:36" x14ac:dyDescent="0.2">
      <c r="AE27" s="9">
        <v>57.928335575394399</v>
      </c>
      <c r="AF27" s="8">
        <v>-0.75157171098327658</v>
      </c>
      <c r="AG27" s="8">
        <v>11.621367228703837</v>
      </c>
      <c r="AH27">
        <v>2.8610000000000002</v>
      </c>
      <c r="AI27" s="9">
        <v>0.9259963751861755</v>
      </c>
      <c r="AJ27" s="9">
        <v>1667700</v>
      </c>
    </row>
    <row r="28" spans="31:36" x14ac:dyDescent="0.2">
      <c r="AE28" s="9">
        <v>80.684848484848402</v>
      </c>
      <c r="AF28" s="8">
        <v>-7.2666750408240164</v>
      </c>
      <c r="AG28" s="8">
        <v>11.545924943233336</v>
      </c>
      <c r="AH28">
        <v>2.8460000000000001</v>
      </c>
      <c r="AI28" s="9">
        <v>1.0341251028010257</v>
      </c>
      <c r="AJ28" s="9">
        <v>365100</v>
      </c>
    </row>
    <row r="29" spans="31:36" x14ac:dyDescent="0.2">
      <c r="AE29" s="9">
        <v>81.836439118743201</v>
      </c>
      <c r="AF29" s="8">
        <v>-53.327850611968465</v>
      </c>
      <c r="AG29" s="8">
        <v>10.783902371171786</v>
      </c>
      <c r="AH29">
        <v>2.835</v>
      </c>
      <c r="AI29" s="9">
        <v>0.6013930925826112</v>
      </c>
      <c r="AJ29" s="9">
        <v>281700</v>
      </c>
    </row>
    <row r="30" spans="31:36" x14ac:dyDescent="0.2">
      <c r="AE30" s="9">
        <v>80.521212121212102</v>
      </c>
      <c r="AF30" s="8">
        <v>7.9149218458476724</v>
      </c>
      <c r="AG30" s="8">
        <v>10.86007534117482</v>
      </c>
      <c r="AH30">
        <v>-8.4600000000000009</v>
      </c>
      <c r="AI30" s="9">
        <v>0.63226141078838172</v>
      </c>
      <c r="AJ30" s="9">
        <v>331300</v>
      </c>
    </row>
    <row r="31" spans="31:36" x14ac:dyDescent="0.2">
      <c r="AE31" s="9">
        <v>80.408512830419497</v>
      </c>
      <c r="AF31" s="8">
        <v>12.325188258798217</v>
      </c>
      <c r="AG31" s="8">
        <v>10.976303286160228</v>
      </c>
      <c r="AH31">
        <v>-10.657999999999999</v>
      </c>
      <c r="AI31" s="9">
        <v>0.59211246408537421</v>
      </c>
      <c r="AJ31" s="9">
        <v>318200</v>
      </c>
    </row>
    <row r="32" spans="31:36" x14ac:dyDescent="0.2">
      <c r="AE32" s="3"/>
      <c r="AF32" s="8">
        <v>-7.5962559104506413</v>
      </c>
      <c r="AG32" s="8">
        <v>11.469579454466547</v>
      </c>
      <c r="AH32">
        <v>5.8789999999999996</v>
      </c>
      <c r="AI32" s="9">
        <v>1.1385158420184214</v>
      </c>
      <c r="AJ32" s="9"/>
    </row>
    <row r="33" spans="31:36" x14ac:dyDescent="0.2">
      <c r="AE33" s="9">
        <v>86.695463039549097</v>
      </c>
      <c r="AF33" s="8">
        <v>4.2952024896092231</v>
      </c>
      <c r="AG33" s="8">
        <v>11.511634632203972</v>
      </c>
      <c r="AH33">
        <v>3.8239999999999998</v>
      </c>
      <c r="AI33" s="9">
        <v>1.1359854211933393</v>
      </c>
      <c r="AJ33" s="9">
        <v>2704276</v>
      </c>
    </row>
    <row r="34" spans="31:36" x14ac:dyDescent="0.2">
      <c r="AE34" s="9"/>
      <c r="AF34" s="8">
        <v>7.0540997887274584</v>
      </c>
      <c r="AG34" s="8">
        <v>11.579798758404518</v>
      </c>
      <c r="AH34">
        <v>3.9340000000000002</v>
      </c>
      <c r="AI34" s="9">
        <v>1.0890138052302742</v>
      </c>
      <c r="AJ34" s="9"/>
    </row>
    <row r="35" spans="31:36" x14ac:dyDescent="0.2">
      <c r="AE35" s="9">
        <v>81.700115550690199</v>
      </c>
      <c r="AF35" s="8">
        <v>-2.2531707134572936</v>
      </c>
      <c r="AG35" s="8">
        <v>11.557009333789498</v>
      </c>
      <c r="AH35">
        <v>4.5640000000000001</v>
      </c>
      <c r="AI35" s="9">
        <v>1.1407178466514205</v>
      </c>
      <c r="AJ35" s="9">
        <v>2750043</v>
      </c>
    </row>
    <row r="36" spans="31:36" x14ac:dyDescent="0.2">
      <c r="AE36" s="9">
        <v>81.764966044627101</v>
      </c>
      <c r="AF36" s="8">
        <v>-4.5508913278536367</v>
      </c>
      <c r="AG36" s="8">
        <v>11.510432359764517</v>
      </c>
      <c r="AH36">
        <v>5.2039999999999997</v>
      </c>
      <c r="AI36" s="9">
        <v>1.2653807981874869</v>
      </c>
      <c r="AJ36" s="9">
        <v>2493058</v>
      </c>
    </row>
    <row r="37" spans="31:36" x14ac:dyDescent="0.2">
      <c r="AE37" s="9">
        <v>78.413163897034806</v>
      </c>
      <c r="AF37" s="8">
        <v>-6.975368667983278</v>
      </c>
      <c r="AG37" s="8">
        <v>11.438126484894745</v>
      </c>
      <c r="AH37">
        <v>5.92</v>
      </c>
      <c r="AI37" s="9">
        <v>1.2666041619518713</v>
      </c>
      <c r="AJ37" s="9">
        <v>2438665</v>
      </c>
    </row>
    <row r="38" spans="31:36" x14ac:dyDescent="0.2">
      <c r="AE38" s="9">
        <v>79.264448394883104</v>
      </c>
      <c r="AF38" s="8">
        <v>-11.910381170993501</v>
      </c>
      <c r="AG38" s="8">
        <v>11.311310990955839</v>
      </c>
      <c r="AH38">
        <v>7.8330000000000002</v>
      </c>
      <c r="AI38" s="9">
        <v>1.3517696137801103</v>
      </c>
      <c r="AJ38" s="9">
        <v>1787502</v>
      </c>
    </row>
    <row r="39" spans="31:36" x14ac:dyDescent="0.2">
      <c r="AE39" s="9">
        <v>79.609949670925204</v>
      </c>
      <c r="AF39" s="8">
        <v>-2.2277681946636325</v>
      </c>
      <c r="AG39" s="8">
        <v>11.288781413322436</v>
      </c>
      <c r="AH39">
        <v>6.4660000000000002</v>
      </c>
      <c r="AI39" s="9">
        <v>1.4698448448448449</v>
      </c>
      <c r="AJ39" s="9">
        <v>1289456</v>
      </c>
    </row>
    <row r="40" spans="31:36" x14ac:dyDescent="0.2">
      <c r="AE40" s="9">
        <v>79.035068805183698</v>
      </c>
      <c r="AF40" s="8">
        <v>-0.97722722722722732</v>
      </c>
      <c r="AG40" s="8">
        <v>11.278961079024354</v>
      </c>
      <c r="AH40">
        <v>5.3869999999999996</v>
      </c>
      <c r="AI40" s="9">
        <v>1.5839977760648984</v>
      </c>
      <c r="AJ40" s="9">
        <v>1496517</v>
      </c>
    </row>
    <row r="41" spans="31:36" x14ac:dyDescent="0.2">
      <c r="AE41" s="3"/>
      <c r="AF41" s="8">
        <v>0.57114696925662445</v>
      </c>
      <c r="AG41" s="8">
        <v>11.284656300113475</v>
      </c>
      <c r="AH41">
        <v>5.6660000000000004</v>
      </c>
      <c r="AI41" s="9">
        <v>1.5502003995426619</v>
      </c>
      <c r="AJ41" s="9"/>
    </row>
    <row r="42" spans="31:36" x14ac:dyDescent="0.2">
      <c r="AE42" s="9">
        <v>65.767973856209096</v>
      </c>
      <c r="AF42" s="8">
        <v>-26.875870762290187</v>
      </c>
      <c r="AG42" s="8">
        <v>10.000795735003125</v>
      </c>
      <c r="AH42">
        <v>1.7150000000000001</v>
      </c>
      <c r="AI42" s="9">
        <v>1.1614498276174923</v>
      </c>
      <c r="AJ42" s="6">
        <v>433373</v>
      </c>
    </row>
    <row r="43" spans="31:36" x14ac:dyDescent="0.2">
      <c r="AE43" s="9"/>
      <c r="AF43" s="8">
        <v>-12.529486481582289</v>
      </c>
      <c r="AG43" s="8">
        <v>9.8669272972243256</v>
      </c>
      <c r="AH43">
        <v>1.512</v>
      </c>
      <c r="AI43" s="9">
        <v>1.3264702831656467</v>
      </c>
      <c r="AJ43" s="9"/>
    </row>
    <row r="44" spans="31:36" x14ac:dyDescent="0.2">
      <c r="AE44" s="9">
        <v>69.031141868511995</v>
      </c>
      <c r="AF44" s="8">
        <v>-57.457732600352664</v>
      </c>
      <c r="AG44" s="8">
        <v>9.0122552200027499</v>
      </c>
      <c r="AH44">
        <v>1.403</v>
      </c>
      <c r="AI44" s="9">
        <v>1.698037303425576</v>
      </c>
      <c r="AJ44" s="9">
        <v>162553.15</v>
      </c>
    </row>
    <row r="45" spans="31:36" x14ac:dyDescent="0.2">
      <c r="AE45" s="9">
        <v>66.959064327485294</v>
      </c>
      <c r="AF45" s="8">
        <v>6.0343776667073019</v>
      </c>
      <c r="AG45" s="8">
        <v>9.0708483931575845</v>
      </c>
      <c r="AH45">
        <v>1.964</v>
      </c>
      <c r="AI45" s="9">
        <v>1.4576914233157048</v>
      </c>
      <c r="AJ45" s="9">
        <v>176604</v>
      </c>
    </row>
    <row r="46" spans="31:36" x14ac:dyDescent="0.2">
      <c r="AE46" s="9">
        <v>64.447884416924495</v>
      </c>
      <c r="AF46" s="8">
        <v>-2.2993791676247415E-2</v>
      </c>
      <c r="AG46" s="8">
        <v>9.0706184288010459</v>
      </c>
      <c r="AH46">
        <v>3.1749999999999998</v>
      </c>
      <c r="AI46" s="9">
        <v>1.3628104875804967</v>
      </c>
      <c r="AJ46" s="9">
        <v>186969</v>
      </c>
    </row>
    <row r="47" spans="31:36" x14ac:dyDescent="0.2">
      <c r="AE47" s="9">
        <v>62.442871885596198</v>
      </c>
      <c r="AF47" s="8">
        <v>-32.37120515179393</v>
      </c>
      <c r="AG47" s="8">
        <v>8.6794820944599564</v>
      </c>
      <c r="AH47">
        <v>2.2189999999999999</v>
      </c>
      <c r="AI47" s="9">
        <v>1.7723176330556027</v>
      </c>
      <c r="AJ47" s="9">
        <v>188145</v>
      </c>
    </row>
    <row r="48" spans="31:36" x14ac:dyDescent="0.2">
      <c r="AE48" s="9">
        <v>62.635403811874298</v>
      </c>
      <c r="AF48" s="8">
        <v>-3.162727427308281</v>
      </c>
      <c r="AG48" s="8">
        <v>8.6473438758812833</v>
      </c>
      <c r="AH48">
        <v>4.8520000000000003</v>
      </c>
      <c r="AI48" s="9">
        <v>1.4726953467954347</v>
      </c>
      <c r="AJ48" s="9">
        <v>166160</v>
      </c>
    </row>
    <row r="49" spans="31:36" x14ac:dyDescent="0.2">
      <c r="AE49" s="9">
        <v>67.880485527544195</v>
      </c>
      <c r="AF49" s="8">
        <v>6.022827041264267</v>
      </c>
      <c r="AG49" s="8">
        <v>8.7058281102667845</v>
      </c>
      <c r="AH49">
        <v>-22.536999999999999</v>
      </c>
      <c r="AI49" s="9">
        <v>1.4016230539913879</v>
      </c>
      <c r="AJ49" s="9">
        <v>123500</v>
      </c>
    </row>
    <row r="50" spans="31:36" x14ac:dyDescent="0.2">
      <c r="AE50" s="3"/>
      <c r="AF50" s="8">
        <v>5.6641271944352436</v>
      </c>
      <c r="AG50" s="8">
        <v>8.7609233763388357</v>
      </c>
      <c r="AH50">
        <v>-9.734</v>
      </c>
      <c r="AI50" s="9">
        <v>1.2865203761755486</v>
      </c>
      <c r="AJ50" s="9"/>
    </row>
    <row r="51" spans="31:36" x14ac:dyDescent="0.2">
      <c r="AE51" s="9">
        <v>69.971164936562701</v>
      </c>
      <c r="AF51" s="8">
        <v>15.094043887147334</v>
      </c>
      <c r="AG51" s="8">
        <v>8.9015027574516097</v>
      </c>
      <c r="AH51">
        <v>-6.6390000000000002</v>
      </c>
      <c r="AI51" s="9">
        <v>1.2813563938444776</v>
      </c>
      <c r="AJ51" s="9">
        <v>89938</v>
      </c>
    </row>
    <row r="52" spans="31:36" x14ac:dyDescent="0.2">
      <c r="AE52" s="9">
        <v>90.660511363636303</v>
      </c>
      <c r="AF52" s="8">
        <v>-13.794865970013632</v>
      </c>
      <c r="AG52" s="8">
        <v>9.6276681726268585</v>
      </c>
      <c r="AH52">
        <v>2.3759999999999999</v>
      </c>
      <c r="AI52" s="9">
        <v>1.5832400026352198</v>
      </c>
      <c r="AJ52" s="9">
        <v>357000</v>
      </c>
    </row>
    <row r="53" spans="31:36" x14ac:dyDescent="0.2">
      <c r="AE53" s="9">
        <v>84.410511363636303</v>
      </c>
      <c r="AF53" s="8">
        <v>42.51927004413993</v>
      </c>
      <c r="AG53" s="8">
        <v>9.9819752055848685</v>
      </c>
      <c r="AH53">
        <v>1.7110000000000001</v>
      </c>
      <c r="AI53" s="9">
        <v>1.4145056164193592</v>
      </c>
      <c r="AJ53" s="9">
        <v>343000</v>
      </c>
    </row>
    <row r="54" spans="31:36" x14ac:dyDescent="0.2">
      <c r="AE54" s="9">
        <v>86.2760416666666</v>
      </c>
      <c r="AF54" s="8">
        <v>4.5902094023020386</v>
      </c>
      <c r="AG54" s="8">
        <v>10.026854966486413</v>
      </c>
      <c r="AH54">
        <v>1.371</v>
      </c>
      <c r="AI54" s="9">
        <v>1.3310350923716079</v>
      </c>
      <c r="AJ54" s="9">
        <v>316000</v>
      </c>
    </row>
    <row r="55" spans="31:36" x14ac:dyDescent="0.2">
      <c r="AE55" s="9">
        <v>84.216382575757507</v>
      </c>
      <c r="AF55" s="8">
        <v>-1.0430478210907805</v>
      </c>
      <c r="AG55" s="8">
        <v>10.0163697095928</v>
      </c>
      <c r="AH55">
        <v>1.427</v>
      </c>
      <c r="AI55" s="9">
        <v>1.3405538186690487</v>
      </c>
      <c r="AJ55" s="9">
        <v>274000</v>
      </c>
    </row>
    <row r="56" spans="31:36" x14ac:dyDescent="0.2">
      <c r="AE56" s="9">
        <v>82.393465909090907</v>
      </c>
      <c r="AF56" s="8">
        <v>-4.2652970075926753</v>
      </c>
      <c r="AG56" s="8">
        <v>9.972780379032077</v>
      </c>
      <c r="AH56">
        <v>1.4350000000000001</v>
      </c>
      <c r="AI56" s="9">
        <v>1.354606951247959</v>
      </c>
      <c r="AJ56" s="9">
        <v>313000</v>
      </c>
    </row>
    <row r="57" spans="31:36" x14ac:dyDescent="0.2">
      <c r="AE57" s="9">
        <v>81.2760416666666</v>
      </c>
      <c r="AF57" s="8">
        <v>-8.8406811289946354</v>
      </c>
      <c r="AG57" s="8">
        <v>9.8802189255967736</v>
      </c>
      <c r="AH57">
        <v>1.276</v>
      </c>
      <c r="AI57" s="9">
        <v>1.4154554759467759</v>
      </c>
      <c r="AJ57" s="9">
        <v>298000</v>
      </c>
    </row>
    <row r="58" spans="31:36" x14ac:dyDescent="0.2">
      <c r="AE58" s="9">
        <v>88.482481060606105</v>
      </c>
      <c r="AF58" s="8">
        <v>-7.0573183213920156</v>
      </c>
      <c r="AG58" s="8">
        <v>9.8070317167184982</v>
      </c>
      <c r="AH58">
        <v>1.538</v>
      </c>
      <c r="AI58" s="9">
        <v>1.3664996420901934</v>
      </c>
      <c r="AJ58" s="9">
        <v>261000</v>
      </c>
    </row>
    <row r="59" spans="31:36" x14ac:dyDescent="0.2">
      <c r="AE59" s="9">
        <v>95.537405303030297</v>
      </c>
      <c r="AF59" s="8">
        <v>-40.691591872694232</v>
      </c>
      <c r="AG59" s="8">
        <v>9.2846126163507705</v>
      </c>
      <c r="AH59">
        <v>1.5980000000000001</v>
      </c>
      <c r="AI59" s="9">
        <v>1.6846160987837713</v>
      </c>
      <c r="AJ59" s="9">
        <v>180128</v>
      </c>
    </row>
    <row r="60" spans="31:36" x14ac:dyDescent="0.2">
      <c r="AE60" s="9">
        <v>92.658253205128204</v>
      </c>
      <c r="AF60" s="8">
        <v>-4.6977996472008172</v>
      </c>
      <c r="AG60" s="8">
        <v>9.2364953294530334</v>
      </c>
      <c r="AH60">
        <v>2.1760000000000002</v>
      </c>
      <c r="AI60" s="9">
        <v>1.5534339990258159</v>
      </c>
      <c r="AJ60" s="9"/>
    </row>
    <row r="61" spans="31:36" x14ac:dyDescent="0.2">
      <c r="AE61" s="9">
        <v>93.363667582417506</v>
      </c>
      <c r="AF61" s="8">
        <v>-4.2377009254749147</v>
      </c>
      <c r="AG61" s="8">
        <v>9.1931942131412114</v>
      </c>
      <c r="AH61">
        <v>1.829</v>
      </c>
      <c r="AI61" s="9">
        <v>1.5131230925737538</v>
      </c>
      <c r="AJ61" s="9">
        <v>151877</v>
      </c>
    </row>
    <row r="62" spans="31:36" x14ac:dyDescent="0.2">
      <c r="AE62" s="8"/>
      <c r="AF62" s="8">
        <v>-10.88803149175375</v>
      </c>
      <c r="AG62" s="8">
        <v>7.0386080874008989</v>
      </c>
      <c r="AH62">
        <v>41.627000000000002</v>
      </c>
      <c r="AI62" s="9">
        <v>1.0662212668889279</v>
      </c>
      <c r="AJ62" s="9"/>
    </row>
    <row r="63" spans="31:36" x14ac:dyDescent="0.2">
      <c r="AE63" s="9">
        <v>0</v>
      </c>
      <c r="AF63" s="8">
        <v>13.042112651342341</v>
      </c>
      <c r="AG63" s="8">
        <v>7.1611983290282915</v>
      </c>
      <c r="AH63">
        <v>8.8160000000000007</v>
      </c>
      <c r="AI63" s="9">
        <v>0.99782995745288539</v>
      </c>
      <c r="AJ63" s="9"/>
    </row>
    <row r="64" spans="31:36" x14ac:dyDescent="0.2">
      <c r="AE64" s="9">
        <v>0</v>
      </c>
      <c r="AF64" s="8">
        <v>13.980631050856299</v>
      </c>
      <c r="AG64" s="8">
        <v>7.2920566739368713</v>
      </c>
      <c r="AH64">
        <v>5.3959999999999999</v>
      </c>
      <c r="AI64" s="9">
        <v>0.9395909540320363</v>
      </c>
      <c r="AJ64" s="9"/>
    </row>
    <row r="65" spans="31:36" x14ac:dyDescent="0.2">
      <c r="AE65" s="9">
        <v>0</v>
      </c>
      <c r="AF65" s="8">
        <v>10.024595053207573</v>
      </c>
      <c r="AG65" s="8">
        <v>7.3875904201411622</v>
      </c>
      <c r="AH65">
        <v>5.734</v>
      </c>
      <c r="AI65" s="9">
        <v>1.0033846843189289</v>
      </c>
      <c r="AJ65" s="9"/>
    </row>
    <row r="66" spans="31:36" x14ac:dyDescent="0.2">
      <c r="AE66" s="9">
        <v>0</v>
      </c>
      <c r="AF66" s="8">
        <v>10.422339782944507</v>
      </c>
      <c r="AG66" s="8">
        <v>7.4867327006318183</v>
      </c>
      <c r="AH66">
        <v>4.0389999999999997</v>
      </c>
      <c r="AI66" s="9">
        <v>0.99964634267321228</v>
      </c>
      <c r="AJ66" s="9"/>
    </row>
    <row r="67" spans="31:36" x14ac:dyDescent="0.2">
      <c r="AE67" s="9">
        <v>0</v>
      </c>
      <c r="AF67" s="8">
        <v>13.295946167862249</v>
      </c>
      <c r="AG67" s="8">
        <v>7.6115659024070634</v>
      </c>
      <c r="AH67">
        <v>6.4960000000000004</v>
      </c>
      <c r="AI67" s="9">
        <v>0.94207597451520975</v>
      </c>
      <c r="AJ67" s="9"/>
    </row>
    <row r="68" spans="31:36" x14ac:dyDescent="0.2">
      <c r="AE68" s="9">
        <v>0</v>
      </c>
      <c r="AF68" s="8">
        <v>7.0056459723533857</v>
      </c>
      <c r="AG68" s="8">
        <v>7.6792773155855567</v>
      </c>
      <c r="AH68">
        <v>-25.818999999999999</v>
      </c>
      <c r="AI68" s="9">
        <v>1.0053766522919425</v>
      </c>
      <c r="AJ68" s="9"/>
    </row>
    <row r="69" spans="31:36" x14ac:dyDescent="0.2">
      <c r="AE69" s="9">
        <v>0</v>
      </c>
      <c r="AF69" s="8">
        <v>13.013255320250606</v>
      </c>
      <c r="AG69" s="8">
        <v>7.8016122451492951</v>
      </c>
      <c r="AH69">
        <v>-30.081</v>
      </c>
      <c r="AI69" s="9">
        <v>0.96841737095731717</v>
      </c>
      <c r="AJ69" s="9"/>
    </row>
    <row r="70" spans="31:36" x14ac:dyDescent="0.2">
      <c r="AE70" s="9">
        <v>0</v>
      </c>
      <c r="AF70" s="8">
        <v>35.46491364428482</v>
      </c>
      <c r="AG70" s="8">
        <v>8.1051547260556589</v>
      </c>
      <c r="AH70">
        <v>9.4949999999999992</v>
      </c>
      <c r="AI70" s="9">
        <v>2.1993616778408778</v>
      </c>
      <c r="AJ70" s="9"/>
    </row>
    <row r="71" spans="31:36" x14ac:dyDescent="0.2">
      <c r="AE71" s="9">
        <v>15.2777777777777</v>
      </c>
      <c r="AF71" s="8">
        <v>20.050164668877553</v>
      </c>
      <c r="AG71" s="8">
        <v>8.2878942344030069</v>
      </c>
      <c r="AH71">
        <v>5.859</v>
      </c>
      <c r="AI71" s="9">
        <v>1.5599410784277721</v>
      </c>
      <c r="AJ71" s="9"/>
    </row>
    <row r="72" spans="31:36" x14ac:dyDescent="0.2">
      <c r="AE72" s="9">
        <v>0</v>
      </c>
      <c r="AF72" s="8">
        <v>-12.866050707699836</v>
      </c>
      <c r="AG72" s="8">
        <v>7.9445152133119104</v>
      </c>
      <c r="AH72">
        <v>1.042</v>
      </c>
      <c r="AI72" s="9">
        <v>1.1415282981066039</v>
      </c>
      <c r="AJ72" s="9"/>
    </row>
    <row r="73" spans="31:36" x14ac:dyDescent="0.2">
      <c r="AE73" s="9">
        <v>0</v>
      </c>
      <c r="AF73" s="8">
        <v>26.029045429803926</v>
      </c>
      <c r="AG73" s="8">
        <v>8.1758574269939679</v>
      </c>
      <c r="AH73">
        <v>0.82799999999999996</v>
      </c>
      <c r="AI73" s="9">
        <v>1.1299220252885329</v>
      </c>
      <c r="AJ73" s="9"/>
    </row>
    <row r="74" spans="31:36" x14ac:dyDescent="0.2">
      <c r="AE74" s="9">
        <v>0</v>
      </c>
      <c r="AF74" s="8">
        <v>10.851830040845771</v>
      </c>
      <c r="AG74" s="8">
        <v>8.278881686096069</v>
      </c>
      <c r="AH74">
        <v>0.83899999999999997</v>
      </c>
      <c r="AI74" s="9">
        <v>1.1282909782409503</v>
      </c>
      <c r="AJ74" s="9"/>
    </row>
    <row r="75" spans="31:36" x14ac:dyDescent="0.2">
      <c r="AE75" s="9">
        <v>0</v>
      </c>
      <c r="AF75" s="8">
        <v>8.9415770298183599</v>
      </c>
      <c r="AG75" s="8">
        <v>8.3645232480907126</v>
      </c>
      <c r="AH75">
        <v>1.0669999999999999</v>
      </c>
      <c r="AI75" s="9">
        <v>1.2151407306273321</v>
      </c>
      <c r="AJ75" s="9"/>
    </row>
    <row r="76" spans="31:36" x14ac:dyDescent="0.2">
      <c r="AE76" s="9">
        <v>0</v>
      </c>
      <c r="AF76" s="8">
        <v>7.5162887794103836</v>
      </c>
      <c r="AG76" s="8">
        <v>8.4369954217212069</v>
      </c>
      <c r="AH76">
        <v>1.105</v>
      </c>
      <c r="AI76" s="9">
        <v>1.336613308560159</v>
      </c>
      <c r="AJ76" s="9"/>
    </row>
    <row r="77" spans="31:36" x14ac:dyDescent="0.2">
      <c r="AE77" s="9">
        <v>0</v>
      </c>
      <c r="AF77" s="8">
        <v>15.837127213241084</v>
      </c>
      <c r="AG77" s="8">
        <v>8.5840103644535546</v>
      </c>
      <c r="AH77">
        <v>1.1970000000000001</v>
      </c>
      <c r="AI77" s="9">
        <v>1.3145636516696286</v>
      </c>
      <c r="AJ77" s="9"/>
    </row>
    <row r="78" spans="31:36" x14ac:dyDescent="0.2">
      <c r="AE78" s="9">
        <v>0</v>
      </c>
      <c r="AF78" s="8">
        <v>4.1754746983443978</v>
      </c>
      <c r="AG78" s="8">
        <v>8.6249169125031653</v>
      </c>
      <c r="AH78">
        <v>1.373</v>
      </c>
      <c r="AI78" s="9">
        <v>1.3393431141918222</v>
      </c>
      <c r="AJ78" s="9"/>
    </row>
    <row r="79" spans="31:36" x14ac:dyDescent="0.2">
      <c r="AE79" s="9">
        <v>50.589549339549301</v>
      </c>
      <c r="AF79" s="8">
        <v>12.888106739454447</v>
      </c>
      <c r="AG79" s="8">
        <v>8.7461438488041949</v>
      </c>
      <c r="AH79">
        <v>1.2769999999999999</v>
      </c>
      <c r="AI79" s="9">
        <v>1.3519184270806823</v>
      </c>
      <c r="AJ79" s="9"/>
    </row>
    <row r="80" spans="31:36" x14ac:dyDescent="0.2">
      <c r="AE80" s="9">
        <v>72.497412593643503</v>
      </c>
      <c r="AF80" s="8">
        <v>11.531242046322228</v>
      </c>
      <c r="AG80" s="8">
        <v>8.8552784121930888</v>
      </c>
      <c r="AH80">
        <v>1.337</v>
      </c>
      <c r="AI80" s="9">
        <v>1.426825267782009</v>
      </c>
      <c r="AJ80" s="9">
        <v>306678</v>
      </c>
    </row>
    <row r="81" spans="31:36" x14ac:dyDescent="0.2">
      <c r="AE81" s="9">
        <v>75.270362650170298</v>
      </c>
      <c r="AF81" s="8">
        <v>16.982585255230838</v>
      </c>
      <c r="AG81" s="8">
        <v>9.0121333059520037</v>
      </c>
      <c r="AH81">
        <v>1.454</v>
      </c>
      <c r="AI81" s="9">
        <v>1.2246891002194586</v>
      </c>
      <c r="AJ81" s="9">
        <v>345983</v>
      </c>
    </row>
    <row r="82" spans="31:36" x14ac:dyDescent="0.2">
      <c r="AE82" s="3"/>
      <c r="AF82" s="8"/>
      <c r="AG82" s="8">
        <v>10.95729422815692</v>
      </c>
      <c r="AH82" s="8"/>
      <c r="AI82" s="9">
        <v>1.1987763852817626</v>
      </c>
      <c r="AJ82" s="9"/>
    </row>
    <row r="83" spans="31:36" x14ac:dyDescent="0.2">
      <c r="AE83" s="3"/>
      <c r="AF83" s="8">
        <v>-3.9183559638144709</v>
      </c>
      <c r="AG83" s="8">
        <v>10.917322330911832</v>
      </c>
      <c r="AH83" s="8"/>
      <c r="AI83" s="9">
        <v>1.1804691326669448</v>
      </c>
      <c r="AJ83" s="9"/>
    </row>
    <row r="84" spans="31:36" x14ac:dyDescent="0.2">
      <c r="AE84" s="9">
        <v>47.109090909090902</v>
      </c>
      <c r="AF84" s="8">
        <v>-5.4714003229142101</v>
      </c>
      <c r="AG84" s="8">
        <v>10.861054575722122</v>
      </c>
      <c r="AH84" s="8"/>
      <c r="AI84" s="9">
        <v>1.5596752835511543</v>
      </c>
      <c r="AJ84" s="9">
        <v>579837</v>
      </c>
    </row>
    <row r="85" spans="31:36" x14ac:dyDescent="0.2">
      <c r="AE85" s="9">
        <v>55.931641269990998</v>
      </c>
      <c r="AF85" s="8">
        <v>-3.8075498493484559</v>
      </c>
      <c r="AG85" s="8">
        <v>10.822235263563458</v>
      </c>
      <c r="AH85">
        <v>1.5309999999999999</v>
      </c>
      <c r="AI85" s="9">
        <v>1.5896694132434213</v>
      </c>
      <c r="AJ85" s="9">
        <v>538298</v>
      </c>
    </row>
    <row r="86" spans="31:36" x14ac:dyDescent="0.2">
      <c r="AE86" s="9">
        <v>78.965418894830606</v>
      </c>
      <c r="AF86" s="8">
        <v>-42.399696746004828</v>
      </c>
      <c r="AG86" s="8">
        <v>10.270592910089658</v>
      </c>
      <c r="AH86">
        <v>1.615</v>
      </c>
      <c r="AI86" s="9">
        <v>2.1269093554085416</v>
      </c>
      <c r="AJ86" s="9">
        <v>468425</v>
      </c>
    </row>
    <row r="87" spans="31:36" x14ac:dyDescent="0.2">
      <c r="AE87" s="9">
        <v>80.379278148040797</v>
      </c>
      <c r="AF87" s="8">
        <v>6.8615565792663924</v>
      </c>
      <c r="AG87" s="8">
        <v>10.33695685705389</v>
      </c>
      <c r="AH87">
        <v>1.611</v>
      </c>
      <c r="AI87" s="9">
        <v>1.7986840399325814</v>
      </c>
      <c r="AJ87" s="9">
        <v>403018</v>
      </c>
    </row>
    <row r="88" spans="31:36" x14ac:dyDescent="0.2">
      <c r="AE88" s="9">
        <v>0</v>
      </c>
      <c r="AF88" s="8">
        <v>2.5565648719594707</v>
      </c>
      <c r="AG88" s="8">
        <v>7.4039552676727842</v>
      </c>
      <c r="AH88">
        <v>0.80800000000000005</v>
      </c>
      <c r="AI88" s="9">
        <v>1.2416229722588201</v>
      </c>
      <c r="AJ88" s="9"/>
    </row>
    <row r="89" spans="31:36" x14ac:dyDescent="0.2">
      <c r="AE89" s="9">
        <v>0</v>
      </c>
      <c r="AF89" s="8">
        <v>13.232160383033326</v>
      </c>
      <c r="AG89" s="8">
        <v>7.5282253094279685</v>
      </c>
      <c r="AH89">
        <v>1.196</v>
      </c>
      <c r="AI89" s="9">
        <v>1.801552530860812</v>
      </c>
      <c r="AJ89" s="9"/>
    </row>
    <row r="90" spans="31:36" x14ac:dyDescent="0.2">
      <c r="AE90" s="9">
        <v>0</v>
      </c>
      <c r="AF90" s="8">
        <v>18.499012260444946</v>
      </c>
      <c r="AG90" s="8">
        <v>7.6979597486254292</v>
      </c>
      <c r="AH90">
        <v>1.304</v>
      </c>
      <c r="AI90" s="9">
        <v>1.2197502821203103</v>
      </c>
      <c r="AJ90" s="9"/>
    </row>
    <row r="91" spans="31:36" x14ac:dyDescent="0.2">
      <c r="AE91" s="9">
        <v>0</v>
      </c>
      <c r="AF91" s="8">
        <v>7.807983040564956</v>
      </c>
      <c r="AG91" s="8">
        <v>7.7731412725499966</v>
      </c>
      <c r="AH91">
        <v>1.0760000000000001</v>
      </c>
      <c r="AI91" s="9">
        <v>1.3153018847833033</v>
      </c>
      <c r="AJ91" s="9"/>
    </row>
    <row r="92" spans="31:36" x14ac:dyDescent="0.2">
      <c r="AE92" s="9">
        <v>0</v>
      </c>
      <c r="AF92" s="8">
        <v>7.504999109819642</v>
      </c>
      <c r="AG92" s="8">
        <v>7.8455084363955354</v>
      </c>
      <c r="AH92">
        <v>1.7370000000000001</v>
      </c>
      <c r="AI92" s="9">
        <v>1.5733276016781537</v>
      </c>
      <c r="AJ92" s="9"/>
    </row>
    <row r="93" spans="31:36" x14ac:dyDescent="0.2">
      <c r="AE93" s="9">
        <v>0</v>
      </c>
      <c r="AF93" s="8">
        <v>8.6663096127374377</v>
      </c>
      <c r="AG93" s="8">
        <v>7.9286200573282883</v>
      </c>
      <c r="AH93">
        <v>2.67</v>
      </c>
      <c r="AI93" s="9">
        <v>2.0873182461123636</v>
      </c>
      <c r="AJ93" s="9"/>
    </row>
    <row r="94" spans="31:36" x14ac:dyDescent="0.2">
      <c r="AE94" s="9">
        <v>0</v>
      </c>
      <c r="AF94" s="8">
        <v>4.4154872794796374</v>
      </c>
      <c r="AG94" s="8">
        <v>7.9718278813755026</v>
      </c>
      <c r="AH94">
        <v>4.9260000000000002</v>
      </c>
      <c r="AI94" s="9">
        <v>3.6264347946103546</v>
      </c>
      <c r="AJ94" s="9"/>
    </row>
    <row r="95" spans="31:36" x14ac:dyDescent="0.2">
      <c r="AE95" s="9">
        <v>0</v>
      </c>
      <c r="AF95" s="8">
        <v>1.7876921484395198</v>
      </c>
      <c r="AG95" s="8">
        <v>7.9895468899199029</v>
      </c>
      <c r="AH95">
        <v>3.238</v>
      </c>
      <c r="AI95" s="9">
        <v>3.6150829163785274</v>
      </c>
      <c r="AJ95" s="9"/>
    </row>
    <row r="96" spans="31:36" x14ac:dyDescent="0.2">
      <c r="AE96" s="9">
        <v>0</v>
      </c>
      <c r="AF96" s="8">
        <v>34.75311529647859</v>
      </c>
      <c r="AG96" s="8">
        <v>8.2878210325370052</v>
      </c>
      <c r="AH96">
        <v>2.9969999999999999</v>
      </c>
      <c r="AI96" s="9">
        <v>3.2698203822082261</v>
      </c>
      <c r="AJ96" s="9"/>
    </row>
    <row r="97" spans="31:36" x14ac:dyDescent="0.2">
      <c r="AE97" s="9">
        <v>0</v>
      </c>
      <c r="AF97" s="8">
        <v>-15.31501978661001</v>
      </c>
      <c r="AG97" s="8">
        <v>8.1215891032424459</v>
      </c>
      <c r="AH97">
        <v>2.2989999999999999</v>
      </c>
      <c r="AI97" s="9">
        <v>3.9302838728765677</v>
      </c>
      <c r="AJ97" s="9"/>
    </row>
    <row r="98" spans="31:36" x14ac:dyDescent="0.2">
      <c r="AE98" s="9">
        <v>81.030525030524998</v>
      </c>
      <c r="AF98" s="8">
        <v>-8.4651684024374667</v>
      </c>
      <c r="AG98" s="8">
        <v>10.050655394715154</v>
      </c>
      <c r="AH98">
        <v>25.061</v>
      </c>
      <c r="AI98" s="9">
        <v>0.5289262839601695</v>
      </c>
      <c r="AJ98" s="9">
        <v>205564</v>
      </c>
    </row>
    <row r="99" spans="31:36" x14ac:dyDescent="0.2">
      <c r="AE99" s="9">
        <v>80.522623533376205</v>
      </c>
      <c r="AF99" s="8">
        <v>-0.33183766858596248</v>
      </c>
      <c r="AG99" s="8">
        <v>10.047331500006747</v>
      </c>
      <c r="AH99">
        <v>16.260000000000002</v>
      </c>
      <c r="AI99" s="9">
        <v>0.55578114008275192</v>
      </c>
      <c r="AJ99" s="9">
        <v>196598</v>
      </c>
    </row>
    <row r="100" spans="31:36" x14ac:dyDescent="0.2">
      <c r="AE100" s="9"/>
      <c r="AF100" s="8">
        <v>18.441247145696828</v>
      </c>
      <c r="AG100" s="8">
        <v>10.216578346964397</v>
      </c>
      <c r="AH100">
        <v>16.198</v>
      </c>
      <c r="AI100" s="9">
        <v>0.57513104453880126</v>
      </c>
      <c r="AJ100" s="9"/>
    </row>
    <row r="101" spans="31:36" x14ac:dyDescent="0.2">
      <c r="AE101" s="9">
        <v>78.520038922337704</v>
      </c>
      <c r="AF101" s="8">
        <v>8.8658597764026155</v>
      </c>
      <c r="AG101" s="8">
        <v>10.301524641087784</v>
      </c>
      <c r="AH101">
        <v>16.324000000000002</v>
      </c>
      <c r="AI101" s="9">
        <v>0.55965556433721086</v>
      </c>
      <c r="AJ101" s="9">
        <v>233998</v>
      </c>
    </row>
    <row r="102" spans="31:36" x14ac:dyDescent="0.2">
      <c r="AE102" s="3"/>
      <c r="AF102" s="8">
        <v>2.0696497765043511</v>
      </c>
      <c r="AG102" s="8">
        <v>10.322009876300282</v>
      </c>
      <c r="AH102">
        <v>18.312999999999999</v>
      </c>
      <c r="AI102" s="9">
        <v>0.55494146350210238</v>
      </c>
      <c r="AJ102" s="9"/>
    </row>
    <row r="103" spans="31:36" x14ac:dyDescent="0.2">
      <c r="AE103" s="9">
        <v>77.218420766807796</v>
      </c>
      <c r="AF103" s="8">
        <v>4.8706294620847306</v>
      </c>
      <c r="AG103" s="8">
        <v>10.369567180448918</v>
      </c>
      <c r="AH103">
        <v>18.21</v>
      </c>
      <c r="AI103" s="9">
        <v>0.5625296669663612</v>
      </c>
      <c r="AJ103" s="9">
        <v>257797</v>
      </c>
    </row>
    <row r="104" spans="31:36" x14ac:dyDescent="0.2">
      <c r="AE104" s="9">
        <v>80.113123156601404</v>
      </c>
      <c r="AF104" s="8">
        <v>3.2619811877001528</v>
      </c>
      <c r="AG104" s="8">
        <v>10.401666260128623</v>
      </c>
      <c r="AH104">
        <v>16.873000000000001</v>
      </c>
      <c r="AI104" s="9">
        <v>0.55495602778891107</v>
      </c>
      <c r="AJ104" s="9">
        <v>263529</v>
      </c>
    </row>
    <row r="105" spans="31:36" x14ac:dyDescent="0.2">
      <c r="AE105" s="3"/>
      <c r="AF105" s="8">
        <v>5.7216161522376972</v>
      </c>
      <c r="AG105" s="8">
        <v>10.457305450860016</v>
      </c>
      <c r="AH105">
        <v>14.52</v>
      </c>
      <c r="AI105" s="9">
        <v>0.59225256548134086</v>
      </c>
      <c r="AJ105" s="9"/>
    </row>
    <row r="106" spans="31:36" x14ac:dyDescent="0.2">
      <c r="AE106" s="9">
        <v>76.338886032372599</v>
      </c>
      <c r="AF106" s="8">
        <v>5.6550266410147589</v>
      </c>
      <c r="AG106" s="8">
        <v>10.512314586041793</v>
      </c>
      <c r="AH106">
        <v>15.788</v>
      </c>
      <c r="AI106" s="9">
        <v>0.61715204681957347</v>
      </c>
      <c r="AJ106" s="9">
        <v>267868</v>
      </c>
    </row>
    <row r="107" spans="31:36" x14ac:dyDescent="0.2">
      <c r="AE107" s="9">
        <v>75.740093240093202</v>
      </c>
      <c r="AF107" s="8">
        <v>13.158947641045213</v>
      </c>
      <c r="AG107" s="8">
        <v>10.635937846700498</v>
      </c>
      <c r="AH107">
        <v>15.444000000000001</v>
      </c>
      <c r="AI107" s="9">
        <v>0.58766991508488187</v>
      </c>
      <c r="AJ107" s="9">
        <v>241038</v>
      </c>
    </row>
    <row r="108" spans="31:36" x14ac:dyDescent="0.2">
      <c r="AE108" s="9">
        <v>0</v>
      </c>
      <c r="AF108" s="8">
        <v>-3.008294708796428</v>
      </c>
      <c r="AG108" s="8">
        <v>7.5829120990978733</v>
      </c>
      <c r="AH108">
        <v>12.951000000000001</v>
      </c>
      <c r="AI108" s="9">
        <v>2.6602646892774731</v>
      </c>
      <c r="AJ108" s="9"/>
    </row>
    <row r="109" spans="31:36" x14ac:dyDescent="0.2">
      <c r="AE109" s="9">
        <v>0</v>
      </c>
      <c r="AF109" s="8">
        <v>42.104705853006173</v>
      </c>
      <c r="AG109" s="8">
        <v>7.9343060641529304</v>
      </c>
      <c r="AH109">
        <v>96.814999999999998</v>
      </c>
      <c r="AI109" s="9">
        <v>2.9634197063072896</v>
      </c>
      <c r="AJ109" s="9"/>
    </row>
    <row r="110" spans="31:36" x14ac:dyDescent="0.2">
      <c r="AE110" s="9"/>
      <c r="AF110" s="8">
        <v>13.679985928313931</v>
      </c>
      <c r="AG110" s="8">
        <v>8.0625232381703711</v>
      </c>
      <c r="AH110">
        <v>108.428</v>
      </c>
      <c r="AI110" s="9">
        <v>2.8299517188328696</v>
      </c>
      <c r="AJ110" s="9"/>
    </row>
    <row r="111" spans="31:36" x14ac:dyDescent="0.2">
      <c r="AE111" s="9">
        <v>13.045922777062399</v>
      </c>
      <c r="AF111" s="8">
        <v>14.751360340240266</v>
      </c>
      <c r="AG111" s="8">
        <v>8.200120755869575</v>
      </c>
      <c r="AH111">
        <v>27.814</v>
      </c>
      <c r="AI111" s="9">
        <v>3.2954830435630349</v>
      </c>
      <c r="AJ111" s="9">
        <v>68976</v>
      </c>
    </row>
    <row r="112" spans="31:36" x14ac:dyDescent="0.2">
      <c r="AE112" s="9">
        <v>26.112391193036299</v>
      </c>
      <c r="AF112" s="8">
        <v>18.61028343572098</v>
      </c>
      <c r="AG112" s="8">
        <v>8.3707937595642026</v>
      </c>
      <c r="AH112">
        <v>18.692</v>
      </c>
      <c r="AI112" s="9">
        <v>3.066465342135551</v>
      </c>
      <c r="AJ112" s="9">
        <v>72870</v>
      </c>
    </row>
    <row r="113" spans="31:36" x14ac:dyDescent="0.2">
      <c r="AE113" s="9">
        <v>35.482742880702098</v>
      </c>
      <c r="AF113" s="8">
        <v>22.779871467491894</v>
      </c>
      <c r="AG113" s="8">
        <v>8.5760166627227541</v>
      </c>
      <c r="AH113">
        <v>13.452999999999999</v>
      </c>
      <c r="AI113" s="9">
        <v>3.8212721622345343</v>
      </c>
      <c r="AJ113" s="9">
        <v>72688</v>
      </c>
    </row>
    <row r="114" spans="31:36" x14ac:dyDescent="0.2">
      <c r="AE114" s="9">
        <v>36.215572033898297</v>
      </c>
      <c r="AF114" s="8">
        <v>21.437278189080029</v>
      </c>
      <c r="AG114" s="8">
        <v>8.7702443773267937</v>
      </c>
      <c r="AH114">
        <v>8.5229999999999997</v>
      </c>
      <c r="AI114" s="9">
        <v>3.4817879462947765</v>
      </c>
      <c r="AJ114" s="9">
        <v>34327</v>
      </c>
    </row>
    <row r="115" spans="31:36" x14ac:dyDescent="0.2">
      <c r="AE115" s="3"/>
      <c r="AF115" s="8">
        <v>14.597687548546171</v>
      </c>
      <c r="AG115" s="8">
        <v>8.9065018169562968</v>
      </c>
      <c r="AH115">
        <v>11.509</v>
      </c>
      <c r="AI115" s="9">
        <v>3.4572888154150516</v>
      </c>
      <c r="AJ115" s="9"/>
    </row>
    <row r="116" spans="31:36" x14ac:dyDescent="0.2">
      <c r="AE116" s="9">
        <v>32.238345063084097</v>
      </c>
      <c r="AF116" s="8">
        <v>4.6017507249518887</v>
      </c>
      <c r="AG116" s="8">
        <v>8.9514919197911968</v>
      </c>
      <c r="AH116">
        <v>16.181999999999999</v>
      </c>
      <c r="AI116" s="9">
        <v>3.9750239655931807</v>
      </c>
      <c r="AJ116" s="9">
        <v>41506</v>
      </c>
    </row>
    <row r="117" spans="31:36" x14ac:dyDescent="0.2">
      <c r="AE117" s="9">
        <v>38.568273210249799</v>
      </c>
      <c r="AF117" s="8">
        <v>0.93012410290955494</v>
      </c>
      <c r="AG117" s="8">
        <v>8.960750170646989</v>
      </c>
      <c r="AH117">
        <v>13.369</v>
      </c>
      <c r="AI117" s="9">
        <v>3.9002592668651812</v>
      </c>
      <c r="AJ117" s="9">
        <v>42422</v>
      </c>
    </row>
    <row r="118" spans="31:36" x14ac:dyDescent="0.2">
      <c r="AE118" s="9">
        <v>3.4920634920634899</v>
      </c>
      <c r="AF118" s="8">
        <v>21.25005456137761</v>
      </c>
      <c r="AG118" s="8">
        <v>7.1744049632917379</v>
      </c>
      <c r="AH118">
        <v>1.0009999999999999</v>
      </c>
      <c r="AI118" s="9">
        <v>1.8843696647398134</v>
      </c>
      <c r="AJ118" s="9"/>
    </row>
    <row r="119" spans="31:36" x14ac:dyDescent="0.2">
      <c r="AE119" s="9">
        <v>39.708360138467597</v>
      </c>
      <c r="AF119" s="8">
        <v>26.927127574424592</v>
      </c>
      <c r="AG119" s="8">
        <v>7.4128479004502266</v>
      </c>
      <c r="AH119">
        <v>1.234</v>
      </c>
      <c r="AI119" s="9">
        <v>1.8653625314472715</v>
      </c>
      <c r="AJ119" s="9">
        <v>10829</v>
      </c>
    </row>
    <row r="120" spans="31:36" x14ac:dyDescent="0.2">
      <c r="AE120" s="3"/>
      <c r="AF120" s="8">
        <v>36.774223526209951</v>
      </c>
      <c r="AG120" s="8">
        <v>7.726009277380447</v>
      </c>
      <c r="AH120">
        <v>1.2989999999999999</v>
      </c>
      <c r="AI120" s="9">
        <v>1.8372302439975663</v>
      </c>
      <c r="AJ120" s="9"/>
    </row>
    <row r="121" spans="31:36" x14ac:dyDescent="0.2">
      <c r="AE121" s="9">
        <v>59.1202943501794</v>
      </c>
      <c r="AF121" s="8">
        <v>34.57500620990858</v>
      </c>
      <c r="AG121" s="8">
        <v>8.0229608019839684</v>
      </c>
      <c r="AH121">
        <v>1.298</v>
      </c>
      <c r="AI121" s="9">
        <v>1.8126565678587763</v>
      </c>
      <c r="AJ121" s="9">
        <v>21614.75</v>
      </c>
    </row>
    <row r="122" spans="31:36" x14ac:dyDescent="0.2">
      <c r="AE122" s="9">
        <v>58.768333047993998</v>
      </c>
      <c r="AF122" s="8">
        <v>33.466975062250114</v>
      </c>
      <c r="AG122" s="8">
        <v>8.3116446854223831</v>
      </c>
      <c r="AH122">
        <v>1.63</v>
      </c>
      <c r="AI122" s="9">
        <v>2.2483230791036015</v>
      </c>
      <c r="AJ122" s="9">
        <v>37196</v>
      </c>
    </row>
    <row r="123" spans="31:36" x14ac:dyDescent="0.2">
      <c r="AE123" s="9">
        <v>62.7620288910611</v>
      </c>
      <c r="AF123" s="8">
        <v>31.9966111545484</v>
      </c>
      <c r="AG123" s="8">
        <v>8.5892507486195004</v>
      </c>
      <c r="AH123">
        <v>1.722</v>
      </c>
      <c r="AI123" s="9">
        <v>1.9899154866042899</v>
      </c>
      <c r="AJ123" s="9">
        <v>54559</v>
      </c>
    </row>
    <row r="124" spans="31:36" x14ac:dyDescent="0.2">
      <c r="AE124" s="9">
        <v>66.370685066337202</v>
      </c>
      <c r="AF124" s="8">
        <v>24.073867990574637</v>
      </c>
      <c r="AG124" s="8">
        <v>8.8049576604733257</v>
      </c>
      <c r="AH124">
        <v>1.444</v>
      </c>
      <c r="AI124" s="9">
        <v>1.91545796626358</v>
      </c>
      <c r="AJ124" s="9">
        <v>76850</v>
      </c>
    </row>
    <row r="125" spans="31:36" x14ac:dyDescent="0.2">
      <c r="AE125" s="3"/>
      <c r="AF125" s="8">
        <v>25.869388362398936</v>
      </c>
      <c r="AG125" s="8">
        <v>9.035032243496623</v>
      </c>
      <c r="AH125">
        <v>1.3109999999999999</v>
      </c>
      <c r="AI125" s="9">
        <v>2.0954428654773412</v>
      </c>
      <c r="AJ125" s="9"/>
    </row>
    <row r="126" spans="31:36" x14ac:dyDescent="0.2">
      <c r="AE126" s="9">
        <v>67.066855381031601</v>
      </c>
      <c r="AF126" s="8">
        <v>24.881219983260216</v>
      </c>
      <c r="AG126" s="8">
        <v>9.2572251029125461</v>
      </c>
      <c r="AH126">
        <v>1.1259999999999999</v>
      </c>
      <c r="AI126" s="9">
        <v>2.0047498037215985</v>
      </c>
      <c r="AJ126" s="9">
        <v>178000</v>
      </c>
    </row>
    <row r="127" spans="31:36" x14ac:dyDescent="0.2">
      <c r="AE127" s="9">
        <v>72.103729603729505</v>
      </c>
      <c r="AF127" s="8"/>
      <c r="AG127" s="8">
        <v>9.4941650141006591</v>
      </c>
      <c r="AH127">
        <v>0.98</v>
      </c>
      <c r="AI127" s="9">
        <v>2.314184610751393</v>
      </c>
      <c r="AJ127" s="9">
        <v>240000</v>
      </c>
    </row>
    <row r="128" spans="31:36" x14ac:dyDescent="0.2">
      <c r="AE128" s="3"/>
      <c r="AF128" s="8">
        <v>2.1452840772497761</v>
      </c>
      <c r="AG128" s="8">
        <v>8.5367377461988845</v>
      </c>
      <c r="AH128">
        <v>1.67</v>
      </c>
      <c r="AI128" s="9">
        <v>1.4651386514637894</v>
      </c>
      <c r="AJ128" s="9"/>
    </row>
    <row r="129" spans="31:36" x14ac:dyDescent="0.2">
      <c r="AE129" s="9">
        <v>0</v>
      </c>
      <c r="AF129" s="8">
        <v>8.6358754533522717</v>
      </c>
      <c r="AG129" s="8">
        <v>8.6195692580331045</v>
      </c>
      <c r="AH129">
        <v>0.86199999999999999</v>
      </c>
      <c r="AI129" s="9">
        <v>1.5954143347174581</v>
      </c>
      <c r="AJ129" s="9"/>
    </row>
    <row r="130" spans="31:36" x14ac:dyDescent="0.2">
      <c r="AE130" s="9">
        <v>31.436314363143602</v>
      </c>
      <c r="AF130" s="8">
        <v>21.213215381837877</v>
      </c>
      <c r="AG130" s="8">
        <v>8.8119501775399804</v>
      </c>
      <c r="AH130">
        <v>0.64800000000000002</v>
      </c>
      <c r="AI130" s="9">
        <v>1.5926422400953233</v>
      </c>
      <c r="AJ130" s="9"/>
    </row>
    <row r="131" spans="31:36" x14ac:dyDescent="0.2">
      <c r="AE131" s="3"/>
      <c r="AF131" s="8">
        <v>10.083407804587431</v>
      </c>
      <c r="AG131" s="8">
        <v>8.908018322784887</v>
      </c>
      <c r="AH131">
        <v>0.77600000000000002</v>
      </c>
      <c r="AI131" s="9">
        <v>1.6861047219591394</v>
      </c>
      <c r="AJ131" s="9"/>
    </row>
    <row r="132" spans="31:36" x14ac:dyDescent="0.2">
      <c r="AE132" s="9">
        <v>38.330622610283598</v>
      </c>
      <c r="AF132" s="8">
        <v>12.921120281423354</v>
      </c>
      <c r="AG132" s="8">
        <v>9.0295376611514975</v>
      </c>
      <c r="AH132">
        <v>0.76400000000000001</v>
      </c>
      <c r="AI132" s="9">
        <v>1.7064462017733046</v>
      </c>
      <c r="AJ132" s="9"/>
    </row>
    <row r="133" spans="31:36" x14ac:dyDescent="0.2">
      <c r="AE133" s="9">
        <v>29.928315412186301</v>
      </c>
      <c r="AF133" s="8">
        <v>13.503474718427992</v>
      </c>
      <c r="AG133" s="8">
        <v>9.1562009258755346</v>
      </c>
      <c r="AH133">
        <v>1.161</v>
      </c>
      <c r="AI133" s="9">
        <v>1.6181779795207432</v>
      </c>
      <c r="AJ133" s="9"/>
    </row>
    <row r="134" spans="31:36" x14ac:dyDescent="0.2">
      <c r="AE134" s="9">
        <v>42.811473681038898</v>
      </c>
      <c r="AF134" s="8">
        <v>2.0479256835215875</v>
      </c>
      <c r="AG134" s="8">
        <v>9.1764733024646059</v>
      </c>
      <c r="AH134">
        <v>1.319</v>
      </c>
      <c r="AI134" s="9">
        <v>1.6829419675183614</v>
      </c>
      <c r="AJ134" s="9"/>
    </row>
    <row r="135" spans="31:36" x14ac:dyDescent="0.2">
      <c r="AE135" s="9">
        <v>40.922259763723098</v>
      </c>
      <c r="AF135" s="8">
        <v>11.47201820626875</v>
      </c>
      <c r="AG135" s="8">
        <v>9.2850767180902007</v>
      </c>
      <c r="AH135">
        <v>1.786</v>
      </c>
      <c r="AI135" s="9">
        <v>1.7330178173719377</v>
      </c>
      <c r="AJ135" s="9">
        <v>99214</v>
      </c>
    </row>
    <row r="136" spans="31:36" x14ac:dyDescent="0.2">
      <c r="AE136" s="9">
        <v>71.732670621559507</v>
      </c>
      <c r="AF136" s="8">
        <v>15.970675575352637</v>
      </c>
      <c r="AG136" s="8">
        <v>9.4332438944857842</v>
      </c>
      <c r="AH136">
        <v>2.2999999999999998</v>
      </c>
      <c r="AI136" s="9">
        <v>1.7067296151076259</v>
      </c>
      <c r="AJ136" s="9">
        <v>71504</v>
      </c>
    </row>
    <row r="137" spans="31:36" x14ac:dyDescent="0.2">
      <c r="AE137" s="3"/>
      <c r="AF137" s="8">
        <v>19.62871089061375</v>
      </c>
      <c r="AG137" s="8">
        <v>9.6124665788188324</v>
      </c>
      <c r="AH137">
        <v>3.04</v>
      </c>
      <c r="AI137" s="9">
        <v>1.6628762541806019</v>
      </c>
      <c r="AJ137" s="9"/>
    </row>
    <row r="138" spans="31:36" x14ac:dyDescent="0.2">
      <c r="AE138" s="9">
        <v>0</v>
      </c>
      <c r="AF138" s="8">
        <v>9.3876958792803258</v>
      </c>
      <c r="AG138" s="8">
        <v>8.2346976456517567</v>
      </c>
      <c r="AH138">
        <v>0.98599999999999999</v>
      </c>
      <c r="AI138" s="9">
        <v>3.7133837378962729</v>
      </c>
      <c r="AJ138" s="9"/>
    </row>
    <row r="139" spans="31:36" x14ac:dyDescent="0.2">
      <c r="AE139" s="9">
        <v>0</v>
      </c>
      <c r="AF139" s="8">
        <v>37.583233850643317</v>
      </c>
      <c r="AG139" s="8">
        <v>8.5537565307232839</v>
      </c>
      <c r="AH139">
        <v>0.73199999999999998</v>
      </c>
      <c r="AI139" s="9">
        <v>2.7306698546141681</v>
      </c>
      <c r="AJ139" s="9"/>
    </row>
    <row r="140" spans="31:36" x14ac:dyDescent="0.2">
      <c r="AE140" s="9">
        <v>0</v>
      </c>
      <c r="AF140" s="8">
        <v>10.788245729050171</v>
      </c>
      <c r="AG140" s="8">
        <v>8.6562070279430277</v>
      </c>
      <c r="AH140">
        <v>1.117</v>
      </c>
      <c r="AI140" s="9">
        <v>2.4102024122387178</v>
      </c>
      <c r="AJ140" s="9"/>
    </row>
    <row r="141" spans="31:36" x14ac:dyDescent="0.2">
      <c r="AE141" s="9">
        <v>0</v>
      </c>
      <c r="AF141" s="8">
        <v>1.0773273926588676</v>
      </c>
      <c r="AG141" s="8">
        <v>8.666922683609533</v>
      </c>
      <c r="AH141">
        <v>1.0720000000000001</v>
      </c>
      <c r="AI141" s="9">
        <v>2.3330980095047869</v>
      </c>
      <c r="AJ141" s="9"/>
    </row>
    <row r="142" spans="31:36" x14ac:dyDescent="0.2">
      <c r="AE142" s="8"/>
      <c r="AF142" s="8">
        <v>4.5302706797988739</v>
      </c>
      <c r="AG142" s="8">
        <v>8.7112291986566195</v>
      </c>
      <c r="AH142">
        <v>1.0680000000000001</v>
      </c>
      <c r="AI142" s="9">
        <v>2.2995865386199288</v>
      </c>
      <c r="AJ142" s="9"/>
    </row>
    <row r="143" spans="31:36" x14ac:dyDescent="0.2">
      <c r="AE143" s="9">
        <v>0</v>
      </c>
      <c r="AF143" s="8">
        <v>5.7999901164610401</v>
      </c>
      <c r="AG143" s="8">
        <v>8.7676094386755299</v>
      </c>
      <c r="AH143">
        <v>1.1539999999999999</v>
      </c>
      <c r="AI143" s="9">
        <v>2.2607741172074483</v>
      </c>
      <c r="AJ143" s="9"/>
    </row>
    <row r="144" spans="31:36" x14ac:dyDescent="0.2">
      <c r="AE144" s="9">
        <v>0</v>
      </c>
      <c r="AF144" s="8">
        <v>2.6841875817400456</v>
      </c>
      <c r="AG144" s="8">
        <v>8.7940973906961393</v>
      </c>
      <c r="AH144">
        <v>1.2050000000000001</v>
      </c>
      <c r="AI144" s="9">
        <v>3.9830179524502669</v>
      </c>
      <c r="AJ144" s="9"/>
    </row>
    <row r="145" spans="31:36" x14ac:dyDescent="0.2">
      <c r="AE145" s="9">
        <v>0</v>
      </c>
      <c r="AF145" s="8">
        <v>40.11705482775352</v>
      </c>
      <c r="AG145" s="8">
        <v>9.1314053838880405</v>
      </c>
      <c r="AH145">
        <v>1.768</v>
      </c>
      <c r="AI145" s="9">
        <v>2.8169029325830537</v>
      </c>
      <c r="AJ145" s="9"/>
    </row>
    <row r="146" spans="31:36" x14ac:dyDescent="0.2">
      <c r="AE146" s="9">
        <v>0</v>
      </c>
      <c r="AF146" s="8">
        <v>-1.2769180824586084</v>
      </c>
      <c r="AG146" s="8">
        <v>9.1185539763454742</v>
      </c>
      <c r="AH146">
        <v>1.5309999999999999</v>
      </c>
      <c r="AI146" s="9">
        <v>2.6873835361175051</v>
      </c>
      <c r="AJ146" s="9"/>
    </row>
    <row r="147" spans="31:36" x14ac:dyDescent="0.2">
      <c r="AE147" s="9">
        <v>0</v>
      </c>
      <c r="AF147" s="8">
        <v>-7.6729146114216817</v>
      </c>
      <c r="AG147" s="8">
        <v>9.038721338315364</v>
      </c>
      <c r="AH147">
        <v>1.296</v>
      </c>
      <c r="AI147" s="9">
        <v>2.8220349044283508</v>
      </c>
      <c r="AJ147" s="9"/>
    </row>
    <row r="148" spans="31:36" x14ac:dyDescent="0.2">
      <c r="AE148" s="8"/>
      <c r="AF148" s="8"/>
      <c r="AG148" s="8">
        <v>3.7688221567871394</v>
      </c>
      <c r="AH148" s="8"/>
      <c r="AI148" s="9">
        <v>1.1855570172401855</v>
      </c>
      <c r="AJ148" s="9"/>
    </row>
    <row r="149" spans="31:36" x14ac:dyDescent="0.2">
      <c r="AE149" s="8"/>
      <c r="AF149" s="8">
        <v>113.80830390731383</v>
      </c>
      <c r="AG149" s="8">
        <v>4.5287318082396553</v>
      </c>
      <c r="AH149" s="8"/>
      <c r="AI149" s="9">
        <v>1.1738431148195723</v>
      </c>
      <c r="AJ149" s="9"/>
    </row>
    <row r="150" spans="31:36" x14ac:dyDescent="0.2">
      <c r="AE150" s="8"/>
      <c r="AF150" s="8">
        <v>163.07142625835209</v>
      </c>
      <c r="AG150" s="8">
        <v>5.4959872002887904</v>
      </c>
      <c r="AI150" s="9">
        <v>1.9617991727941175</v>
      </c>
      <c r="AJ150" s="9"/>
    </row>
    <row r="151" spans="31:36" x14ac:dyDescent="0.2">
      <c r="AE151" s="9">
        <v>0</v>
      </c>
      <c r="AF151" s="8">
        <v>74.24254858193278</v>
      </c>
      <c r="AG151" s="8">
        <v>6.0512653002260182</v>
      </c>
      <c r="AH151">
        <v>0.99</v>
      </c>
      <c r="AI151" s="9">
        <v>2.7516213352172381</v>
      </c>
      <c r="AJ151" s="9"/>
    </row>
    <row r="152" spans="31:36" x14ac:dyDescent="0.2">
      <c r="AE152" s="9">
        <v>0</v>
      </c>
      <c r="AF152" s="8">
        <v>60.735429176969276</v>
      </c>
      <c r="AG152" s="8">
        <v>6.5258548304913297</v>
      </c>
      <c r="AH152">
        <v>2.0739999999999998</v>
      </c>
      <c r="AI152" s="9">
        <v>2.0878351155864001</v>
      </c>
      <c r="AJ152" s="9"/>
    </row>
    <row r="153" spans="31:36" x14ac:dyDescent="0.2">
      <c r="AE153" s="9">
        <v>0</v>
      </c>
      <c r="AF153" s="8">
        <v>47.309479125003847</v>
      </c>
      <c r="AG153" s="8">
        <v>6.9132203184131953</v>
      </c>
      <c r="AH153">
        <v>2.2970000000000002</v>
      </c>
      <c r="AI153" s="9">
        <v>1.7972033257747542</v>
      </c>
      <c r="AJ153" s="9"/>
    </row>
    <row r="154" spans="31:36" x14ac:dyDescent="0.2">
      <c r="AE154" s="9">
        <v>0</v>
      </c>
      <c r="AF154" s="8">
        <v>38.293451883677434</v>
      </c>
      <c r="AG154" s="8">
        <v>7.2374280227852967</v>
      </c>
      <c r="AH154">
        <v>3.633</v>
      </c>
      <c r="AI154" s="9">
        <v>1.4626019318050245</v>
      </c>
      <c r="AJ154" s="9"/>
    </row>
    <row r="155" spans="31:36" x14ac:dyDescent="0.2">
      <c r="AE155" s="9">
        <v>0</v>
      </c>
      <c r="AF155" s="8">
        <v>39.015313053527741</v>
      </c>
      <c r="AG155" s="8">
        <v>7.5668419297128029</v>
      </c>
      <c r="AH155">
        <v>4.5179999999999998</v>
      </c>
      <c r="AI155" s="9">
        <v>1.7578159838512259</v>
      </c>
      <c r="AJ155" s="9"/>
    </row>
    <row r="156" spans="31:36" x14ac:dyDescent="0.2">
      <c r="AE156" s="9">
        <v>0</v>
      </c>
      <c r="AF156" s="8">
        <v>34.960212640699076</v>
      </c>
      <c r="AG156" s="8">
        <v>7.8666517575443118</v>
      </c>
      <c r="AH156">
        <v>3.2120000000000002</v>
      </c>
      <c r="AI156" s="9">
        <v>1.4869350693954653</v>
      </c>
      <c r="AJ156" s="9"/>
    </row>
    <row r="157" spans="31:36" x14ac:dyDescent="0.2">
      <c r="AE157" s="8"/>
      <c r="AF157" s="8">
        <v>-3.7561529723589482</v>
      </c>
      <c r="AG157" s="8">
        <v>8.5337749510079153</v>
      </c>
      <c r="AH157">
        <v>31.414000000000001</v>
      </c>
      <c r="AI157" s="9">
        <v>1.4464946101188132</v>
      </c>
      <c r="AJ157" s="9"/>
    </row>
    <row r="158" spans="31:36" x14ac:dyDescent="0.2">
      <c r="AE158" s="9">
        <v>10.0710030847782</v>
      </c>
      <c r="AF158" s="8">
        <v>2.1461169250137591</v>
      </c>
      <c r="AG158" s="8">
        <v>8.5550090721004626</v>
      </c>
      <c r="AH158">
        <v>17.651</v>
      </c>
      <c r="AI158" s="9">
        <v>1.5269898126215649</v>
      </c>
      <c r="AJ158" s="9"/>
    </row>
    <row r="159" spans="31:36" x14ac:dyDescent="0.2">
      <c r="AE159" s="9">
        <v>9.86766849320124</v>
      </c>
      <c r="AF159" s="8">
        <v>5.7523061220559599</v>
      </c>
      <c r="AG159" s="8">
        <v>8.6109385111017485</v>
      </c>
      <c r="AH159">
        <v>17.719000000000001</v>
      </c>
      <c r="AI159" s="9">
        <v>1.6516553155843683</v>
      </c>
      <c r="AJ159" s="9"/>
    </row>
    <row r="160" spans="31:36" x14ac:dyDescent="0.2">
      <c r="AE160" s="9">
        <v>17.333930114828998</v>
      </c>
      <c r="AF160" s="8">
        <v>3.1576647120952863</v>
      </c>
      <c r="AG160" s="8">
        <v>8.6420268683375649</v>
      </c>
      <c r="AH160">
        <v>8.0570000000000004</v>
      </c>
      <c r="AI160" s="9">
        <v>1.6709680836040108</v>
      </c>
      <c r="AJ160" s="9"/>
    </row>
    <row r="161" spans="31:36" x14ac:dyDescent="0.2">
      <c r="AE161" s="8"/>
      <c r="AF161" s="8">
        <v>-2.1677729134303094</v>
      </c>
      <c r="AG161" s="8">
        <v>8.6201107254229239</v>
      </c>
      <c r="AH161">
        <v>8.9969999999999999</v>
      </c>
      <c r="AI161" s="9">
        <v>1.8262901479610247</v>
      </c>
      <c r="AJ161" s="9"/>
    </row>
    <row r="162" spans="31:36" x14ac:dyDescent="0.2">
      <c r="AE162" s="9">
        <v>20.334908855317</v>
      </c>
      <c r="AF162" s="8">
        <v>1.1764705882352908</v>
      </c>
      <c r="AG162" s="8">
        <v>8.6318067651861146</v>
      </c>
      <c r="AH162">
        <v>7.992</v>
      </c>
      <c r="AI162" s="9">
        <v>1.7638750178342131</v>
      </c>
      <c r="AJ162" s="9"/>
    </row>
    <row r="163" spans="31:36" x14ac:dyDescent="0.2">
      <c r="AE163" s="8"/>
      <c r="AF163" s="8">
        <v>-2.2025253245826795</v>
      </c>
      <c r="AG163" s="8">
        <v>8.6095353345906673</v>
      </c>
      <c r="AH163">
        <v>6.5629999999999997</v>
      </c>
      <c r="AI163" s="9">
        <v>1.7249120119627259</v>
      </c>
      <c r="AJ163" s="9"/>
    </row>
    <row r="164" spans="31:36" x14ac:dyDescent="0.2">
      <c r="AE164" s="9">
        <v>19.454809286898801</v>
      </c>
      <c r="AF164" s="8">
        <v>-1.1087404489669417</v>
      </c>
      <c r="AG164" s="8">
        <v>8.5983860066931701</v>
      </c>
      <c r="AH164">
        <v>6.069</v>
      </c>
      <c r="AI164" s="9">
        <v>1.7370041859521661</v>
      </c>
      <c r="AJ164" s="9"/>
    </row>
    <row r="165" spans="31:36" x14ac:dyDescent="0.2">
      <c r="AE165" s="9">
        <v>20.315280471968801</v>
      </c>
      <c r="AF165" s="8">
        <v>1.8698482361836017</v>
      </c>
      <c r="AG165" s="8">
        <v>8.6169118215266529</v>
      </c>
      <c r="AH165">
        <v>11.632</v>
      </c>
      <c r="AI165" s="9">
        <v>1.6710533461253008</v>
      </c>
      <c r="AJ165" s="9"/>
    </row>
    <row r="166" spans="31:36" x14ac:dyDescent="0.2">
      <c r="AE166" s="8"/>
      <c r="AF166" s="8">
        <v>1.1874807667939731</v>
      </c>
      <c r="AG166" s="8">
        <v>8.628716676901476</v>
      </c>
      <c r="AH166">
        <v>-22.065999999999999</v>
      </c>
      <c r="AI166" s="9">
        <v>1.6094742303082346</v>
      </c>
      <c r="AJ166" s="9"/>
    </row>
    <row r="167" spans="31:36" x14ac:dyDescent="0.2">
      <c r="AE167" s="9">
        <v>22.955910455910399</v>
      </c>
      <c r="AF167" s="8">
        <v>-3.2549160456137196</v>
      </c>
      <c r="AG167" s="8">
        <v>7.6754995977488658</v>
      </c>
      <c r="AH167">
        <v>2.1520000000000001</v>
      </c>
      <c r="AI167" s="9">
        <v>1.2876235556174298</v>
      </c>
      <c r="AJ167" s="9"/>
    </row>
    <row r="168" spans="31:36" x14ac:dyDescent="0.2">
      <c r="AE168" s="9">
        <v>21.100813743218701</v>
      </c>
      <c r="AF168" s="8">
        <v>2.5616037867186328</v>
      </c>
      <c r="AG168" s="8">
        <v>7.7007930423568771</v>
      </c>
      <c r="AH168">
        <v>1.7430000000000001</v>
      </c>
      <c r="AI168" s="9">
        <v>0.81190896339532159</v>
      </c>
      <c r="AJ168" s="9"/>
    </row>
    <row r="169" spans="31:36" x14ac:dyDescent="0.2">
      <c r="AE169" s="9">
        <v>20.8623094724135</v>
      </c>
      <c r="AF169" s="8">
        <v>-1.9546626849463744</v>
      </c>
      <c r="AG169" s="8">
        <v>7.6810528537249105</v>
      </c>
      <c r="AH169">
        <v>1.391</v>
      </c>
      <c r="AI169" s="9">
        <v>0.87867460427338595</v>
      </c>
      <c r="AJ169" s="9"/>
    </row>
    <row r="170" spans="31:36" x14ac:dyDescent="0.2">
      <c r="AE170" s="9">
        <v>19.322486519691399</v>
      </c>
      <c r="AF170" s="8">
        <v>6.303936499146241</v>
      </c>
      <c r="AG170" s="8">
        <v>7.7421849843759718</v>
      </c>
      <c r="AH170">
        <v>1.397</v>
      </c>
      <c r="AI170" s="9">
        <v>0.86286086390275663</v>
      </c>
      <c r="AJ170" s="9"/>
    </row>
    <row r="171" spans="31:36" x14ac:dyDescent="0.2">
      <c r="AE171" s="9">
        <v>19.193409247757099</v>
      </c>
      <c r="AF171" s="8">
        <v>5.5263729107879387</v>
      </c>
      <c r="AG171" s="8">
        <v>7.7959757002612005</v>
      </c>
      <c r="AH171">
        <v>1.401</v>
      </c>
      <c r="AI171" s="9">
        <v>0.83026164225769294</v>
      </c>
      <c r="AJ171" s="9"/>
    </row>
    <row r="172" spans="31:36" x14ac:dyDescent="0.2">
      <c r="AE172" s="9">
        <v>2.7696793002915401</v>
      </c>
      <c r="AF172" s="8">
        <v>5.2328451538588041</v>
      </c>
      <c r="AG172" s="8">
        <v>7.8469809821387884</v>
      </c>
      <c r="AH172">
        <v>1.2609999999999999</v>
      </c>
      <c r="AI172" s="9">
        <v>0.85695856137607507</v>
      </c>
      <c r="AJ172" s="9"/>
    </row>
    <row r="173" spans="31:36" x14ac:dyDescent="0.2">
      <c r="AE173" s="9">
        <v>3.63196125907991</v>
      </c>
      <c r="AF173" s="8">
        <v>5.3244722439405718</v>
      </c>
      <c r="AG173" s="8">
        <v>7.8988565932644672</v>
      </c>
      <c r="AH173">
        <v>1.4239999999999999</v>
      </c>
      <c r="AI173" s="9">
        <v>0.87896221512879524</v>
      </c>
      <c r="AJ173" s="9"/>
    </row>
    <row r="174" spans="31:36" x14ac:dyDescent="0.2">
      <c r="AE174" s="9">
        <v>4.2643923240938202</v>
      </c>
      <c r="AF174" s="8">
        <v>7.5272808254769581</v>
      </c>
      <c r="AG174" s="8">
        <v>7.9714309977693505</v>
      </c>
      <c r="AH174">
        <v>1.7150000000000001</v>
      </c>
      <c r="AI174" s="9">
        <v>0.9940628236106317</v>
      </c>
      <c r="AJ174" s="9"/>
    </row>
    <row r="175" spans="31:36" x14ac:dyDescent="0.2">
      <c r="AE175" s="9">
        <v>3.8132043862321101</v>
      </c>
      <c r="AF175" s="8">
        <v>42.996202968588207</v>
      </c>
      <c r="AG175" s="8">
        <v>8.3290788890214227</v>
      </c>
      <c r="AH175">
        <v>2.17</v>
      </c>
      <c r="AI175" s="9">
        <v>0.76034374547385697</v>
      </c>
      <c r="AJ175" s="9"/>
    </row>
    <row r="176" spans="31:36" x14ac:dyDescent="0.2">
      <c r="AE176" s="9">
        <v>4.4244034165957302</v>
      </c>
      <c r="AF176" s="8">
        <v>4.5213151161106371</v>
      </c>
      <c r="AG176" s="8">
        <v>8.373299726041628</v>
      </c>
      <c r="AH176">
        <v>1.9410000000000001</v>
      </c>
      <c r="AI176" s="9">
        <v>0.76322778817062753</v>
      </c>
      <c r="AJ176" s="9"/>
    </row>
    <row r="177" spans="31:36" x14ac:dyDescent="0.2">
      <c r="AE177" s="9">
        <v>18.7344095382091</v>
      </c>
      <c r="AF177" s="8">
        <v>-30.861534313064581</v>
      </c>
      <c r="AG177" s="8">
        <v>9.2356181791604506</v>
      </c>
      <c r="AH177">
        <v>0.26</v>
      </c>
      <c r="AI177" s="9">
        <v>1.5815132605304212</v>
      </c>
      <c r="AJ177" s="9">
        <v>777427</v>
      </c>
    </row>
    <row r="178" spans="31:36" x14ac:dyDescent="0.2">
      <c r="AE178" s="3"/>
      <c r="AF178" s="8">
        <v>17.687207488299531</v>
      </c>
      <c r="AG178" s="8">
        <v>9.3984783140915766</v>
      </c>
      <c r="AH178">
        <v>0.33500000000000002</v>
      </c>
      <c r="AI178" s="9">
        <v>1.407787903893952</v>
      </c>
      <c r="AJ178" s="9"/>
    </row>
    <row r="179" spans="31:36" x14ac:dyDescent="0.2">
      <c r="AE179" s="9">
        <v>34.111086353733398</v>
      </c>
      <c r="AF179" s="8">
        <v>18.574979287489644</v>
      </c>
      <c r="AG179" s="8">
        <v>9.5688536251885559</v>
      </c>
      <c r="AH179">
        <v>0.312</v>
      </c>
      <c r="AI179" s="9">
        <v>1.2383314700950252</v>
      </c>
      <c r="AJ179" s="9">
        <v>755506</v>
      </c>
    </row>
    <row r="180" spans="31:36" x14ac:dyDescent="0.2">
      <c r="AE180" s="9">
        <v>42.956631786050401</v>
      </c>
      <c r="AF180" s="8">
        <v>-7.1967579653437665</v>
      </c>
      <c r="AG180" s="8">
        <v>9.4941650141006591</v>
      </c>
      <c r="AH180">
        <v>0.36099999999999999</v>
      </c>
      <c r="AI180" s="9">
        <v>1.4535461526878481</v>
      </c>
      <c r="AJ180" s="9">
        <v>710557</v>
      </c>
    </row>
    <row r="181" spans="31:36" x14ac:dyDescent="0.2">
      <c r="AE181" s="3"/>
      <c r="AF181" s="8">
        <v>-1.505797319680771E-2</v>
      </c>
      <c r="AG181" s="8">
        <v>9.4940144230304249</v>
      </c>
      <c r="AH181">
        <v>0.55000000000000004</v>
      </c>
      <c r="AI181" s="9">
        <v>1.3901355421686747</v>
      </c>
      <c r="AJ181" s="9"/>
    </row>
    <row r="182" spans="31:36" x14ac:dyDescent="0.2">
      <c r="AE182" s="9">
        <v>44.714271958305297</v>
      </c>
      <c r="AF182" s="8">
        <v>4.7590361445783129</v>
      </c>
      <c r="AG182" s="8">
        <v>9.5405070560341194</v>
      </c>
      <c r="AH182">
        <v>0.64900000000000002</v>
      </c>
      <c r="AI182" s="9">
        <v>1.4485336400230018</v>
      </c>
      <c r="AJ182" s="9">
        <v>563426</v>
      </c>
    </row>
    <row r="183" spans="31:36" x14ac:dyDescent="0.2">
      <c r="AE183" s="9">
        <v>47.558726460881303</v>
      </c>
      <c r="AF183" s="8">
        <v>-12.068717653824036</v>
      </c>
      <c r="AG183" s="8">
        <v>9.4118924970469156</v>
      </c>
      <c r="AH183">
        <v>0.60899999999999999</v>
      </c>
      <c r="AI183" s="9">
        <v>1.6846235592250469</v>
      </c>
      <c r="AJ183" s="9">
        <v>580492</v>
      </c>
    </row>
    <row r="184" spans="31:36" x14ac:dyDescent="0.2">
      <c r="AE184" s="9"/>
      <c r="AF184" s="8">
        <v>4.0873048311943105E-2</v>
      </c>
      <c r="AG184" s="8">
        <v>9.4123011440224857</v>
      </c>
      <c r="AH184">
        <v>0.55700000000000005</v>
      </c>
      <c r="AI184" s="9">
        <v>1.4387971890831834</v>
      </c>
      <c r="AJ184" s="9"/>
    </row>
    <row r="185" spans="31:36" x14ac:dyDescent="0.2">
      <c r="AE185" s="9">
        <v>49.957025814119703</v>
      </c>
      <c r="AF185" s="8">
        <v>7.1498610884131395</v>
      </c>
      <c r="AG185" s="8">
        <v>9.4813593835314247</v>
      </c>
      <c r="AH185">
        <v>0.59799999999999998</v>
      </c>
      <c r="AI185" s="9">
        <v>1.4796766567528408</v>
      </c>
      <c r="AJ185" s="9">
        <v>629484</v>
      </c>
    </row>
    <row r="186" spans="31:36" x14ac:dyDescent="0.2">
      <c r="AE186" s="3"/>
      <c r="AF186" s="8">
        <v>6.6727674826508041</v>
      </c>
      <c r="AG186" s="8">
        <v>9.545955098183267</v>
      </c>
      <c r="AH186">
        <v>0.65700000000000003</v>
      </c>
      <c r="AI186" s="9">
        <v>1.4573920503288533</v>
      </c>
      <c r="AJ186" s="9"/>
    </row>
    <row r="187" spans="31:36" x14ac:dyDescent="0.2">
      <c r="AE187" s="9">
        <v>5.55555555555555</v>
      </c>
      <c r="AF187" s="8">
        <v>10.346479323008143</v>
      </c>
      <c r="AG187" s="8">
        <v>8.8408696240913951</v>
      </c>
      <c r="AH187">
        <v>0.39200000000000002</v>
      </c>
      <c r="AI187" s="9">
        <v>4.6709593401823177</v>
      </c>
      <c r="AJ187" s="9">
        <v>94469</v>
      </c>
    </row>
    <row r="188" spans="31:36" x14ac:dyDescent="0.2">
      <c r="AE188" s="9">
        <v>22.238050015827699</v>
      </c>
      <c r="AF188" s="8">
        <v>16.69801765301693</v>
      </c>
      <c r="AG188" s="8">
        <v>8.9952889905593096</v>
      </c>
      <c r="AH188">
        <v>0.33600000000000002</v>
      </c>
      <c r="AI188" s="9">
        <v>4.1423434593924364</v>
      </c>
      <c r="AJ188" s="9">
        <v>78750</v>
      </c>
    </row>
    <row r="189" spans="31:36" x14ac:dyDescent="0.2">
      <c r="AE189" s="3"/>
      <c r="AF189" s="8">
        <v>13.924364538127712</v>
      </c>
      <c r="AG189" s="8">
        <v>9.1256535638089886</v>
      </c>
      <c r="AH189">
        <v>0.315</v>
      </c>
      <c r="AI189" s="9">
        <v>3.7831954723552461</v>
      </c>
      <c r="AJ189" s="9"/>
    </row>
    <row r="190" spans="31:36" x14ac:dyDescent="0.2">
      <c r="AE190" s="9">
        <v>23.927203065134101</v>
      </c>
      <c r="AF190" s="8">
        <v>13.419677840661734</v>
      </c>
      <c r="AG190" s="8">
        <v>9.2515782799924278</v>
      </c>
      <c r="AH190">
        <v>0.44800000000000001</v>
      </c>
      <c r="AI190" s="9">
        <v>3.8396507053065925</v>
      </c>
      <c r="AJ190" s="9">
        <v>76464</v>
      </c>
    </row>
    <row r="191" spans="31:36" x14ac:dyDescent="0.2">
      <c r="AE191" s="9">
        <v>24.335016835016798</v>
      </c>
      <c r="AF191" s="8">
        <v>13.021782938297669</v>
      </c>
      <c r="AG191" s="8">
        <v>9.373988663504516</v>
      </c>
      <c r="AH191">
        <v>0.33800000000000002</v>
      </c>
      <c r="AI191" s="9">
        <v>3.0528103243335032</v>
      </c>
      <c r="AJ191" s="9">
        <v>80551</v>
      </c>
    </row>
    <row r="192" spans="31:36" x14ac:dyDescent="0.2">
      <c r="AE192" s="9">
        <v>25.6272401433691</v>
      </c>
      <c r="AF192" s="8">
        <v>7.8451349974528783</v>
      </c>
      <c r="AG192" s="8">
        <v>9.4495147403629201</v>
      </c>
      <c r="AH192">
        <v>0.40699999999999997</v>
      </c>
      <c r="AI192" s="9">
        <v>3.0364509526058887</v>
      </c>
      <c r="AJ192" s="9">
        <v>84231</v>
      </c>
    </row>
    <row r="193" spans="31:36" x14ac:dyDescent="0.2">
      <c r="AE193" s="3"/>
      <c r="AF193" s="8">
        <v>9.2741300582585424</v>
      </c>
      <c r="AG193" s="8">
        <v>9.538204234060796</v>
      </c>
      <c r="AH193">
        <v>0.34799999999999998</v>
      </c>
      <c r="AI193" s="9">
        <v>2.8988472622478385</v>
      </c>
      <c r="AJ193" s="9"/>
    </row>
    <row r="194" spans="31:36" x14ac:dyDescent="0.2">
      <c r="AE194" s="9">
        <v>37.573909830007302</v>
      </c>
      <c r="AF194" s="8">
        <v>8.6599423631123926</v>
      </c>
      <c r="AG194" s="8">
        <v>9.6212572587625917</v>
      </c>
      <c r="AH194">
        <v>0.94599999999999995</v>
      </c>
      <c r="AI194" s="9">
        <v>4.2457896830659063</v>
      </c>
      <c r="AJ194" s="9">
        <v>77973</v>
      </c>
    </row>
    <row r="195" spans="31:36" x14ac:dyDescent="0.2">
      <c r="AE195" s="3"/>
      <c r="AF195" s="8">
        <v>21.721257127701897</v>
      </c>
      <c r="AG195" s="8">
        <v>9.8178207257790362</v>
      </c>
      <c r="AH195">
        <v>1.075</v>
      </c>
      <c r="AI195" s="9">
        <v>3.7028543414315287</v>
      </c>
      <c r="AJ195" s="9"/>
    </row>
    <row r="196" spans="31:36" x14ac:dyDescent="0.2">
      <c r="AE196" s="9">
        <v>47.5</v>
      </c>
      <c r="AF196" s="8">
        <v>12.261684279333261</v>
      </c>
      <c r="AG196" s="8">
        <v>9.9334831525715082</v>
      </c>
      <c r="AH196">
        <v>1.036</v>
      </c>
      <c r="AI196" s="9">
        <v>3.3589693823086999</v>
      </c>
      <c r="AJ196" s="9">
        <v>63225.8</v>
      </c>
    </row>
    <row r="197" spans="31:36" x14ac:dyDescent="0.2">
      <c r="AE197" s="8"/>
      <c r="AF197" s="8">
        <v>3.8175884686544266</v>
      </c>
      <c r="AG197" s="8">
        <v>5.8695031065637133</v>
      </c>
      <c r="AH197" s="8"/>
      <c r="AI197" s="9">
        <v>3.4160893375094972</v>
      </c>
      <c r="AJ197" s="9"/>
    </row>
    <row r="198" spans="31:36" x14ac:dyDescent="0.2">
      <c r="AE198" s="9">
        <v>0</v>
      </c>
      <c r="AF198" s="8">
        <v>22.528687587023025</v>
      </c>
      <c r="AG198" s="8">
        <v>6.0726781075273824</v>
      </c>
      <c r="AH198" s="8"/>
      <c r="AI198" s="9">
        <v>3.4208799998156003</v>
      </c>
      <c r="AJ198" s="9"/>
    </row>
    <row r="199" spans="31:36" x14ac:dyDescent="0.2">
      <c r="AE199" s="9">
        <v>0</v>
      </c>
      <c r="AF199" s="8">
        <v>19.76530572260344</v>
      </c>
      <c r="AG199" s="8">
        <v>6.2530419636302677</v>
      </c>
      <c r="AH199">
        <v>1.335</v>
      </c>
      <c r="AI199" s="9">
        <v>4.4736956567761954</v>
      </c>
      <c r="AJ199" s="9"/>
    </row>
    <row r="200" spans="31:36" x14ac:dyDescent="0.2">
      <c r="AE200" s="9">
        <v>0</v>
      </c>
      <c r="AF200" s="8">
        <v>36.171334761379619</v>
      </c>
      <c r="AG200" s="8">
        <v>6.5617856848998164</v>
      </c>
      <c r="AH200">
        <v>1.7869999999999999</v>
      </c>
      <c r="AI200" s="9">
        <v>3.8469812051434982</v>
      </c>
      <c r="AJ200" s="9"/>
    </row>
    <row r="201" spans="31:36" x14ac:dyDescent="0.2">
      <c r="AE201" s="9">
        <v>0</v>
      </c>
      <c r="AF201" s="8">
        <v>26.519856289591747</v>
      </c>
      <c r="AG201" s="8">
        <v>6.7970147614774543</v>
      </c>
      <c r="AH201">
        <v>1.9359999999999999</v>
      </c>
      <c r="AI201" s="9">
        <v>4.3927193798726725</v>
      </c>
      <c r="AJ201" s="9"/>
    </row>
    <row r="202" spans="31:36" x14ac:dyDescent="0.2">
      <c r="AE202" s="9">
        <v>0</v>
      </c>
      <c r="AF202" s="8">
        <v>33.984456601029308</v>
      </c>
      <c r="AG202" s="8">
        <v>7.0895683731975678</v>
      </c>
      <c r="AH202">
        <v>1.9139999999999999</v>
      </c>
      <c r="AI202" s="9">
        <v>7.2324314860053853</v>
      </c>
      <c r="AJ202" s="9"/>
    </row>
    <row r="203" spans="31:36" x14ac:dyDescent="0.2">
      <c r="AE203" s="9">
        <v>0</v>
      </c>
      <c r="AF203" s="8">
        <v>41.977588607542152</v>
      </c>
      <c r="AG203" s="8">
        <v>7.4400674056473424</v>
      </c>
      <c r="AH203">
        <v>1.9850000000000001</v>
      </c>
      <c r="AI203" s="9">
        <v>4.6344648577544314</v>
      </c>
      <c r="AJ203" s="9"/>
    </row>
    <row r="204" spans="31:36" x14ac:dyDescent="0.2">
      <c r="AE204" s="9">
        <v>0</v>
      </c>
      <c r="AF204" s="8">
        <v>7.5567352667416401</v>
      </c>
      <c r="AG204" s="8">
        <v>7.5129156979285829</v>
      </c>
      <c r="AH204">
        <v>1.8220000000000001</v>
      </c>
      <c r="AI204" s="9">
        <v>5.2560689166420058</v>
      </c>
      <c r="AJ204" s="9"/>
    </row>
    <row r="205" spans="31:36" x14ac:dyDescent="0.2">
      <c r="AE205" s="9">
        <v>0</v>
      </c>
      <c r="AF205" s="8">
        <v>22.821812829161807</v>
      </c>
      <c r="AG205" s="8">
        <v>7.7184801407813577</v>
      </c>
      <c r="AH205">
        <v>2.097</v>
      </c>
      <c r="AI205" s="9">
        <v>5.0314148949695454</v>
      </c>
      <c r="AJ205" s="9"/>
    </row>
    <row r="206" spans="31:36" x14ac:dyDescent="0.2">
      <c r="AE206" s="9">
        <v>0</v>
      </c>
      <c r="AF206" s="8">
        <v>8.1774124286853649</v>
      </c>
      <c r="AG206" s="8">
        <v>7.7970825418220402</v>
      </c>
      <c r="AH206">
        <v>2.1539999999999999</v>
      </c>
      <c r="AI206" s="9">
        <v>4.6034575005794141</v>
      </c>
      <c r="AJ206" s="9"/>
    </row>
    <row r="207" spans="31:36" x14ac:dyDescent="0.2">
      <c r="AE207" s="9">
        <v>75.189654812588699</v>
      </c>
      <c r="AF207" s="8">
        <v>-28.060245354062918</v>
      </c>
      <c r="AG207" s="8">
        <v>10.296002501468664</v>
      </c>
      <c r="AH207">
        <v>1.3049999999999999</v>
      </c>
      <c r="AI207" s="9">
        <v>0.99496859593435538</v>
      </c>
      <c r="AJ207" s="9">
        <v>9537175</v>
      </c>
    </row>
    <row r="208" spans="31:36" x14ac:dyDescent="0.2">
      <c r="AE208" s="3"/>
      <c r="AF208" s="8">
        <v>14.344566758965355</v>
      </c>
      <c r="AG208" s="8">
        <v>10.430048720688177</v>
      </c>
      <c r="AH208">
        <v>1.125</v>
      </c>
      <c r="AI208" s="9">
        <v>1.0453015179256984</v>
      </c>
      <c r="AJ208" s="9"/>
    </row>
    <row r="209" spans="31:36" x14ac:dyDescent="0.2">
      <c r="AE209" s="9">
        <v>90.272388802998194</v>
      </c>
      <c r="AF209" s="8">
        <v>13.596361703384325</v>
      </c>
      <c r="AG209" s="8">
        <v>10.557530013215313</v>
      </c>
      <c r="AH209">
        <v>1.0189999999999999</v>
      </c>
      <c r="AI209" s="9">
        <v>1.0174179795143763</v>
      </c>
      <c r="AJ209" s="9">
        <v>5040000</v>
      </c>
    </row>
    <row r="210" spans="31:36" x14ac:dyDescent="0.2">
      <c r="AE210" s="9">
        <v>88.757566387436498</v>
      </c>
      <c r="AF210" s="8">
        <v>-2.0147662871106951</v>
      </c>
      <c r="AG210" s="8">
        <v>10.537176618145875</v>
      </c>
      <c r="AH210">
        <v>1.08</v>
      </c>
      <c r="AI210" s="9">
        <v>1.1525563131782124</v>
      </c>
      <c r="AJ210" s="9">
        <v>5760000</v>
      </c>
    </row>
    <row r="211" spans="31:36" x14ac:dyDescent="0.2">
      <c r="AE211" s="9">
        <v>87.924835673253497</v>
      </c>
      <c r="AF211" s="8">
        <v>-40.877132471942907</v>
      </c>
      <c r="AG211" s="8">
        <v>10.011624211140706</v>
      </c>
      <c r="AH211">
        <v>0.85099999999999998</v>
      </c>
      <c r="AI211" s="9">
        <v>1.9185963022796626</v>
      </c>
      <c r="AJ211" s="9">
        <v>5150000</v>
      </c>
    </row>
    <row r="212" spans="31:36" x14ac:dyDescent="0.2">
      <c r="AE212" s="9"/>
      <c r="AF212" s="8">
        <v>-51.817447495961233</v>
      </c>
      <c r="AG212" s="8">
        <v>9.281450999434135</v>
      </c>
      <c r="AH212">
        <v>0.70299999999999996</v>
      </c>
      <c r="AI212" s="9">
        <v>3.5929961814287044</v>
      </c>
      <c r="AJ212" s="9"/>
    </row>
    <row r="213" spans="31:36" x14ac:dyDescent="0.2">
      <c r="AE213" s="9">
        <v>88.219525332106699</v>
      </c>
      <c r="AF213" s="8">
        <v>-38.195026543727302</v>
      </c>
      <c r="AG213" s="8">
        <v>8.8002646513103358</v>
      </c>
      <c r="AH213">
        <v>0.68600000000000005</v>
      </c>
      <c r="AI213" s="9">
        <v>5.1529535864978904</v>
      </c>
      <c r="AJ213" s="9">
        <v>5650000</v>
      </c>
    </row>
    <row r="214" spans="31:36" x14ac:dyDescent="0.2">
      <c r="AE214" s="9">
        <v>75.175934471619698</v>
      </c>
      <c r="AF214" s="8">
        <v>-28.239903556359252</v>
      </c>
      <c r="AG214" s="8">
        <v>8.4684230270468088</v>
      </c>
      <c r="AH214">
        <v>0.67</v>
      </c>
      <c r="AI214" s="9">
        <v>6.010289794204116</v>
      </c>
      <c r="AJ214" s="9">
        <v>4600000</v>
      </c>
    </row>
    <row r="215" spans="31:36" x14ac:dyDescent="0.2">
      <c r="AE215" s="3"/>
      <c r="AF215" s="8">
        <v>14.783704325913483</v>
      </c>
      <c r="AG215" s="8">
        <v>8.6063023664880127</v>
      </c>
      <c r="AH215">
        <v>0.91400000000000003</v>
      </c>
      <c r="AI215" s="9">
        <v>4.2283205268935236</v>
      </c>
      <c r="AJ215" s="9"/>
    </row>
    <row r="216" spans="31:36" x14ac:dyDescent="0.2">
      <c r="AE216" s="9">
        <v>77.434963433959695</v>
      </c>
      <c r="AF216" s="8">
        <v>15.678741309915845</v>
      </c>
      <c r="AG216" s="8">
        <v>8.7519490580586137</v>
      </c>
      <c r="AH216">
        <v>1.004</v>
      </c>
      <c r="AI216" s="9">
        <v>3.3896884390321049</v>
      </c>
      <c r="AJ216" s="9">
        <v>3919979</v>
      </c>
    </row>
    <row r="217" spans="31:36" x14ac:dyDescent="0.2">
      <c r="AE217" s="3"/>
      <c r="AF217" s="8">
        <v>-30.450689695087679</v>
      </c>
      <c r="AG217" s="8">
        <v>9.0564811330092443</v>
      </c>
      <c r="AH217">
        <v>0.77200000000000002</v>
      </c>
      <c r="AI217" s="9">
        <v>3.2873784672997566</v>
      </c>
      <c r="AJ217" s="9"/>
    </row>
    <row r="218" spans="31:36" x14ac:dyDescent="0.2">
      <c r="AE218" s="9">
        <v>38.823077472841597</v>
      </c>
      <c r="AF218" s="8">
        <v>42.093582089047416</v>
      </c>
      <c r="AG218" s="8">
        <v>9.4077968163544075</v>
      </c>
      <c r="AH218">
        <v>0.72899999999999998</v>
      </c>
      <c r="AI218" s="9">
        <v>3.5643930066486087</v>
      </c>
      <c r="AJ218" s="9">
        <v>10900000</v>
      </c>
    </row>
    <row r="219" spans="31:36" x14ac:dyDescent="0.2">
      <c r="AE219" s="9">
        <v>46.701043967570399</v>
      </c>
      <c r="AF219" s="8">
        <v>37.979151276368711</v>
      </c>
      <c r="AG219" s="8">
        <v>9.7297292264026609</v>
      </c>
      <c r="AH219">
        <v>0.75</v>
      </c>
      <c r="AI219" s="9">
        <v>3.0964306960142771</v>
      </c>
      <c r="AJ219" s="9">
        <v>13100000</v>
      </c>
    </row>
    <row r="220" spans="31:36" x14ac:dyDescent="0.2">
      <c r="AE220" s="9">
        <v>44.449598021026603</v>
      </c>
      <c r="AF220" s="8">
        <v>0.81499107674003568</v>
      </c>
      <c r="AG220" s="8">
        <v>9.7378461059933716</v>
      </c>
      <c r="AH220">
        <v>0.84299999999999997</v>
      </c>
      <c r="AI220" s="9">
        <v>3.5839381601463387</v>
      </c>
      <c r="AJ220" s="9">
        <v>10240000</v>
      </c>
    </row>
    <row r="221" spans="31:36" x14ac:dyDescent="0.2">
      <c r="AE221" s="9">
        <v>46.117151255445002</v>
      </c>
      <c r="AF221" s="8">
        <v>-3.2159084203693871</v>
      </c>
      <c r="AG221" s="8">
        <v>9.7051585575963557</v>
      </c>
      <c r="AH221">
        <v>0.90800000000000003</v>
      </c>
      <c r="AI221" s="9">
        <v>3.7578953786123646</v>
      </c>
      <c r="AJ221" s="9">
        <v>9050000</v>
      </c>
    </row>
    <row r="222" spans="31:36" x14ac:dyDescent="0.2">
      <c r="AE222" s="9"/>
      <c r="AF222" s="8">
        <v>-16.17485672478966</v>
      </c>
      <c r="AG222" s="8">
        <v>9.528721373177234</v>
      </c>
      <c r="AH222">
        <v>0.81899999999999995</v>
      </c>
      <c r="AI222" s="9">
        <v>4.0695323296239723</v>
      </c>
      <c r="AJ222" s="9"/>
    </row>
    <row r="223" spans="31:36" x14ac:dyDescent="0.2">
      <c r="AE223" s="9">
        <v>48.150073769462601</v>
      </c>
      <c r="AF223" s="8">
        <v>-53.574805440395664</v>
      </c>
      <c r="AG223" s="8">
        <v>8.7613934852560575</v>
      </c>
      <c r="AH223">
        <v>1.1919999999999999</v>
      </c>
      <c r="AI223" s="9">
        <v>2.951903493655021</v>
      </c>
      <c r="AJ223" s="9">
        <v>4340000</v>
      </c>
    </row>
    <row r="224" spans="31:36" x14ac:dyDescent="0.2">
      <c r="AE224" s="9">
        <v>47.949353945546797</v>
      </c>
      <c r="AF224" s="8">
        <v>-15.917280275732415</v>
      </c>
      <c r="AG224" s="8">
        <v>8.5880243721768288</v>
      </c>
      <c r="AH224">
        <v>3.2749999999999999</v>
      </c>
      <c r="AI224" s="9">
        <v>4.1958263461896781</v>
      </c>
      <c r="AJ224" s="9">
        <v>4470000</v>
      </c>
    </row>
    <row r="225" spans="31:36" x14ac:dyDescent="0.2">
      <c r="AE225" s="9">
        <v>53.355043347236503</v>
      </c>
      <c r="AF225" s="8">
        <v>7.1734674864915222</v>
      </c>
      <c r="AG225" s="8">
        <v>8.6573028994008823</v>
      </c>
      <c r="AH225">
        <v>2.1640000000000001</v>
      </c>
      <c r="AI225" s="9">
        <v>3.8111961057023644</v>
      </c>
      <c r="AJ225" s="9">
        <v>3420000</v>
      </c>
    </row>
    <row r="226" spans="31:36" x14ac:dyDescent="0.2">
      <c r="AE226" s="3"/>
      <c r="AF226" s="8">
        <v>27.451321279554936</v>
      </c>
      <c r="AG226" s="8">
        <v>8.8998672112235866</v>
      </c>
      <c r="AH226">
        <v>1.72</v>
      </c>
      <c r="AI226" s="9">
        <v>2.9439367071340881</v>
      </c>
      <c r="AJ226" s="9"/>
    </row>
    <row r="227" spans="31:36" x14ac:dyDescent="0.2">
      <c r="AE227" s="3"/>
      <c r="AF227" s="8">
        <v>-37.559581673931447</v>
      </c>
      <c r="AG227" s="8">
        <v>11.978500552685318</v>
      </c>
      <c r="AH227">
        <v>0.82199999999999995</v>
      </c>
      <c r="AI227" s="9">
        <v>1.0334477974550043</v>
      </c>
      <c r="AJ227" s="9"/>
    </row>
    <row r="228" spans="31:36" x14ac:dyDescent="0.2">
      <c r="AE228" s="9">
        <v>83.830398932280204</v>
      </c>
      <c r="AF228" s="8">
        <v>19.030340316272529</v>
      </c>
      <c r="AG228" s="8">
        <v>12.152708787952761</v>
      </c>
      <c r="AH228">
        <v>0.747</v>
      </c>
      <c r="AI228" s="9">
        <v>0.97448406440690483</v>
      </c>
      <c r="AJ228" s="9">
        <v>66619864</v>
      </c>
    </row>
    <row r="229" spans="31:36" x14ac:dyDescent="0.2">
      <c r="AE229" s="9">
        <v>86.925872191244807</v>
      </c>
      <c r="AF229" s="8">
        <v>24.618816815834858</v>
      </c>
      <c r="AG229" s="8">
        <v>12.372798214699571</v>
      </c>
      <c r="AH229">
        <v>0.73199999999999998</v>
      </c>
      <c r="AI229" s="9">
        <v>0.88652734398144617</v>
      </c>
      <c r="AJ229" s="9">
        <v>65908005</v>
      </c>
    </row>
    <row r="230" spans="31:36" x14ac:dyDescent="0.2">
      <c r="AE230" s="9">
        <v>87.376980483041095</v>
      </c>
      <c r="AF230" s="8">
        <v>-5.8005975808977253</v>
      </c>
      <c r="AG230" s="8">
        <v>12.313041866527415</v>
      </c>
      <c r="AH230">
        <v>0.69899999999999995</v>
      </c>
      <c r="AI230" s="9">
        <v>1.0467337586485759</v>
      </c>
      <c r="AJ230" s="9">
        <v>62000000</v>
      </c>
    </row>
    <row r="231" spans="31:36" x14ac:dyDescent="0.2">
      <c r="AE231" s="9">
        <v>84.605609126524101</v>
      </c>
      <c r="AF231" s="8">
        <v>-4.9043040704465808</v>
      </c>
      <c r="AG231" s="8">
        <v>12.262755390702161</v>
      </c>
      <c r="AH231">
        <v>0.69599999999999995</v>
      </c>
      <c r="AI231" s="9">
        <v>1.1988481744651902</v>
      </c>
      <c r="AJ231" s="9">
        <v>62000000</v>
      </c>
    </row>
    <row r="232" spans="31:36" x14ac:dyDescent="0.2">
      <c r="AE232" s="9">
        <v>85.738957777783298</v>
      </c>
      <c r="AF232" s="8">
        <v>-9.1446821377277185</v>
      </c>
      <c r="AG232" s="8">
        <v>12.166853532375612</v>
      </c>
      <c r="AH232">
        <v>0.69799999999999995</v>
      </c>
      <c r="AI232" s="9">
        <v>1.3833329866672213</v>
      </c>
      <c r="AJ232" s="9">
        <v>61000000</v>
      </c>
    </row>
    <row r="233" spans="31:36" x14ac:dyDescent="0.2">
      <c r="AE233" s="3"/>
      <c r="AF233" s="8">
        <v>-36.26578197474884</v>
      </c>
      <c r="AG233" s="8">
        <v>11.716404939389708</v>
      </c>
      <c r="AH233">
        <v>0.71799999999999997</v>
      </c>
      <c r="AI233" s="9">
        <v>2.1710996524321589</v>
      </c>
      <c r="AJ233" s="9"/>
    </row>
    <row r="234" spans="31:36" x14ac:dyDescent="0.2">
      <c r="AE234" s="9">
        <v>85.262171204430103</v>
      </c>
      <c r="AF234" s="8">
        <v>-15.710719122758352</v>
      </c>
      <c r="AG234" s="8">
        <v>11.545489455843491</v>
      </c>
      <c r="AH234">
        <v>0.753</v>
      </c>
      <c r="AI234" s="9">
        <v>2.5174523279450201</v>
      </c>
      <c r="AJ234" s="9">
        <v>62000000</v>
      </c>
    </row>
    <row r="235" spans="31:36" x14ac:dyDescent="0.2">
      <c r="AE235" s="9">
        <v>84.417690598029296</v>
      </c>
      <c r="AF235" s="8">
        <v>23.400445261833315</v>
      </c>
      <c r="AG235" s="8">
        <v>11.755753989600837</v>
      </c>
      <c r="AH235">
        <v>0.751</v>
      </c>
      <c r="AI235" s="9">
        <v>1.9908695140604777</v>
      </c>
      <c r="AJ235" s="9">
        <v>60000000</v>
      </c>
    </row>
    <row r="236" spans="31:36" x14ac:dyDescent="0.2">
      <c r="AE236" s="3"/>
      <c r="AF236" s="8">
        <v>24.643683570616151</v>
      </c>
      <c r="AG236" s="8">
        <v>11.976042938978008</v>
      </c>
      <c r="AH236">
        <v>0.68799999999999994</v>
      </c>
      <c r="AI236" s="9">
        <v>1.5976073303042126</v>
      </c>
      <c r="AJ236" s="9"/>
    </row>
    <row r="237" spans="31:36" x14ac:dyDescent="0.2">
      <c r="AE237" s="3"/>
      <c r="AF237" s="8">
        <v>-35.172241813720532</v>
      </c>
      <c r="AG237" s="8">
        <v>12.526575185496682</v>
      </c>
      <c r="AH237">
        <v>1.03</v>
      </c>
      <c r="AI237" s="9">
        <v>0.84671074596101092</v>
      </c>
      <c r="AJ237" s="9"/>
    </row>
    <row r="238" spans="31:36" x14ac:dyDescent="0.2">
      <c r="AE238" s="9">
        <v>84.244173580916595</v>
      </c>
      <c r="AF238" s="8">
        <v>23.955959414146985</v>
      </c>
      <c r="AG238" s="8">
        <v>12.741331336012298</v>
      </c>
      <c r="AH238">
        <v>1.0429999999999999</v>
      </c>
      <c r="AI238" s="9">
        <v>0.88562495242667849</v>
      </c>
      <c r="AJ238" s="9">
        <v>126000000</v>
      </c>
    </row>
    <row r="239" spans="31:36" x14ac:dyDescent="0.2">
      <c r="AE239" s="9">
        <v>84.390518180198001</v>
      </c>
      <c r="AF239" s="8">
        <v>26.918595459894956</v>
      </c>
      <c r="AG239" s="8">
        <v>12.979707050336138</v>
      </c>
      <c r="AH239">
        <v>1.0589999999999999</v>
      </c>
      <c r="AI239" s="9">
        <v>0.76362663369671024</v>
      </c>
      <c r="AJ239" s="9">
        <v>128000000</v>
      </c>
    </row>
    <row r="240" spans="31:36" x14ac:dyDescent="0.2">
      <c r="AE240" s="9">
        <v>83.813230220156598</v>
      </c>
      <c r="AF240" s="8">
        <v>-2.9553014121413712</v>
      </c>
      <c r="AG240" s="8">
        <v>12.949708546895133</v>
      </c>
      <c r="AH240">
        <v>1.0449999999999999</v>
      </c>
      <c r="AI240" s="9">
        <v>0.79340121792951979</v>
      </c>
      <c r="AJ240" s="9">
        <v>126000000</v>
      </c>
    </row>
    <row r="241" spans="31:36" x14ac:dyDescent="0.2">
      <c r="AE241" s="3"/>
      <c r="AF241" s="8">
        <v>-7.2417366667142051</v>
      </c>
      <c r="AG241" s="8">
        <v>12.874535150968246</v>
      </c>
      <c r="AH241">
        <v>1.054</v>
      </c>
      <c r="AI241" s="9">
        <v>0.8886884460354596</v>
      </c>
      <c r="AJ241" s="9"/>
    </row>
    <row r="242" spans="31:36" x14ac:dyDescent="0.2">
      <c r="AE242" s="9">
        <v>82.607591089889198</v>
      </c>
      <c r="AF242" s="8">
        <v>-6.5302231663536174</v>
      </c>
      <c r="AG242" s="8">
        <v>12.80700310659981</v>
      </c>
      <c r="AH242">
        <v>1.0049999999999999</v>
      </c>
      <c r="AI242" s="9">
        <v>0.95813720141571379</v>
      </c>
      <c r="AJ242" s="9">
        <v>124000000</v>
      </c>
    </row>
    <row r="243" spans="31:36" x14ac:dyDescent="0.2">
      <c r="AE243" s="3"/>
      <c r="AF243" s="8">
        <v>-35.078393367748376</v>
      </c>
      <c r="AG243" s="8">
        <v>12.375013410830068</v>
      </c>
      <c r="AH243">
        <v>0.94399999999999995</v>
      </c>
      <c r="AI243" s="9">
        <v>1.4220598792280732</v>
      </c>
      <c r="AJ243" s="9"/>
    </row>
    <row r="244" spans="31:36" x14ac:dyDescent="0.2">
      <c r="AE244" s="9">
        <v>84.826084448546297</v>
      </c>
      <c r="AF244" s="8">
        <v>-16.592204721084414</v>
      </c>
      <c r="AG244" s="8">
        <v>12.193584998410891</v>
      </c>
      <c r="AH244">
        <v>0.96799999999999997</v>
      </c>
      <c r="AI244" s="9">
        <v>1.6723235350702215</v>
      </c>
      <c r="AJ244" s="9">
        <v>125000000</v>
      </c>
    </row>
    <row r="245" spans="31:36" x14ac:dyDescent="0.2">
      <c r="AE245" s="3"/>
      <c r="AF245" s="8">
        <v>20.071082129223665</v>
      </c>
      <c r="AG245" s="8">
        <v>12.376498730911061</v>
      </c>
      <c r="AH245">
        <v>0.95299999999999996</v>
      </c>
      <c r="AI245" s="9">
        <v>1.470265050893482</v>
      </c>
      <c r="AJ245" s="9"/>
    </row>
    <row r="246" spans="31:36" x14ac:dyDescent="0.2">
      <c r="AE246" s="9">
        <v>89.758884200945403</v>
      </c>
      <c r="AF246" s="8">
        <v>17.781094779096147</v>
      </c>
      <c r="AG246" s="8">
        <v>12.540156317515029</v>
      </c>
      <c r="AH246">
        <v>0.89900000000000002</v>
      </c>
      <c r="AI246" s="9">
        <v>1.2393710709836323</v>
      </c>
      <c r="AJ246" s="9">
        <v>124000000</v>
      </c>
    </row>
    <row r="247" spans="31:36" x14ac:dyDescent="0.2">
      <c r="AE247" s="9">
        <v>64.155610234637507</v>
      </c>
      <c r="AF247" s="8">
        <v>-19.716614694458119</v>
      </c>
      <c r="AG247" s="8">
        <v>9.5939006446962978</v>
      </c>
      <c r="AH247">
        <v>0.93200000000000005</v>
      </c>
      <c r="AI247" s="9">
        <v>1.1269505962521296</v>
      </c>
      <c r="AJ247" s="9">
        <v>3838404</v>
      </c>
    </row>
    <row r="248" spans="31:36" x14ac:dyDescent="0.2">
      <c r="AE248" s="9">
        <v>64.991214667685199</v>
      </c>
      <c r="AF248" s="8">
        <v>22.473594548551958</v>
      </c>
      <c r="AG248" s="8">
        <v>9.7966259107520344</v>
      </c>
      <c r="AH248">
        <v>0.877</v>
      </c>
      <c r="AI248" s="9">
        <v>1.0180270405608414</v>
      </c>
      <c r="AJ248" s="9">
        <v>3731000</v>
      </c>
    </row>
    <row r="249" spans="31:36" x14ac:dyDescent="0.2">
      <c r="AE249" s="9">
        <v>80.299509630154802</v>
      </c>
      <c r="AF249" s="8">
        <v>38.146108050965339</v>
      </c>
      <c r="AG249" s="8">
        <v>10.119767603828935</v>
      </c>
      <c r="AH249">
        <v>0.73</v>
      </c>
      <c r="AI249" s="9">
        <v>0.95360264207177092</v>
      </c>
      <c r="AJ249" s="9">
        <v>4399127</v>
      </c>
    </row>
    <row r="250" spans="31:36" x14ac:dyDescent="0.2">
      <c r="AE250" s="9">
        <v>80.244329169794995</v>
      </c>
      <c r="AF250" s="8">
        <v>14.797212936485563</v>
      </c>
      <c r="AG250" s="8">
        <v>10.257764623874859</v>
      </c>
      <c r="AH250">
        <v>0.76500000000000001</v>
      </c>
      <c r="AI250" s="9">
        <v>0.96165315931656314</v>
      </c>
      <c r="AJ250" s="9">
        <v>5051171</v>
      </c>
    </row>
    <row r="251" spans="31:36" x14ac:dyDescent="0.2">
      <c r="AE251" s="9">
        <v>73.937527370363199</v>
      </c>
      <c r="AF251" s="8">
        <v>3.1540539592323613</v>
      </c>
      <c r="AG251" s="8">
        <v>10.288817978223912</v>
      </c>
      <c r="AH251">
        <v>0.85199999999999998</v>
      </c>
      <c r="AI251" s="9">
        <v>0.99391197877695392</v>
      </c>
      <c r="AJ251" s="9">
        <v>8697000</v>
      </c>
    </row>
    <row r="252" spans="31:36" x14ac:dyDescent="0.2">
      <c r="AE252" s="9">
        <v>77.6079185586443</v>
      </c>
      <c r="AF252" s="8">
        <v>11.795115978504864</v>
      </c>
      <c r="AG252" s="8">
        <v>10.400315666658265</v>
      </c>
      <c r="AH252">
        <v>1.1000000000000001</v>
      </c>
      <c r="AI252" s="9">
        <v>0.9808335868573167</v>
      </c>
      <c r="AJ252" s="9">
        <v>11738287</v>
      </c>
    </row>
    <row r="253" spans="31:36" x14ac:dyDescent="0.2">
      <c r="AE253" s="9">
        <v>82.874859983454201</v>
      </c>
      <c r="AF253" s="8">
        <v>-28.101612412534227</v>
      </c>
      <c r="AG253" s="8">
        <v>10.070399319380286</v>
      </c>
      <c r="AH253">
        <v>0.96099999999999997</v>
      </c>
      <c r="AI253" s="9">
        <v>1.5631532179579402</v>
      </c>
      <c r="AJ253" s="9">
        <v>3496836</v>
      </c>
    </row>
    <row r="254" spans="31:36" x14ac:dyDescent="0.2">
      <c r="AE254" s="9">
        <v>83.949241234955494</v>
      </c>
      <c r="AF254" s="8">
        <v>-32.776202767316889</v>
      </c>
      <c r="AG254" s="8">
        <v>9.6732564437200228</v>
      </c>
      <c r="AH254">
        <v>1.6140000000000001</v>
      </c>
      <c r="AI254" s="9">
        <v>1.6995027380877448</v>
      </c>
      <c r="AJ254" s="9">
        <v>1975971</v>
      </c>
    </row>
    <row r="255" spans="31:36" x14ac:dyDescent="0.2">
      <c r="AE255" s="9">
        <v>86.328500707213493</v>
      </c>
      <c r="AF255" s="8">
        <v>29.791653553219614</v>
      </c>
      <c r="AG255" s="8">
        <v>9.9340167575709515</v>
      </c>
      <c r="AH255">
        <v>1.8180000000000001</v>
      </c>
      <c r="AI255" s="9">
        <v>1.2165373423860331</v>
      </c>
      <c r="AJ255" s="9">
        <v>2098520</v>
      </c>
    </row>
    <row r="256" spans="31:36" x14ac:dyDescent="0.2">
      <c r="AE256" s="9">
        <v>87.458529393312006</v>
      </c>
      <c r="AF256" s="8">
        <v>16.36760426770126</v>
      </c>
      <c r="AG256" s="8">
        <v>10.085600754292345</v>
      </c>
      <c r="AH256">
        <v>1.9470000000000001</v>
      </c>
      <c r="AI256" s="9">
        <v>1.0828089185246927</v>
      </c>
      <c r="AJ256" s="9">
        <v>5010186</v>
      </c>
    </row>
    <row r="257" spans="31:36" x14ac:dyDescent="0.2">
      <c r="AE257" s="9">
        <v>0</v>
      </c>
      <c r="AF257" s="8">
        <v>-6.9973970596250563</v>
      </c>
      <c r="AG257" s="8">
        <v>7.5464663369027294</v>
      </c>
      <c r="AH257">
        <v>0.55100000000000005</v>
      </c>
      <c r="AI257" s="9">
        <v>2.1969062922707994</v>
      </c>
      <c r="AJ257" s="9"/>
    </row>
    <row r="258" spans="31:36" x14ac:dyDescent="0.2">
      <c r="AE258" s="9">
        <v>0</v>
      </c>
      <c r="AF258" s="8">
        <v>-0.99660091297006592</v>
      </c>
      <c r="AG258" s="8">
        <v>7.5364503346722458</v>
      </c>
      <c r="AH258">
        <v>0.51900000000000002</v>
      </c>
      <c r="AI258" s="9">
        <v>2.2746674687307014</v>
      </c>
      <c r="AJ258" s="9"/>
    </row>
    <row r="259" spans="31:36" x14ac:dyDescent="0.2">
      <c r="AE259" s="9"/>
      <c r="AF259" s="8">
        <v>35.662625415830725</v>
      </c>
      <c r="AG259" s="8">
        <v>7.8414512569252661</v>
      </c>
      <c r="AH259">
        <v>0.53</v>
      </c>
      <c r="AI259" s="9">
        <v>1.9670202453404113</v>
      </c>
      <c r="AJ259" s="9"/>
    </row>
    <row r="260" spans="31:36" x14ac:dyDescent="0.2">
      <c r="AE260" s="9">
        <v>0</v>
      </c>
      <c r="AF260" s="8">
        <v>23.896750414915104</v>
      </c>
      <c r="AG260" s="8">
        <v>8.0557296317458</v>
      </c>
      <c r="AH260">
        <v>0.49199999999999999</v>
      </c>
      <c r="AI260" s="9">
        <v>1.8151790626441635</v>
      </c>
      <c r="AJ260" s="9"/>
    </row>
    <row r="261" spans="31:36" x14ac:dyDescent="0.2">
      <c r="AE261" s="9">
        <v>0</v>
      </c>
      <c r="AF261" s="8">
        <v>7.4818151647850941</v>
      </c>
      <c r="AG261" s="8">
        <v>8.1278811177582337</v>
      </c>
      <c r="AH261">
        <v>0.41</v>
      </c>
      <c r="AI261" s="9">
        <v>1.8493331884919593</v>
      </c>
      <c r="AJ261" s="9"/>
    </row>
    <row r="262" spans="31:36" x14ac:dyDescent="0.2">
      <c r="AE262" s="9">
        <v>0</v>
      </c>
      <c r="AF262" s="8">
        <v>9.8031534879711746</v>
      </c>
      <c r="AG262" s="8">
        <v>8.2214001807243289</v>
      </c>
      <c r="AH262">
        <v>0.374</v>
      </c>
      <c r="AI262" s="9">
        <v>1.8070942146787368</v>
      </c>
      <c r="AJ262" s="9"/>
    </row>
    <row r="263" spans="31:36" x14ac:dyDescent="0.2">
      <c r="AE263" s="9">
        <v>9.5479204339963797</v>
      </c>
      <c r="AF263" s="8">
        <v>-14.900797293980418</v>
      </c>
      <c r="AG263" s="8">
        <v>8.0600476613647398</v>
      </c>
      <c r="AH263">
        <v>0.46</v>
      </c>
      <c r="AI263" s="9">
        <v>2.2594046137647172</v>
      </c>
      <c r="AJ263" s="9"/>
    </row>
    <row r="264" spans="31:36" x14ac:dyDescent="0.2">
      <c r="AE264" s="9">
        <v>6.5306122448979496</v>
      </c>
      <c r="AF264" s="8">
        <v>-48.688602946635243</v>
      </c>
      <c r="AG264" s="8">
        <v>7.3927903676613704</v>
      </c>
      <c r="AH264">
        <v>0.498</v>
      </c>
      <c r="AI264" s="9">
        <v>4.2063073501815014</v>
      </c>
      <c r="AJ264" s="9"/>
    </row>
    <row r="265" spans="31:36" x14ac:dyDescent="0.2">
      <c r="AE265" s="9">
        <v>7.4681753889674596</v>
      </c>
      <c r="AF265" s="8">
        <v>11.113498564244518</v>
      </c>
      <c r="AG265" s="8">
        <v>7.4981723701665537</v>
      </c>
      <c r="AH265">
        <v>0.54600000000000004</v>
      </c>
      <c r="AI265" s="9">
        <v>3.5683724146567295</v>
      </c>
      <c r="AJ265" s="9"/>
    </row>
    <row r="266" spans="31:36" x14ac:dyDescent="0.2">
      <c r="AE266" s="9">
        <v>8.3478260869565197</v>
      </c>
      <c r="AF266" s="8">
        <v>38.20088311840869</v>
      </c>
      <c r="AG266" s="8">
        <v>7.8217104856392901</v>
      </c>
      <c r="AH266">
        <v>0.41799999999999998</v>
      </c>
      <c r="AI266" s="9">
        <v>2.4917595767406207</v>
      </c>
      <c r="AJ266" s="9"/>
    </row>
    <row r="267" spans="31:36" x14ac:dyDescent="0.2">
      <c r="AE267" s="9">
        <v>4.5798898071625302</v>
      </c>
      <c r="AF267" s="8">
        <v>-17.611766718907745</v>
      </c>
      <c r="AG267" s="8">
        <v>8.4834850003555324</v>
      </c>
      <c r="AH267">
        <v>2.3239999999999998</v>
      </c>
      <c r="AI267" s="9">
        <v>0.65075808788424638</v>
      </c>
      <c r="AJ267" s="9"/>
    </row>
    <row r="268" spans="31:36" x14ac:dyDescent="0.2">
      <c r="AE268" s="9">
        <v>8.2046883933676291</v>
      </c>
      <c r="AF268" s="8">
        <v>72.165237839523996</v>
      </c>
      <c r="AG268" s="8">
        <v>9.026769515131793</v>
      </c>
      <c r="AH268">
        <v>3.298</v>
      </c>
      <c r="AI268" s="9">
        <v>0.44473225711765652</v>
      </c>
      <c r="AJ268" s="9"/>
    </row>
    <row r="269" spans="31:36" x14ac:dyDescent="0.2">
      <c r="AE269" s="9">
        <v>6.9039451114922699</v>
      </c>
      <c r="AF269" s="8">
        <v>85.505943881054378</v>
      </c>
      <c r="AG269" s="8">
        <v>9.6446862531633109</v>
      </c>
      <c r="AH269">
        <v>1.589</v>
      </c>
      <c r="AI269" s="9">
        <v>0.66806582429203787</v>
      </c>
      <c r="AJ269" s="9"/>
    </row>
    <row r="270" spans="31:36" x14ac:dyDescent="0.2">
      <c r="AE270" s="9">
        <v>7.5617283950617198</v>
      </c>
      <c r="AF270" s="8">
        <v>30.125247352121114</v>
      </c>
      <c r="AG270" s="8">
        <v>9.9080134949893992</v>
      </c>
      <c r="AH270">
        <v>0.74099999999999999</v>
      </c>
      <c r="AI270" s="9">
        <v>0.51411770924731237</v>
      </c>
      <c r="AJ270" s="9"/>
    </row>
    <row r="271" spans="31:36" x14ac:dyDescent="0.2">
      <c r="AE271" s="9">
        <v>19.532705315720499</v>
      </c>
      <c r="AF271" s="8">
        <v>0.34760320235349895</v>
      </c>
      <c r="AG271" s="8">
        <v>9.9114834995772867</v>
      </c>
      <c r="AH271">
        <v>0.59499999999999997</v>
      </c>
      <c r="AI271" s="9">
        <v>0.4988323241021082</v>
      </c>
      <c r="AJ271" s="9">
        <v>4611100.4800000004</v>
      </c>
    </row>
    <row r="272" spans="31:36" x14ac:dyDescent="0.2">
      <c r="AE272" s="3"/>
      <c r="AF272" s="8">
        <v>-1.9653868741741309</v>
      </c>
      <c r="AG272" s="8">
        <v>9.8916339250625285</v>
      </c>
      <c r="AH272">
        <v>0.60599999999999998</v>
      </c>
      <c r="AI272" s="9">
        <v>0.46703538147289297</v>
      </c>
      <c r="AJ272" s="9"/>
    </row>
    <row r="273" spans="31:36" x14ac:dyDescent="0.2">
      <c r="AE273" s="9">
        <v>22.1324475765946</v>
      </c>
      <c r="AF273" s="8">
        <v>-33.021144610691785</v>
      </c>
      <c r="AG273" s="8">
        <v>9.4908407174516647</v>
      </c>
      <c r="AH273">
        <v>0.53900000000000003</v>
      </c>
      <c r="AI273" s="9">
        <v>0.63365687358739142</v>
      </c>
      <c r="AJ273" s="9">
        <v>4578647.5999999996</v>
      </c>
    </row>
    <row r="274" spans="31:36" x14ac:dyDescent="0.2">
      <c r="AE274" s="9">
        <v>32.900899861559701</v>
      </c>
      <c r="AF274" s="8">
        <v>-20.412723449001046</v>
      </c>
      <c r="AG274" s="8">
        <v>9.2625247692136305</v>
      </c>
      <c r="AH274">
        <v>0.63</v>
      </c>
      <c r="AI274" s="9">
        <v>0.8955893770703417</v>
      </c>
      <c r="AJ274" s="9">
        <v>4641814.5</v>
      </c>
    </row>
    <row r="275" spans="31:36" x14ac:dyDescent="0.2">
      <c r="AE275" s="9">
        <v>34.032281741265599</v>
      </c>
      <c r="AF275" s="8">
        <v>35.266750192203652</v>
      </c>
      <c r="AG275" s="8">
        <v>9.5646033394369052</v>
      </c>
      <c r="AH275">
        <v>0.93600000000000005</v>
      </c>
      <c r="AI275" s="9">
        <v>0.75025820453279379</v>
      </c>
      <c r="AJ275" s="9">
        <v>4965022</v>
      </c>
    </row>
    <row r="276" spans="31:36" x14ac:dyDescent="0.2">
      <c r="AE276" s="3"/>
      <c r="AF276" s="8">
        <v>24.302114494966389</v>
      </c>
      <c r="AG276" s="8">
        <v>9.7821481630433667</v>
      </c>
      <c r="AH276">
        <v>0.84899999999999998</v>
      </c>
      <c r="AI276" s="9">
        <v>0.62064963573120713</v>
      </c>
      <c r="AJ276" s="9"/>
    </row>
    <row r="277" spans="31:36" x14ac:dyDescent="0.2">
      <c r="AE277" s="8"/>
      <c r="AF277" s="8">
        <v>-40.592651387373088</v>
      </c>
      <c r="AG277" s="8">
        <v>8.8797786338946807</v>
      </c>
      <c r="AH277" s="8"/>
      <c r="AI277" s="9">
        <v>3.8393224962422758</v>
      </c>
      <c r="AJ277" s="9"/>
    </row>
    <row r="278" spans="31:36" x14ac:dyDescent="0.2">
      <c r="AE278" s="8"/>
      <c r="AF278" s="8">
        <v>13.992651561543179</v>
      </c>
      <c r="AG278" s="8">
        <v>9.0107424342369864</v>
      </c>
      <c r="AH278" s="8"/>
      <c r="AI278" s="9">
        <v>3.529423973823651</v>
      </c>
      <c r="AJ278" s="9"/>
    </row>
    <row r="279" spans="31:36" x14ac:dyDescent="0.2">
      <c r="AE279" s="8"/>
      <c r="AF279" s="8">
        <v>0.9071374502478361</v>
      </c>
      <c r="AG279" s="8">
        <v>9.0197729109683777</v>
      </c>
      <c r="AH279">
        <v>6.03</v>
      </c>
      <c r="AI279" s="9">
        <v>3.7165603939551599</v>
      </c>
      <c r="AJ279" s="9"/>
    </row>
    <row r="280" spans="31:36" x14ac:dyDescent="0.2">
      <c r="AE280" s="9">
        <v>28.819875776397499</v>
      </c>
      <c r="AF280" s="8">
        <v>20.666916720105512</v>
      </c>
      <c r="AG280" s="8">
        <v>9.2076367204018688</v>
      </c>
      <c r="AH280">
        <v>3.9350000000000001</v>
      </c>
      <c r="AI280" s="9">
        <v>6.8369597914368798</v>
      </c>
      <c r="AJ280" s="9"/>
    </row>
    <row r="281" spans="31:36" x14ac:dyDescent="0.2">
      <c r="AE281" s="9">
        <v>11.599147121535101</v>
      </c>
      <c r="AF281" s="8">
        <v>41.080918479895715</v>
      </c>
      <c r="AG281" s="8">
        <v>9.5518001501084342</v>
      </c>
      <c r="AH281">
        <v>3.3039999999999998</v>
      </c>
      <c r="AI281" s="9">
        <v>5.3436389481165598</v>
      </c>
      <c r="AJ281" s="9"/>
    </row>
    <row r="282" spans="31:36" x14ac:dyDescent="0.2">
      <c r="AE282" s="9">
        <v>12.5244618395303</v>
      </c>
      <c r="AF282" s="8">
        <v>15.323383084577113</v>
      </c>
      <c r="AG282" s="8">
        <v>9.6943701729550096</v>
      </c>
      <c r="AH282">
        <v>3.7330000000000001</v>
      </c>
      <c r="AI282" s="9">
        <v>5.1274497719709107</v>
      </c>
      <c r="AJ282" s="9"/>
    </row>
    <row r="283" spans="31:36" x14ac:dyDescent="0.2">
      <c r="AE283" s="9">
        <v>25.1717902350813</v>
      </c>
      <c r="AF283" s="8">
        <v>-11.235054850240354</v>
      </c>
      <c r="AG283" s="8">
        <v>9.5751917971990501</v>
      </c>
      <c r="AH283">
        <v>1.427</v>
      </c>
      <c r="AI283" s="9">
        <v>5.8393390265916825</v>
      </c>
      <c r="AJ283" s="9"/>
    </row>
    <row r="284" spans="31:36" x14ac:dyDescent="0.2">
      <c r="AE284" s="9">
        <v>25.850340136054399</v>
      </c>
      <c r="AF284" s="8">
        <v>-9.3383322918836367</v>
      </c>
      <c r="AG284" s="8">
        <v>9.4771562517465782</v>
      </c>
      <c r="AH284">
        <v>1.377</v>
      </c>
      <c r="AI284" s="9">
        <v>6.149869811609741</v>
      </c>
      <c r="AJ284" s="9"/>
    </row>
    <row r="285" spans="31:36" x14ac:dyDescent="0.2">
      <c r="AE285" s="9">
        <v>54.293493635077702</v>
      </c>
      <c r="AF285" s="8">
        <v>4.9548169704395777</v>
      </c>
      <c r="AG285" s="8">
        <v>9.5255160087368864</v>
      </c>
      <c r="AH285">
        <v>1.2769999999999999</v>
      </c>
      <c r="AI285" s="9">
        <v>5.7683327252827432</v>
      </c>
      <c r="AJ285" s="9"/>
    </row>
    <row r="286" spans="31:36" x14ac:dyDescent="0.2">
      <c r="AE286" s="8"/>
      <c r="AF286" s="8">
        <v>3.2032105071141919</v>
      </c>
      <c r="AG286" s="8">
        <v>9.557045784877424</v>
      </c>
      <c r="AH286">
        <v>1.298</v>
      </c>
      <c r="AI286" s="9">
        <v>5.5759332579185523</v>
      </c>
      <c r="AJ286" s="9"/>
    </row>
    <row r="287" spans="31:36" x14ac:dyDescent="0.2">
      <c r="AE287" s="9">
        <v>59.825267134151403</v>
      </c>
      <c r="AF287" s="8">
        <v>-32.694653948535937</v>
      </c>
      <c r="AG287" s="8">
        <v>10.790267081035894</v>
      </c>
      <c r="AH287">
        <v>1.0249999999999999</v>
      </c>
      <c r="AI287" s="9">
        <v>0.9692250648869114</v>
      </c>
      <c r="AJ287" s="9">
        <v>18300000</v>
      </c>
    </row>
    <row r="288" spans="31:36" x14ac:dyDescent="0.2">
      <c r="AE288" s="9">
        <v>63.105848690946303</v>
      </c>
      <c r="AF288" s="8">
        <v>38.246199480904707</v>
      </c>
      <c r="AG288" s="8">
        <v>11.114133044880015</v>
      </c>
      <c r="AH288">
        <v>1.1080000000000001</v>
      </c>
      <c r="AI288" s="9">
        <v>0.74522074709817765</v>
      </c>
      <c r="AJ288" s="9">
        <v>4170000</v>
      </c>
    </row>
    <row r="289" spans="31:36" x14ac:dyDescent="0.2">
      <c r="AE289" s="9">
        <v>51.915431634109503</v>
      </c>
      <c r="AF289" s="8">
        <v>-78.151773873914138</v>
      </c>
      <c r="AG289" s="8">
        <v>9.5930825929770798</v>
      </c>
      <c r="AH289">
        <v>0.98799999999999999</v>
      </c>
      <c r="AI289" s="9">
        <v>2.1394666848530313</v>
      </c>
      <c r="AJ289" s="9">
        <v>4100000</v>
      </c>
    </row>
    <row r="290" spans="31:36" x14ac:dyDescent="0.2">
      <c r="AE290" s="9">
        <v>47.7307084449941</v>
      </c>
      <c r="AF290" s="8">
        <v>6.9903839596262705</v>
      </c>
      <c r="AG290" s="8">
        <v>9.6606513678761825</v>
      </c>
      <c r="AH290">
        <v>0.84399999999999997</v>
      </c>
      <c r="AI290" s="9">
        <v>2.2505099439061702</v>
      </c>
      <c r="AJ290" s="9">
        <v>4720000</v>
      </c>
    </row>
    <row r="291" spans="31:36" x14ac:dyDescent="0.2">
      <c r="AE291" s="9">
        <v>50.147147359846997</v>
      </c>
      <c r="AF291" s="8">
        <v>-7.5662927078021411</v>
      </c>
      <c r="AG291" s="8">
        <v>9.5819728915478954</v>
      </c>
      <c r="AH291">
        <v>0.88600000000000001</v>
      </c>
      <c r="AI291" s="9">
        <v>2.456382318460796</v>
      </c>
      <c r="AJ291" s="9">
        <v>4140000</v>
      </c>
    </row>
    <row r="292" spans="31:36" x14ac:dyDescent="0.2">
      <c r="AE292" s="3"/>
      <c r="AF292" s="8">
        <v>-25.205158264947247</v>
      </c>
      <c r="AG292" s="8">
        <v>9.2915516274010059</v>
      </c>
      <c r="AH292">
        <v>0.82199999999999995</v>
      </c>
      <c r="AI292" s="9">
        <v>3.3202102157477409</v>
      </c>
      <c r="AJ292" s="9"/>
    </row>
    <row r="293" spans="31:36" x14ac:dyDescent="0.2">
      <c r="AE293" s="9">
        <v>50.477892704671</v>
      </c>
      <c r="AF293" s="8">
        <v>-49.087221095334691</v>
      </c>
      <c r="AG293" s="8">
        <v>8.6164953924900995</v>
      </c>
      <c r="AH293">
        <v>0.73799999999999999</v>
      </c>
      <c r="AI293" s="9">
        <v>5.8513219847881199</v>
      </c>
      <c r="AJ293" s="9">
        <v>4640000</v>
      </c>
    </row>
    <row r="294" spans="31:36" x14ac:dyDescent="0.2">
      <c r="AE294" s="9">
        <v>43.092408860175297</v>
      </c>
      <c r="AF294" s="8">
        <v>-27.00108656283955</v>
      </c>
      <c r="AG294" s="8">
        <v>8.3017697631171661</v>
      </c>
      <c r="AH294">
        <v>0.71099999999999997</v>
      </c>
      <c r="AI294" s="9">
        <v>7.7137186802282312</v>
      </c>
      <c r="AJ294" s="9">
        <v>3260000</v>
      </c>
    </row>
    <row r="295" spans="31:36" x14ac:dyDescent="0.2">
      <c r="AE295" s="3"/>
      <c r="AF295" s="8">
        <v>8.4842470850905496</v>
      </c>
      <c r="AG295" s="8">
        <v>8.3832045514129199</v>
      </c>
      <c r="AH295">
        <v>0.89300000000000002</v>
      </c>
      <c r="AI295" s="9">
        <v>5.0336153670249253</v>
      </c>
      <c r="AJ295" s="9"/>
    </row>
    <row r="296" spans="31:36" x14ac:dyDescent="0.2">
      <c r="AE296" s="9">
        <v>44.170528236783198</v>
      </c>
      <c r="AF296" s="8">
        <v>34.644408872627487</v>
      </c>
      <c r="AG296" s="8">
        <v>8.6806716604087129</v>
      </c>
      <c r="AH296">
        <v>0.82199999999999995</v>
      </c>
      <c r="AI296" s="9">
        <v>3.62109375</v>
      </c>
      <c r="AJ296" s="9">
        <v>5360000</v>
      </c>
    </row>
    <row r="297" spans="31:36" x14ac:dyDescent="0.2">
      <c r="AE297" s="3"/>
      <c r="AF297" s="8">
        <v>-36.395920221332126</v>
      </c>
      <c r="AG297" s="8">
        <v>9.6423175746244585</v>
      </c>
      <c r="AH297">
        <v>0.495</v>
      </c>
      <c r="AI297" s="9">
        <v>2.8714536129325454</v>
      </c>
      <c r="AJ297" s="9"/>
    </row>
    <row r="298" spans="31:36" x14ac:dyDescent="0.2">
      <c r="AE298" s="9">
        <v>48.210584619782701</v>
      </c>
      <c r="AF298" s="8">
        <v>23.644744530286307</v>
      </c>
      <c r="AG298" s="8">
        <v>9.8545598789127045</v>
      </c>
      <c r="AH298">
        <v>0.50700000000000001</v>
      </c>
      <c r="AI298" s="9">
        <v>2.7530585455500129</v>
      </c>
      <c r="AJ298" s="9">
        <v>17800000</v>
      </c>
    </row>
    <row r="299" spans="31:36" x14ac:dyDescent="0.2">
      <c r="AE299" s="9">
        <v>59.0272655331121</v>
      </c>
      <c r="AF299" s="8">
        <v>25.697033342084534</v>
      </c>
      <c r="AG299" s="8">
        <v>10.083264207145126</v>
      </c>
      <c r="AH299">
        <v>0.58499999999999996</v>
      </c>
      <c r="AI299" s="9">
        <v>2.5082083629224279</v>
      </c>
      <c r="AJ299" s="9">
        <v>19100000</v>
      </c>
    </row>
    <row r="300" spans="31:36" x14ac:dyDescent="0.2">
      <c r="AE300" s="9">
        <v>58.402568251053097</v>
      </c>
      <c r="AF300" s="8">
        <v>0.97330715568737203</v>
      </c>
      <c r="AG300" s="8">
        <v>10.09295021748145</v>
      </c>
      <c r="AH300">
        <v>0.60899999999999999</v>
      </c>
      <c r="AI300" s="9">
        <v>2.6563792818136687</v>
      </c>
      <c r="AJ300" s="9">
        <v>15000000</v>
      </c>
    </row>
    <row r="301" spans="31:36" x14ac:dyDescent="0.2">
      <c r="AE301" s="3"/>
      <c r="AF301" s="8">
        <v>1.1707761045838161</v>
      </c>
      <c r="AG301" s="8">
        <v>10.104589972973457</v>
      </c>
      <c r="AH301">
        <v>0.61099999999999999</v>
      </c>
      <c r="AI301" s="9">
        <v>2.8396237988141486</v>
      </c>
      <c r="AJ301" s="9"/>
    </row>
    <row r="302" spans="31:36" x14ac:dyDescent="0.2">
      <c r="AE302" s="9">
        <v>56.3961666110594</v>
      </c>
      <c r="AF302" s="8">
        <v>-21.030464117767327</v>
      </c>
      <c r="AG302" s="8">
        <v>9.8684819433373132</v>
      </c>
      <c r="AH302">
        <v>0.61199999999999999</v>
      </c>
      <c r="AI302" s="9">
        <v>2.9131628003314001</v>
      </c>
      <c r="AJ302" s="9">
        <v>15200000</v>
      </c>
    </row>
    <row r="303" spans="31:36" x14ac:dyDescent="0.2">
      <c r="AE303" s="9">
        <v>52.502315105474601</v>
      </c>
      <c r="AF303" s="8">
        <v>-35.376967688483845</v>
      </c>
      <c r="AG303" s="8">
        <v>9.4318826419234192</v>
      </c>
      <c r="AH303">
        <v>0.61799999999999999</v>
      </c>
      <c r="AI303" s="9">
        <v>3.4805288461538462</v>
      </c>
      <c r="AJ303" s="9">
        <v>13530000</v>
      </c>
    </row>
    <row r="304" spans="31:36" x14ac:dyDescent="0.2">
      <c r="AE304" s="9">
        <v>54.905976003691698</v>
      </c>
      <c r="AF304" s="8">
        <v>-19.150641025641026</v>
      </c>
      <c r="AG304" s="8">
        <v>9.2193001133476553</v>
      </c>
      <c r="AH304">
        <v>0.81200000000000006</v>
      </c>
      <c r="AI304" s="9">
        <v>4.2724479682854311</v>
      </c>
      <c r="AJ304" s="9">
        <v>15260000</v>
      </c>
    </row>
    <row r="305" spans="31:36" x14ac:dyDescent="0.2">
      <c r="AE305" s="9">
        <v>51.306210070923001</v>
      </c>
      <c r="AF305" s="8">
        <v>23.964321110009912</v>
      </c>
      <c r="AG305" s="8">
        <v>9.434123718577732</v>
      </c>
      <c r="AH305">
        <v>1.0049999999999999</v>
      </c>
      <c r="AI305" s="9">
        <v>3.3599296450271825</v>
      </c>
      <c r="AJ305" s="9">
        <v>14650000</v>
      </c>
    </row>
    <row r="306" spans="31:36" x14ac:dyDescent="0.2">
      <c r="AE306" s="3"/>
      <c r="AF306" s="8">
        <v>42.500799488327473</v>
      </c>
      <c r="AG306" s="8">
        <v>9.7883011427270112</v>
      </c>
      <c r="AH306">
        <v>1.077</v>
      </c>
      <c r="AI306" s="9">
        <v>2.4603904847396767</v>
      </c>
      <c r="AJ306" s="9"/>
    </row>
    <row r="307" spans="31:36" x14ac:dyDescent="0.2">
      <c r="AE307" s="8"/>
      <c r="AF307" s="8">
        <v>-31.228859188213875</v>
      </c>
      <c r="AG307" s="8">
        <v>9.3157494764535524</v>
      </c>
      <c r="AH307">
        <v>4.165</v>
      </c>
      <c r="AI307" s="9">
        <v>1.1544353759850809</v>
      </c>
      <c r="AJ307" s="9"/>
    </row>
    <row r="308" spans="31:36" x14ac:dyDescent="0.2">
      <c r="AE308" s="9">
        <v>46.058441558441501</v>
      </c>
      <c r="AF308" s="8">
        <v>17.264761105257893</v>
      </c>
      <c r="AG308" s="8">
        <v>9.475013584155743</v>
      </c>
      <c r="AH308">
        <v>3.633</v>
      </c>
      <c r="AI308" s="9">
        <v>0.95925756545388807</v>
      </c>
      <c r="AJ308" s="9">
        <v>1100000</v>
      </c>
    </row>
    <row r="309" spans="31:36" x14ac:dyDescent="0.2">
      <c r="AE309" s="8"/>
      <c r="AF309" s="8">
        <v>13.62805870828902</v>
      </c>
      <c r="AG309" s="8">
        <v>9.6027738696278533</v>
      </c>
      <c r="AH309">
        <v>3.9020000000000001</v>
      </c>
      <c r="AI309" s="9">
        <v>0.92508615208343437</v>
      </c>
      <c r="AJ309" s="9"/>
    </row>
    <row r="310" spans="31:36" x14ac:dyDescent="0.2">
      <c r="AE310" s="9">
        <v>45.695811434941803</v>
      </c>
      <c r="AF310" s="8">
        <v>-14.67827392438393</v>
      </c>
      <c r="AG310" s="8">
        <v>9.4440328076479343</v>
      </c>
      <c r="AH310">
        <v>4.6900000000000004</v>
      </c>
      <c r="AI310" s="9">
        <v>1.2551118898395806</v>
      </c>
      <c r="AJ310" s="9">
        <v>1500000</v>
      </c>
    </row>
    <row r="311" spans="31:36" x14ac:dyDescent="0.2">
      <c r="AE311" s="9">
        <v>48.315565031982899</v>
      </c>
      <c r="AF311" s="8">
        <v>15.595874121783254</v>
      </c>
      <c r="AG311" s="8">
        <v>9.588962886273146</v>
      </c>
      <c r="AH311">
        <v>5.5570000000000004</v>
      </c>
      <c r="AI311" s="9">
        <v>1.2126207746133819</v>
      </c>
      <c r="AJ311" s="9">
        <v>1700000</v>
      </c>
    </row>
    <row r="312" spans="31:36" x14ac:dyDescent="0.2">
      <c r="AE312" s="3"/>
      <c r="AF312" s="8">
        <v>-16.487520781235439</v>
      </c>
      <c r="AG312" s="8">
        <v>9.4087887726968003</v>
      </c>
      <c r="AH312">
        <v>10.598000000000001</v>
      </c>
      <c r="AI312" s="9">
        <v>1.2549771051318928</v>
      </c>
      <c r="AJ312" s="9"/>
    </row>
    <row r="313" spans="31:36" x14ac:dyDescent="0.2">
      <c r="AE313" s="9">
        <v>54.956695536309098</v>
      </c>
      <c r="AF313" s="8">
        <v>-36.341549234851961</v>
      </c>
      <c r="AG313" s="8">
        <v>8.9571506721865415</v>
      </c>
      <c r="AH313">
        <v>22.422000000000001</v>
      </c>
      <c r="AI313" s="9">
        <v>1.9896562064693375</v>
      </c>
      <c r="AJ313" s="9">
        <v>1900000</v>
      </c>
    </row>
    <row r="314" spans="31:36" x14ac:dyDescent="0.2">
      <c r="AE314" s="9">
        <v>62.4326530612244</v>
      </c>
      <c r="AF314" s="8">
        <v>14.913014030543556</v>
      </c>
      <c r="AG314" s="8">
        <v>9.0961559286126796</v>
      </c>
      <c r="AH314">
        <v>45.055</v>
      </c>
      <c r="AI314" s="9">
        <v>1.809087591052686</v>
      </c>
      <c r="AJ314" s="9">
        <v>2500000</v>
      </c>
    </row>
    <row r="315" spans="31:36" x14ac:dyDescent="0.2">
      <c r="AE315" s="3"/>
      <c r="AF315" s="8">
        <v>36.464489032202238</v>
      </c>
      <c r="AG315" s="8">
        <v>9.4070501697935427</v>
      </c>
      <c r="AH315">
        <v>4.258</v>
      </c>
      <c r="AI315" s="9">
        <v>1.383774083373563</v>
      </c>
      <c r="AJ315" s="9"/>
    </row>
    <row r="316" spans="31:36" x14ac:dyDescent="0.2">
      <c r="AE316" s="9">
        <v>73.642010163749205</v>
      </c>
      <c r="AF316" s="8">
        <v>3.4441613526372485</v>
      </c>
      <c r="AG316" s="8">
        <v>9.4409119470870593</v>
      </c>
      <c r="AH316">
        <v>1.6459999999999999</v>
      </c>
      <c r="AI316" s="9">
        <v>1.4477397953625115</v>
      </c>
      <c r="AJ316" s="9">
        <v>5800000</v>
      </c>
    </row>
    <row r="317" spans="31:36" x14ac:dyDescent="0.2">
      <c r="AE317" s="9">
        <v>85.608930211202903</v>
      </c>
      <c r="AF317" s="8">
        <v>-39.662147774859818</v>
      </c>
      <c r="AG317" s="8">
        <v>11.820527804857139</v>
      </c>
      <c r="AH317">
        <v>1.5349999999999999</v>
      </c>
      <c r="AI317" s="9">
        <v>1.1218386072226796</v>
      </c>
      <c r="AJ317" s="9">
        <v>68284041</v>
      </c>
    </row>
    <row r="318" spans="31:36" x14ac:dyDescent="0.2">
      <c r="AE318" s="9">
        <v>88.420521859667303</v>
      </c>
      <c r="AF318" s="8">
        <v>29.214210092930244</v>
      </c>
      <c r="AG318" s="8">
        <v>12.076829189409015</v>
      </c>
      <c r="AH318">
        <v>1.353</v>
      </c>
      <c r="AI318" s="9">
        <v>0.88940097409986796</v>
      </c>
      <c r="AJ318" s="9">
        <v>27893493</v>
      </c>
    </row>
    <row r="319" spans="31:36" x14ac:dyDescent="0.2">
      <c r="AE319" s="9">
        <v>87.659487700209795</v>
      </c>
      <c r="AF319" s="8">
        <v>31.354977468250716</v>
      </c>
      <c r="AG319" s="8">
        <v>12.349562413529963</v>
      </c>
      <c r="AH319">
        <v>1.2909999999999999</v>
      </c>
      <c r="AI319" s="9">
        <v>0.66373847240090267</v>
      </c>
      <c r="AJ319" s="9">
        <v>26610906</v>
      </c>
    </row>
    <row r="320" spans="31:36" x14ac:dyDescent="0.2">
      <c r="AE320" s="9">
        <v>86.709878625463105</v>
      </c>
      <c r="AF320" s="8">
        <v>-74.890734171074115</v>
      </c>
      <c r="AG320" s="8">
        <v>10.967629162089013</v>
      </c>
      <c r="AH320">
        <v>1.4139999999999999</v>
      </c>
      <c r="AI320" s="9">
        <v>2.0208739455207274</v>
      </c>
      <c r="AJ320" s="9">
        <v>26116829</v>
      </c>
    </row>
    <row r="321" spans="31:36" x14ac:dyDescent="0.2">
      <c r="AE321" s="9">
        <v>86.351722382181507</v>
      </c>
      <c r="AF321" s="8">
        <v>-6.1310745769144512</v>
      </c>
      <c r="AG321" s="8">
        <v>10.904358374883346</v>
      </c>
      <c r="AH321">
        <v>1.3919999999999999</v>
      </c>
      <c r="AI321" s="9">
        <v>2.1696469593663279</v>
      </c>
      <c r="AJ321" s="9">
        <v>27553664</v>
      </c>
    </row>
    <row r="322" spans="31:36" x14ac:dyDescent="0.2">
      <c r="AE322" s="3"/>
      <c r="AF322" s="8">
        <v>-3.4715968610442358</v>
      </c>
      <c r="AG322" s="8">
        <v>10.869025486978895</v>
      </c>
      <c r="AH322">
        <v>1.21</v>
      </c>
      <c r="AI322" s="9">
        <v>2.2187761785088722</v>
      </c>
      <c r="AJ322" s="9"/>
    </row>
    <row r="323" spans="31:36" x14ac:dyDescent="0.2">
      <c r="AE323" s="9">
        <v>89.691540023216703</v>
      </c>
      <c r="AF323" s="8">
        <v>-43.713350087579009</v>
      </c>
      <c r="AG323" s="8">
        <v>10.294312683904778</v>
      </c>
      <c r="AH323">
        <v>1.2909999999999999</v>
      </c>
      <c r="AI323" s="9">
        <v>3.2973887160059534</v>
      </c>
      <c r="AJ323" s="9">
        <v>26100000</v>
      </c>
    </row>
    <row r="324" spans="31:36" x14ac:dyDescent="0.2">
      <c r="AE324" s="9">
        <v>87.110348407937195</v>
      </c>
      <c r="AF324" s="8">
        <v>-19.858611825192803</v>
      </c>
      <c r="AG324" s="8">
        <v>10.072934924846477</v>
      </c>
      <c r="AH324">
        <v>1.5329999999999999</v>
      </c>
      <c r="AI324" s="9">
        <v>3.7889672055037353</v>
      </c>
      <c r="AJ324" s="9">
        <v>26500000</v>
      </c>
    </row>
    <row r="325" spans="31:36" x14ac:dyDescent="0.2">
      <c r="AE325" s="3"/>
      <c r="AF325" s="8">
        <v>22.846410332165618</v>
      </c>
      <c r="AG325" s="8">
        <v>10.278699617473272</v>
      </c>
      <c r="AH325">
        <v>1.5149999999999999</v>
      </c>
      <c r="AI325" s="9">
        <v>2.5205112347969489</v>
      </c>
      <c r="AJ325" s="9"/>
    </row>
    <row r="326" spans="31:36" x14ac:dyDescent="0.2">
      <c r="AE326" s="9">
        <v>61.529496038007402</v>
      </c>
      <c r="AF326" s="8">
        <v>25.118532261389404</v>
      </c>
      <c r="AG326" s="8">
        <v>10.502790977565914</v>
      </c>
      <c r="AH326">
        <v>1.2789999999999999</v>
      </c>
      <c r="AI326" s="9">
        <v>1.9216300079633137</v>
      </c>
      <c r="AJ326" s="9">
        <v>20300000</v>
      </c>
    </row>
    <row r="327" spans="31:36" x14ac:dyDescent="0.2">
      <c r="AE327" s="9">
        <v>65.866583039835305</v>
      </c>
      <c r="AF327" s="8">
        <v>-16.422869356560284</v>
      </c>
      <c r="AG327" s="8">
        <v>10.030208305315284</v>
      </c>
      <c r="AH327">
        <v>1.143</v>
      </c>
      <c r="AI327" s="9">
        <v>1.474099198308519</v>
      </c>
      <c r="AJ327" s="9">
        <v>1705000</v>
      </c>
    </row>
    <row r="328" spans="31:36" x14ac:dyDescent="0.2">
      <c r="AE328" s="3"/>
      <c r="AF328" s="8">
        <v>20.901242181305612</v>
      </c>
      <c r="AG328" s="8">
        <v>10.220012151347644</v>
      </c>
      <c r="AH328">
        <v>1.02</v>
      </c>
      <c r="AI328" s="9">
        <v>1.8860713374867928</v>
      </c>
      <c r="AJ328" s="9"/>
    </row>
    <row r="329" spans="31:36" x14ac:dyDescent="0.2">
      <c r="AE329" s="9">
        <v>56.548032612548703</v>
      </c>
      <c r="AF329" s="8">
        <v>44.059460050278723</v>
      </c>
      <c r="AG329" s="8">
        <v>10.585068096724608</v>
      </c>
      <c r="AH329">
        <v>1.149</v>
      </c>
      <c r="AI329" s="9">
        <v>1.396079919069297</v>
      </c>
      <c r="AJ329" s="9">
        <v>2103157</v>
      </c>
    </row>
    <row r="330" spans="31:36" x14ac:dyDescent="0.2">
      <c r="AE330" s="9">
        <v>65.502946329033193</v>
      </c>
      <c r="AF330" s="8">
        <v>6.59838138593829</v>
      </c>
      <c r="AG330" s="8">
        <v>10.648966238356156</v>
      </c>
      <c r="AH330">
        <v>1.07</v>
      </c>
      <c r="AI330" s="9">
        <v>1.4602244418610169</v>
      </c>
      <c r="AJ330" s="9">
        <v>2750000</v>
      </c>
    </row>
    <row r="331" spans="31:36" x14ac:dyDescent="0.2">
      <c r="AE331" s="9">
        <v>65.619808604883204</v>
      </c>
      <c r="AF331" s="8">
        <v>7.3951932430188148</v>
      </c>
      <c r="AG331" s="8">
        <v>10.720311477789672</v>
      </c>
      <c r="AH331">
        <v>0.86499999999999999</v>
      </c>
      <c r="AI331" s="9">
        <v>1.4823487827508506</v>
      </c>
      <c r="AJ331" s="9">
        <v>2200000</v>
      </c>
    </row>
    <row r="332" spans="31:36" x14ac:dyDescent="0.2">
      <c r="AE332" s="9">
        <v>77.009521862312596</v>
      </c>
      <c r="AF332" s="8">
        <v>7.3211682057173153</v>
      </c>
      <c r="AG332" s="8">
        <v>10.790967202556164</v>
      </c>
      <c r="AH332">
        <v>0.78800000000000003</v>
      </c>
      <c r="AI332" s="9">
        <v>1.3771922601893782</v>
      </c>
      <c r="AJ332" s="9">
        <v>2847000</v>
      </c>
    </row>
    <row r="333" spans="31:36" x14ac:dyDescent="0.2">
      <c r="AE333" s="9">
        <v>74.590895446991297</v>
      </c>
      <c r="AF333" s="8">
        <v>-26.976121860848085</v>
      </c>
      <c r="AG333" s="8">
        <v>10.476583502028243</v>
      </c>
      <c r="AH333">
        <v>0.58399999999999996</v>
      </c>
      <c r="AI333" s="9">
        <v>1.9169837914023962</v>
      </c>
      <c r="AJ333" s="9">
        <v>1977000</v>
      </c>
    </row>
    <row r="334" spans="31:36" x14ac:dyDescent="0.2">
      <c r="AE334" s="9">
        <v>75.309994767137596</v>
      </c>
      <c r="AF334" s="8">
        <v>-21.606765327695559</v>
      </c>
      <c r="AG334" s="8">
        <v>10.23315094722801</v>
      </c>
      <c r="AH334">
        <v>0.42899999999999999</v>
      </c>
      <c r="AI334" s="9">
        <v>2.8031643293779216</v>
      </c>
      <c r="AJ334" s="9">
        <v>1840000</v>
      </c>
    </row>
    <row r="335" spans="31:36" x14ac:dyDescent="0.2">
      <c r="AE335" s="9">
        <v>85.711810466760895</v>
      </c>
      <c r="AF335" s="8">
        <v>9.4570298453793598</v>
      </c>
      <c r="AG335" s="8">
        <v>10.323512811975622</v>
      </c>
      <c r="AH335">
        <v>0.42799999999999999</v>
      </c>
      <c r="AI335" s="9">
        <v>2.3648817345597899</v>
      </c>
      <c r="AJ335" s="9">
        <v>1919000</v>
      </c>
    </row>
    <row r="336" spans="31:36" x14ac:dyDescent="0.2">
      <c r="AE336" s="9">
        <v>78.078780820628594</v>
      </c>
      <c r="AF336" s="8">
        <v>7.8022339027595269</v>
      </c>
      <c r="AG336" s="8">
        <v>10.398641006907823</v>
      </c>
      <c r="AH336">
        <v>0.46400000000000002</v>
      </c>
      <c r="AI336" s="9">
        <v>2.1486210574432425</v>
      </c>
      <c r="AJ336" s="9">
        <v>2065000</v>
      </c>
    </row>
    <row r="337" spans="31:36" x14ac:dyDescent="0.2">
      <c r="AE337" s="9">
        <v>56.408870876955902</v>
      </c>
      <c r="AF337" s="8">
        <v>-33.168717616580309</v>
      </c>
      <c r="AG337" s="8">
        <v>9.0185743563542289</v>
      </c>
      <c r="AH337">
        <v>1.968</v>
      </c>
      <c r="AI337" s="9">
        <v>3.0623864324651726</v>
      </c>
      <c r="AJ337" s="9">
        <v>16916133</v>
      </c>
    </row>
    <row r="338" spans="31:36" x14ac:dyDescent="0.2">
      <c r="AE338" s="9">
        <v>29.279220779220701</v>
      </c>
      <c r="AF338" s="8">
        <v>16.486977589339794</v>
      </c>
      <c r="AG338" s="8">
        <v>9.1711836567749891</v>
      </c>
      <c r="AH338">
        <v>2.0870000000000002</v>
      </c>
      <c r="AI338" s="9">
        <v>2.5969217970049918</v>
      </c>
      <c r="AJ338" s="9"/>
    </row>
    <row r="339" spans="31:36" x14ac:dyDescent="0.2">
      <c r="AE339" s="3"/>
      <c r="AF339" s="8">
        <v>-17.533277870216306</v>
      </c>
      <c r="AG339" s="8">
        <v>8.9784083146288935</v>
      </c>
      <c r="AH339">
        <v>2.1709999999999998</v>
      </c>
      <c r="AI339" s="9">
        <v>2.0809583858764187</v>
      </c>
      <c r="AJ339" s="9"/>
    </row>
    <row r="340" spans="31:36" x14ac:dyDescent="0.2">
      <c r="AE340" s="9">
        <v>42.053193183627897</v>
      </c>
      <c r="AF340" s="8">
        <v>-5.5989911727616644</v>
      </c>
      <c r="AG340" s="8">
        <v>8.920789888464375</v>
      </c>
      <c r="AH340">
        <v>5.8650000000000002</v>
      </c>
      <c r="AI340" s="9">
        <v>3.2496660432807909</v>
      </c>
      <c r="AJ340" s="9"/>
    </row>
    <row r="341" spans="31:36" x14ac:dyDescent="0.2">
      <c r="AE341" s="9">
        <v>43.613749434644902</v>
      </c>
      <c r="AF341" s="8">
        <v>-8.3622762489981302</v>
      </c>
      <c r="AG341" s="8">
        <v>8.8334627207199308</v>
      </c>
      <c r="AH341">
        <v>3.5979999999999999</v>
      </c>
      <c r="AI341" s="9">
        <v>3.9565597667638484</v>
      </c>
      <c r="AJ341" s="9"/>
    </row>
    <row r="342" spans="31:36" x14ac:dyDescent="0.2">
      <c r="AE342" s="9">
        <v>51.595057978210697</v>
      </c>
      <c r="AF342" s="8">
        <v>11.326530612244898</v>
      </c>
      <c r="AG342" s="8">
        <v>8.9407601348883841</v>
      </c>
      <c r="AH342">
        <v>3.3980000000000001</v>
      </c>
      <c r="AI342" s="9">
        <v>6.6207935053031299</v>
      </c>
      <c r="AJ342" s="9"/>
    </row>
    <row r="343" spans="31:36" x14ac:dyDescent="0.2">
      <c r="AE343" s="3"/>
      <c r="AF343" s="8">
        <v>-3.6270786958229668</v>
      </c>
      <c r="AG343" s="8">
        <v>8.9038152117229217</v>
      </c>
      <c r="AH343">
        <v>3.895</v>
      </c>
      <c r="AI343" s="9">
        <v>6.6603260869565215</v>
      </c>
      <c r="AJ343" s="9"/>
    </row>
    <row r="344" spans="31:36" x14ac:dyDescent="0.2">
      <c r="AE344" s="9">
        <v>51.025850340136003</v>
      </c>
      <c r="AF344" s="8">
        <v>1.888586956521739</v>
      </c>
      <c r="AG344" s="8">
        <v>8.9225249573013894</v>
      </c>
      <c r="AH344">
        <v>6.1660000000000004</v>
      </c>
      <c r="AI344" s="9">
        <v>6.2454993999199893</v>
      </c>
      <c r="AJ344" s="9"/>
    </row>
    <row r="345" spans="31:36" x14ac:dyDescent="0.2">
      <c r="AE345" s="3"/>
      <c r="AF345" s="8">
        <v>7.094279237231631</v>
      </c>
      <c r="AG345" s="8">
        <v>8.9910643321884613</v>
      </c>
      <c r="AH345">
        <v>4.3970000000000002</v>
      </c>
      <c r="AI345" s="9">
        <v>5.7716349147055164</v>
      </c>
      <c r="AJ345" s="9"/>
    </row>
    <row r="346" spans="31:36" x14ac:dyDescent="0.2">
      <c r="AE346" s="9">
        <v>72.814354727398097</v>
      </c>
      <c r="AF346" s="8">
        <v>8.1558959033744252</v>
      </c>
      <c r="AG346" s="8">
        <v>9.0694678130947679</v>
      </c>
      <c r="AH346">
        <v>2.778</v>
      </c>
      <c r="AI346" s="9">
        <v>5.2155192263412387</v>
      </c>
      <c r="AJ346" s="9">
        <v>11576000</v>
      </c>
    </row>
    <row r="347" spans="31:36" x14ac:dyDescent="0.2">
      <c r="AE347" s="3"/>
      <c r="AF347" s="8">
        <v>-47.307869305108149</v>
      </c>
      <c r="AG347" s="8">
        <v>8.9890700650436539</v>
      </c>
      <c r="AH347">
        <v>0.93400000000000005</v>
      </c>
      <c r="AI347" s="9">
        <v>3.7038053649407363</v>
      </c>
      <c r="AJ347" s="9"/>
    </row>
    <row r="348" spans="31:36" x14ac:dyDescent="0.2">
      <c r="AE348" s="9">
        <v>34.776122069754102</v>
      </c>
      <c r="AF348" s="8">
        <v>24.017467248908297</v>
      </c>
      <c r="AG348" s="8">
        <v>9.2043222996506202</v>
      </c>
      <c r="AH348">
        <v>0.79700000000000004</v>
      </c>
      <c r="AI348" s="9">
        <v>3.3125754527162976</v>
      </c>
      <c r="AJ348" s="9"/>
    </row>
    <row r="349" spans="31:36" x14ac:dyDescent="0.2">
      <c r="AE349" s="9">
        <v>34.204283228648599</v>
      </c>
      <c r="AF349" s="8">
        <v>15.231388329979879</v>
      </c>
      <c r="AG349" s="8">
        <v>9.3460942929538025</v>
      </c>
      <c r="AH349">
        <v>0.80100000000000005</v>
      </c>
      <c r="AI349" s="9">
        <v>3.5897503055701065</v>
      </c>
      <c r="AJ349" s="9">
        <v>8242091</v>
      </c>
    </row>
    <row r="350" spans="31:36" x14ac:dyDescent="0.2">
      <c r="AE350" s="9"/>
      <c r="AF350" s="8">
        <v>-17.042081368954076</v>
      </c>
      <c r="AG350" s="8">
        <v>9.159257581746866</v>
      </c>
      <c r="AH350">
        <v>0.95399999999999996</v>
      </c>
      <c r="AI350" s="9">
        <v>4.5596716480740893</v>
      </c>
      <c r="AJ350" s="9"/>
    </row>
    <row r="351" spans="31:36" x14ac:dyDescent="0.2">
      <c r="AE351" s="9">
        <v>31.726812338421201</v>
      </c>
      <c r="AF351" s="8">
        <v>9.4190696695432532</v>
      </c>
      <c r="AG351" s="8">
        <v>9.2492725819779711</v>
      </c>
      <c r="AH351">
        <v>1.03</v>
      </c>
      <c r="AI351" s="9">
        <v>4.1239780705972873</v>
      </c>
      <c r="AJ351" s="9">
        <v>7408759.0499999998</v>
      </c>
    </row>
    <row r="352" spans="31:36" x14ac:dyDescent="0.2">
      <c r="AE352" s="9">
        <v>32.823458654538399</v>
      </c>
      <c r="AF352" s="8">
        <v>88.188900644416663</v>
      </c>
      <c r="AG352" s="8">
        <v>9.8815486450173733</v>
      </c>
      <c r="AH352">
        <v>1.1719999999999999</v>
      </c>
      <c r="AI352" s="9">
        <v>2.5880098129408156</v>
      </c>
      <c r="AJ352" s="9">
        <v>6622589.2000000002</v>
      </c>
    </row>
    <row r="353" spans="31:36" x14ac:dyDescent="0.2">
      <c r="AE353" s="9">
        <v>39.694602272727302</v>
      </c>
      <c r="AF353" s="8">
        <v>-32.817131759174082</v>
      </c>
      <c r="AG353" s="8">
        <v>9.4837967371639813</v>
      </c>
      <c r="AH353">
        <v>1.288</v>
      </c>
      <c r="AI353" s="9">
        <v>2.2466337010270063</v>
      </c>
      <c r="AJ353" s="9">
        <v>7970000</v>
      </c>
    </row>
    <row r="354" spans="31:36" x14ac:dyDescent="0.2">
      <c r="AE354" s="9">
        <v>51.172704199353902</v>
      </c>
      <c r="AF354" s="8">
        <v>-21.612780524914417</v>
      </c>
      <c r="AG354" s="8">
        <v>9.2402874483441355</v>
      </c>
      <c r="AH354">
        <v>2.9710000000000001</v>
      </c>
      <c r="AI354" s="9">
        <v>2.5148486024844718</v>
      </c>
      <c r="AJ354" s="9">
        <v>5770000</v>
      </c>
    </row>
    <row r="355" spans="31:36" x14ac:dyDescent="0.2">
      <c r="AE355" s="9">
        <v>48.171754780570502</v>
      </c>
      <c r="AF355" s="8">
        <v>35.374611801242231</v>
      </c>
      <c r="AG355" s="8">
        <v>9.5431631000922348</v>
      </c>
      <c r="AH355">
        <v>2.3410000000000002</v>
      </c>
      <c r="AI355" s="9">
        <v>2.1679690300379955</v>
      </c>
      <c r="AJ355" s="9">
        <v>5940000</v>
      </c>
    </row>
    <row r="356" spans="31:36" x14ac:dyDescent="0.2">
      <c r="AE356" s="3"/>
      <c r="AF356" s="8">
        <v>-23.048247186178219</v>
      </c>
      <c r="AG356" s="8">
        <v>9.2811715527367742</v>
      </c>
      <c r="AH356">
        <v>1.6910000000000001</v>
      </c>
      <c r="AI356" s="9">
        <v>1.8228060368921184</v>
      </c>
      <c r="AJ356" s="9"/>
    </row>
    <row r="357" spans="31:36" x14ac:dyDescent="0.2">
      <c r="AE357" s="3"/>
      <c r="AF357" s="8">
        <v>-43.134287984581313</v>
      </c>
      <c r="AG357" s="8">
        <v>11.11648451637668</v>
      </c>
      <c r="AH357">
        <v>1.2629999999999999</v>
      </c>
      <c r="AI357" s="9">
        <v>0.52963386897771703</v>
      </c>
      <c r="AJ357" s="9"/>
    </row>
    <row r="358" spans="31:36" x14ac:dyDescent="0.2">
      <c r="AE358" s="9">
        <v>49.187388640685</v>
      </c>
      <c r="AF358" s="8">
        <v>20.916888406594222</v>
      </c>
      <c r="AG358" s="8">
        <v>11.306417767307444</v>
      </c>
      <c r="AH358">
        <v>1.4370000000000001</v>
      </c>
      <c r="AI358" s="9">
        <v>0.46250399547589194</v>
      </c>
      <c r="AJ358" s="9"/>
    </row>
    <row r="359" spans="31:36" x14ac:dyDescent="0.2">
      <c r="AE359" s="3"/>
      <c r="AF359" s="8">
        <v>53.788940522731188</v>
      </c>
      <c r="AG359" s="8">
        <v>11.73682872763068</v>
      </c>
      <c r="AH359">
        <v>1.5189999999999999</v>
      </c>
      <c r="AI359" s="9">
        <v>0.34200407690155482</v>
      </c>
      <c r="AJ359" s="9"/>
    </row>
    <row r="360" spans="31:36" x14ac:dyDescent="0.2">
      <c r="AE360" s="9">
        <v>46.368826379648802</v>
      </c>
      <c r="AF360" s="8">
        <v>10.544785962668373</v>
      </c>
      <c r="AG360" s="8">
        <v>11.837079283316969</v>
      </c>
      <c r="AH360">
        <v>1.5680000000000001</v>
      </c>
      <c r="AI360" s="9">
        <v>0.3216305338212111</v>
      </c>
      <c r="AJ360" s="9">
        <v>25800000</v>
      </c>
    </row>
    <row r="361" spans="31:36" x14ac:dyDescent="0.2">
      <c r="AE361" s="3"/>
      <c r="AF361" s="8">
        <v>-0.15330546837713147</v>
      </c>
      <c r="AG361" s="8">
        <v>11.835545052302459</v>
      </c>
      <c r="AH361">
        <v>1.482</v>
      </c>
      <c r="AI361" s="9">
        <v>0.34228022654518592</v>
      </c>
      <c r="AJ361" s="9"/>
    </row>
    <row r="362" spans="31:36" x14ac:dyDescent="0.2">
      <c r="AE362" s="9">
        <v>49.791761261724503</v>
      </c>
      <c r="AF362" s="8">
        <v>-5.2363225516751886</v>
      </c>
      <c r="AG362" s="8">
        <v>11.78176105287563</v>
      </c>
      <c r="AH362">
        <v>1.3440000000000001</v>
      </c>
      <c r="AI362" s="9">
        <v>0.34812448411849223</v>
      </c>
      <c r="AJ362" s="9"/>
    </row>
    <row r="363" spans="31:36" x14ac:dyDescent="0.2">
      <c r="AE363" s="9">
        <v>49.877140851945903</v>
      </c>
      <c r="AF363" s="8">
        <v>-37.464461496132799</v>
      </c>
      <c r="AG363" s="8">
        <v>11.312325878090913</v>
      </c>
      <c r="AH363">
        <v>1.167</v>
      </c>
      <c r="AI363" s="9">
        <v>0.54193146265154479</v>
      </c>
      <c r="AJ363" s="9"/>
    </row>
    <row r="364" spans="31:36" x14ac:dyDescent="0.2">
      <c r="AE364" s="9">
        <v>52.598350253807098</v>
      </c>
      <c r="AF364" s="8">
        <v>-14.247653500195542</v>
      </c>
      <c r="AG364" s="8">
        <v>11.158619142203678</v>
      </c>
      <c r="AH364">
        <v>1.1559999999999999</v>
      </c>
      <c r="AI364" s="9">
        <v>0.65805375823048196</v>
      </c>
      <c r="AJ364" s="9"/>
    </row>
    <row r="365" spans="31:36" x14ac:dyDescent="0.2">
      <c r="AE365" s="9">
        <v>51.321171722024403</v>
      </c>
      <c r="AF365" s="8">
        <v>25.996921585953309</v>
      </c>
      <c r="AG365" s="8">
        <v>11.389706431011088</v>
      </c>
      <c r="AH365">
        <v>1.2809999999999999</v>
      </c>
      <c r="AI365" s="9">
        <v>0.56735326388181928</v>
      </c>
      <c r="AJ365" s="9">
        <v>25754400</v>
      </c>
    </row>
    <row r="366" spans="31:36" x14ac:dyDescent="0.2">
      <c r="AE366" s="3"/>
      <c r="AF366" s="8">
        <v>26.016039453889402</v>
      </c>
      <c r="AG366" s="8">
        <v>11.620945441125958</v>
      </c>
      <c r="AH366">
        <v>1.262</v>
      </c>
      <c r="AI366" s="9">
        <v>0.4501961277119032</v>
      </c>
      <c r="AJ366" s="9"/>
    </row>
    <row r="367" spans="31:36" x14ac:dyDescent="0.2">
      <c r="AE367" s="9">
        <v>13.7756699223641</v>
      </c>
      <c r="AF367" s="8">
        <v>-39.317224168615056</v>
      </c>
      <c r="AG367" s="8">
        <v>8.3519283777797906</v>
      </c>
      <c r="AH367">
        <v>0.78700000000000003</v>
      </c>
      <c r="AI367" s="9">
        <v>4.2749381480417137</v>
      </c>
      <c r="AJ367" s="9">
        <v>394805</v>
      </c>
    </row>
    <row r="368" spans="31:36" x14ac:dyDescent="0.2">
      <c r="AE368" s="9">
        <v>9.8154302458547704</v>
      </c>
      <c r="AF368" s="8">
        <v>38.091769761128525</v>
      </c>
      <c r="AG368" s="8">
        <v>8.6746766542045801</v>
      </c>
      <c r="AH368">
        <v>0.88200000000000001</v>
      </c>
      <c r="AI368" s="9">
        <v>3.694677271948315</v>
      </c>
      <c r="AJ368" s="9"/>
    </row>
    <row r="369" spans="31:36" x14ac:dyDescent="0.2">
      <c r="AE369" s="9">
        <v>31.158555145591901</v>
      </c>
      <c r="AF369" s="8">
        <v>64.024424519721904</v>
      </c>
      <c r="AG369" s="8">
        <v>9.1695218149500199</v>
      </c>
      <c r="AH369">
        <v>1.016</v>
      </c>
      <c r="AI369" s="9">
        <v>2.5873657934300849</v>
      </c>
      <c r="AJ369" s="9"/>
    </row>
    <row r="370" spans="31:36" x14ac:dyDescent="0.2">
      <c r="AE370" s="9">
        <v>29.164662497995799</v>
      </c>
      <c r="AF370" s="8">
        <v>19.258069217053745</v>
      </c>
      <c r="AG370" s="8">
        <v>9.3456414228315001</v>
      </c>
      <c r="AH370">
        <v>0.97799999999999998</v>
      </c>
      <c r="AI370" s="9">
        <v>2.3877213831930537</v>
      </c>
      <c r="AJ370" s="9">
        <v>4907423.7589999996</v>
      </c>
    </row>
    <row r="371" spans="31:36" x14ac:dyDescent="0.2">
      <c r="AE371" s="3"/>
      <c r="AF371" s="8">
        <v>24.318955657765073</v>
      </c>
      <c r="AG371" s="8">
        <v>9.5633217229912084</v>
      </c>
      <c r="AH371">
        <v>1.0389999999999999</v>
      </c>
      <c r="AI371" s="9">
        <v>2.1481162921836972</v>
      </c>
      <c r="AJ371" s="9"/>
    </row>
    <row r="372" spans="31:36" x14ac:dyDescent="0.2">
      <c r="AE372" s="9">
        <v>38.029439654415498</v>
      </c>
      <c r="AF372" s="8">
        <v>22.76715750093129</v>
      </c>
      <c r="AG372" s="8">
        <v>9.7684410698849966</v>
      </c>
      <c r="AH372">
        <v>0.98099999999999998</v>
      </c>
      <c r="AI372" s="9">
        <v>1.9894511725351509</v>
      </c>
      <c r="AJ372" s="9">
        <v>4699375</v>
      </c>
    </row>
    <row r="373" spans="31:36" x14ac:dyDescent="0.2">
      <c r="AE373" s="9">
        <v>38.661123493219499</v>
      </c>
      <c r="AF373" s="8">
        <v>-50.10550830497327</v>
      </c>
      <c r="AG373" s="8">
        <v>9.0731814936880877</v>
      </c>
      <c r="AH373">
        <v>0.98199999999999998</v>
      </c>
      <c r="AI373" s="9">
        <v>3.0940884576690664</v>
      </c>
      <c r="AJ373" s="9">
        <v>3893053.5</v>
      </c>
    </row>
    <row r="374" spans="31:36" x14ac:dyDescent="0.2">
      <c r="AE374" s="9">
        <v>40.801222888786299</v>
      </c>
      <c r="AF374" s="8">
        <v>-15.54110730316412</v>
      </c>
      <c r="AG374" s="8">
        <v>8.9042762467342946</v>
      </c>
      <c r="AH374">
        <v>1.1279999999999999</v>
      </c>
      <c r="AI374" s="9">
        <v>4.0007954212418895</v>
      </c>
      <c r="AJ374" s="9">
        <v>3486323.05</v>
      </c>
    </row>
    <row r="375" spans="31:36" x14ac:dyDescent="0.2">
      <c r="AE375" s="9">
        <v>44.089981001463102</v>
      </c>
      <c r="AF375" s="8">
        <v>52.454235098651523</v>
      </c>
      <c r="AG375" s="8">
        <v>9.325970514041579</v>
      </c>
      <c r="AH375">
        <v>1.095</v>
      </c>
      <c r="AI375" s="9">
        <v>2.6575444115104072</v>
      </c>
      <c r="AJ375" s="9">
        <v>3519512.5</v>
      </c>
    </row>
    <row r="376" spans="31:36" x14ac:dyDescent="0.2">
      <c r="AE376" s="3"/>
      <c r="AF376" s="8">
        <v>51.536575636528902</v>
      </c>
      <c r="AG376" s="8">
        <v>9.7416273472084107</v>
      </c>
      <c r="AH376">
        <v>0.82699999999999996</v>
      </c>
      <c r="AI376" s="9">
        <v>1.9948310530907809</v>
      </c>
      <c r="AJ376" s="9"/>
    </row>
    <row r="377" spans="31:36" x14ac:dyDescent="0.2">
      <c r="AE377" s="9">
        <v>0</v>
      </c>
      <c r="AF377" s="8">
        <v>-7.0327376767171712</v>
      </c>
      <c r="AG377" s="8">
        <v>6.7790988415736981</v>
      </c>
      <c r="AH377">
        <v>1.0029999999999999</v>
      </c>
      <c r="AI377" s="9">
        <v>4.1891294656057942</v>
      </c>
      <c r="AJ377" s="9"/>
    </row>
    <row r="378" spans="31:36" x14ac:dyDescent="0.2">
      <c r="AE378" s="9">
        <v>0.100057175528873</v>
      </c>
      <c r="AF378" s="8">
        <v>-4.0079565460674447</v>
      </c>
      <c r="AG378" s="8">
        <v>6.7381939629304464</v>
      </c>
      <c r="AH378">
        <v>1.0820000000000001</v>
      </c>
      <c r="AI378" s="9">
        <v>4.745100617865373</v>
      </c>
      <c r="AJ378" s="9"/>
    </row>
    <row r="379" spans="31:36" x14ac:dyDescent="0.2">
      <c r="AE379" s="9">
        <v>3.10177244139508</v>
      </c>
      <c r="AF379" s="8">
        <v>16.092816056206207</v>
      </c>
      <c r="AG379" s="8">
        <v>6.8874137865242018</v>
      </c>
      <c r="AH379">
        <v>1.1599999999999999</v>
      </c>
      <c r="AI379" s="9">
        <v>4.4205042740625231</v>
      </c>
      <c r="AJ379" s="9"/>
    </row>
    <row r="380" spans="31:36" x14ac:dyDescent="0.2">
      <c r="AE380" s="9">
        <v>0.98204264870931401</v>
      </c>
      <c r="AF380" s="8">
        <v>22.929916804781072</v>
      </c>
      <c r="AG380" s="8">
        <v>7.0938580114460841</v>
      </c>
      <c r="AH380">
        <v>1.083</v>
      </c>
      <c r="AI380" s="9">
        <v>3.8324090570223137</v>
      </c>
      <c r="AJ380" s="9"/>
    </row>
    <row r="381" spans="31:36" x14ac:dyDescent="0.2">
      <c r="AE381" s="9">
        <v>2.5267379679144302</v>
      </c>
      <c r="AF381" s="8">
        <v>44.973956992925132</v>
      </c>
      <c r="AG381" s="8">
        <v>7.4652419448019645</v>
      </c>
      <c r="AH381">
        <v>1.1819999999999999</v>
      </c>
      <c r="AI381" s="9">
        <v>2.8523980717846755</v>
      </c>
      <c r="AJ381" s="9"/>
    </row>
    <row r="382" spans="31:36" x14ac:dyDescent="0.2">
      <c r="AE382" s="9">
        <v>30.6316399459146</v>
      </c>
      <c r="AF382" s="8">
        <v>24.436716261671965</v>
      </c>
      <c r="AG382" s="8">
        <v>7.68386904236971</v>
      </c>
      <c r="AH382">
        <v>1.288</v>
      </c>
      <c r="AI382" s="9">
        <v>2.5023877007525503</v>
      </c>
      <c r="AJ382" s="9"/>
    </row>
    <row r="383" spans="31:36" x14ac:dyDescent="0.2">
      <c r="AE383" s="9">
        <v>28.913195316423899</v>
      </c>
      <c r="AF383" s="8">
        <v>-37.545184999063508</v>
      </c>
      <c r="AG383" s="8">
        <v>7.2131421916773633</v>
      </c>
      <c r="AH383">
        <v>1.5549999999999999</v>
      </c>
      <c r="AI383" s="9">
        <v>3.8771683306929963</v>
      </c>
      <c r="AJ383" s="9"/>
    </row>
    <row r="384" spans="31:36" x14ac:dyDescent="0.2">
      <c r="AE384" s="9">
        <v>33.306991232118101</v>
      </c>
      <c r="AF384" s="8">
        <v>-14.845300814206253</v>
      </c>
      <c r="AG384" s="8">
        <v>7.0524415984248767</v>
      </c>
      <c r="AH384">
        <v>1.0629999999999999</v>
      </c>
      <c r="AI384" s="9">
        <v>4.4325265623526304</v>
      </c>
      <c r="AJ384" s="9"/>
    </row>
    <row r="385" spans="31:36" x14ac:dyDescent="0.2">
      <c r="AE385" s="9">
        <v>29.8902731373305</v>
      </c>
      <c r="AF385" s="8">
        <v>52.6567544391729</v>
      </c>
      <c r="AG385" s="8">
        <v>7.4754633785206694</v>
      </c>
      <c r="AH385">
        <v>0.96099999999999997</v>
      </c>
      <c r="AI385" s="9">
        <v>2.6795675593562929</v>
      </c>
      <c r="AJ385" s="9"/>
    </row>
    <row r="386" spans="31:36" x14ac:dyDescent="0.2">
      <c r="AE386" s="9">
        <v>29.2173655783469</v>
      </c>
      <c r="AF386" s="8">
        <v>24.029273009756729</v>
      </c>
      <c r="AG386" s="8">
        <v>7.6908108029361779</v>
      </c>
      <c r="AH386">
        <v>0.94399999999999995</v>
      </c>
      <c r="AI386" s="9">
        <v>1.9188962538182972</v>
      </c>
      <c r="AJ386" s="9"/>
    </row>
    <row r="387" spans="31:36" x14ac:dyDescent="0.2">
      <c r="AE387" s="3"/>
      <c r="AF387" s="8">
        <v>-11.067385954478826</v>
      </c>
      <c r="AG387" s="8">
        <v>9.1369563377161782</v>
      </c>
      <c r="AH387" s="8"/>
      <c r="AI387" s="9">
        <v>1.321776123577459</v>
      </c>
      <c r="AJ387" s="9"/>
    </row>
    <row r="388" spans="31:36" x14ac:dyDescent="0.2">
      <c r="AE388" s="3"/>
      <c r="AF388" s="8">
        <v>-12.895957670531924</v>
      </c>
      <c r="AG388" s="8">
        <v>8.998889444721657</v>
      </c>
      <c r="AH388" s="8"/>
      <c r="AI388" s="9">
        <v>1.6757377296274194</v>
      </c>
      <c r="AJ388" s="9"/>
    </row>
    <row r="389" spans="31:36" x14ac:dyDescent="0.2">
      <c r="AE389" s="3"/>
      <c r="AF389" s="8">
        <v>9.6201549525641621</v>
      </c>
      <c r="AG389" s="8">
        <v>9.0907405118933582</v>
      </c>
      <c r="AH389" s="8"/>
      <c r="AI389" s="9">
        <v>1.6714916248100644</v>
      </c>
      <c r="AJ389" s="9"/>
    </row>
    <row r="390" spans="31:36" x14ac:dyDescent="0.2">
      <c r="AE390" s="3"/>
      <c r="AF390" s="8">
        <v>22.376254317430632</v>
      </c>
      <c r="AG390" s="8">
        <v>9.292670676488342</v>
      </c>
      <c r="AH390" s="8"/>
      <c r="AI390" s="9">
        <v>1.406382803543589</v>
      </c>
      <c r="AJ390" s="9"/>
    </row>
    <row r="391" spans="31:36" x14ac:dyDescent="0.2">
      <c r="AE391" s="3"/>
      <c r="AF391" s="8">
        <v>18.910506252265581</v>
      </c>
      <c r="AG391" s="8">
        <v>9.4658716523813062</v>
      </c>
      <c r="AH391" s="8"/>
      <c r="AI391" s="9">
        <v>1.4141338936205115</v>
      </c>
      <c r="AJ391" s="9"/>
    </row>
    <row r="392" spans="31:36" x14ac:dyDescent="0.2">
      <c r="AE392" s="3"/>
      <c r="AF392" s="8">
        <v>-5.2940121321547009</v>
      </c>
      <c r="AG392" s="8">
        <v>9.4114786944474158</v>
      </c>
      <c r="AH392" s="8"/>
      <c r="AI392" s="9">
        <v>1.3280488232726708</v>
      </c>
      <c r="AJ392" s="9"/>
    </row>
    <row r="393" spans="31:36" x14ac:dyDescent="0.2">
      <c r="AE393" s="3"/>
      <c r="AF393" s="8">
        <v>-8.0141878365602022</v>
      </c>
      <c r="AG393" s="8">
        <v>9.3279428580011281</v>
      </c>
      <c r="AH393" s="8"/>
      <c r="AI393" s="9">
        <v>1.3196308595800719</v>
      </c>
      <c r="AJ393" s="9"/>
    </row>
    <row r="394" spans="31:36" x14ac:dyDescent="0.2">
      <c r="AE394" s="3"/>
      <c r="AF394" s="8">
        <v>-21.83823586284776</v>
      </c>
      <c r="AG394" s="8">
        <v>9.0815532503366576</v>
      </c>
      <c r="AH394" s="8"/>
      <c r="AI394" s="9">
        <v>2.1338979852498023</v>
      </c>
      <c r="AJ394" s="9"/>
    </row>
    <row r="395" spans="31:36" x14ac:dyDescent="0.2">
      <c r="AE395" s="9">
        <v>16.520509193776501</v>
      </c>
      <c r="AF395" s="8">
        <v>71.264401939530742</v>
      </c>
      <c r="AG395" s="8">
        <v>9.6195916368717533</v>
      </c>
      <c r="AH395" s="8"/>
      <c r="AI395" s="9">
        <v>1.8771261016543912</v>
      </c>
      <c r="AJ395" s="9">
        <v>676651</v>
      </c>
    </row>
    <row r="396" spans="31:36" x14ac:dyDescent="0.2">
      <c r="AE396" s="9">
        <v>42.804943848422099</v>
      </c>
      <c r="AF396" s="8">
        <v>-16.630249254494618</v>
      </c>
      <c r="AG396" s="8">
        <v>9.437706993563264</v>
      </c>
      <c r="AH396">
        <v>3.6999999999999998E-2</v>
      </c>
      <c r="AI396" s="9">
        <v>1.9744043209138924</v>
      </c>
      <c r="AJ396" s="9">
        <v>643469</v>
      </c>
    </row>
    <row r="397" spans="31:36" x14ac:dyDescent="0.2">
      <c r="AE397" s="9">
        <v>85.690402421132305</v>
      </c>
      <c r="AF397" s="8"/>
      <c r="AG397" s="8" t="e">
        <v>#NUM!</v>
      </c>
      <c r="AH397" s="8"/>
      <c r="AI397" s="9" t="e">
        <v>#DIV/0!</v>
      </c>
      <c r="AJ397" s="9">
        <v>740000</v>
      </c>
    </row>
    <row r="398" spans="31:36" x14ac:dyDescent="0.2">
      <c r="AE398" s="9">
        <v>84.924921846973803</v>
      </c>
      <c r="AF398" s="8" t="e">
        <v>#DIV/0!</v>
      </c>
      <c r="AG398" s="8" t="e">
        <v>#NUM!</v>
      </c>
      <c r="AH398" s="8"/>
      <c r="AI398" s="9" t="e">
        <v>#DIV/0!</v>
      </c>
      <c r="AJ398" s="9">
        <v>642000</v>
      </c>
    </row>
    <row r="399" spans="31:36" x14ac:dyDescent="0.2">
      <c r="AE399" s="3"/>
      <c r="AF399" s="8" t="e">
        <v>#DIV/0!</v>
      </c>
      <c r="AG399" s="8" t="e">
        <v>#NUM!</v>
      </c>
      <c r="AI399" s="9" t="e">
        <v>#DIV/0!</v>
      </c>
      <c r="AJ399" s="9"/>
    </row>
    <row r="400" spans="31:36" x14ac:dyDescent="0.2">
      <c r="AE400" s="9">
        <v>93.665134370579906</v>
      </c>
      <c r="AF400" s="8" t="e">
        <v>#DIV/0!</v>
      </c>
      <c r="AG400" s="8">
        <v>9.7560890255314039</v>
      </c>
      <c r="AH400">
        <v>0.97799999999999998</v>
      </c>
      <c r="AI400" s="9">
        <v>3.3055217567645867</v>
      </c>
      <c r="AJ400" s="9">
        <v>706954</v>
      </c>
    </row>
    <row r="401" spans="31:36" x14ac:dyDescent="0.2">
      <c r="AE401" s="3"/>
      <c r="AF401" s="8">
        <v>32.55113274233733</v>
      </c>
      <c r="AG401" s="8">
        <v>10.037887318015784</v>
      </c>
      <c r="AH401">
        <v>1.2270000000000001</v>
      </c>
      <c r="AI401" s="9">
        <v>2.2922148883157756</v>
      </c>
      <c r="AJ401" s="9"/>
    </row>
    <row r="402" spans="31:36" x14ac:dyDescent="0.2">
      <c r="AE402" s="9">
        <v>3.40200382753574</v>
      </c>
      <c r="AF402" s="8">
        <v>-5.3561058415355038</v>
      </c>
      <c r="AG402" s="8">
        <v>9.4503017082165517</v>
      </c>
      <c r="AH402">
        <v>0.63800000000000001</v>
      </c>
      <c r="AI402" s="9">
        <v>1.6938325991189427</v>
      </c>
      <c r="AJ402" s="9">
        <v>1900000</v>
      </c>
    </row>
    <row r="403" spans="31:36" x14ac:dyDescent="0.2">
      <c r="AE403" s="9">
        <v>41.614591291061799</v>
      </c>
      <c r="AF403" s="8">
        <v>-4.3738200125865321</v>
      </c>
      <c r="AG403" s="8">
        <v>9.4055781540366841</v>
      </c>
      <c r="AH403">
        <v>0.47499999999999998</v>
      </c>
      <c r="AI403" s="9">
        <v>1.8961829549193814</v>
      </c>
      <c r="AJ403" s="9">
        <v>2100000</v>
      </c>
    </row>
    <row r="404" spans="31:36" x14ac:dyDescent="0.2">
      <c r="AE404" s="9">
        <v>55.957816377171198</v>
      </c>
      <c r="AF404" s="8">
        <v>20.58242843040474</v>
      </c>
      <c r="AG404" s="8">
        <v>9.592741540485795</v>
      </c>
      <c r="AH404">
        <v>0.42599999999999999</v>
      </c>
      <c r="AI404" s="9">
        <v>1.7406876790830945</v>
      </c>
      <c r="AJ404" s="9">
        <v>1700000</v>
      </c>
    </row>
    <row r="405" spans="31:36" x14ac:dyDescent="0.2">
      <c r="AE405" s="9">
        <v>53.954610606784499</v>
      </c>
      <c r="AF405" s="8">
        <v>36.723973256924545</v>
      </c>
      <c r="AG405" s="8">
        <v>9.9055354541534282</v>
      </c>
      <c r="AH405">
        <v>0.44900000000000001</v>
      </c>
      <c r="AI405" s="9">
        <v>1.5709794920413154</v>
      </c>
      <c r="AJ405" s="9">
        <v>2400000</v>
      </c>
    </row>
    <row r="406" spans="31:36" x14ac:dyDescent="0.2">
      <c r="AE406" s="9">
        <v>54.327568506672897</v>
      </c>
      <c r="AF406" s="8">
        <v>13.602115662891073</v>
      </c>
      <c r="AG406" s="8">
        <v>10.033067398072022</v>
      </c>
      <c r="AH406">
        <v>0.59599999999999997</v>
      </c>
      <c r="AI406" s="9">
        <v>1.5290552114903149</v>
      </c>
      <c r="AJ406" s="9"/>
    </row>
    <row r="407" spans="31:36" x14ac:dyDescent="0.2">
      <c r="AE407" s="9">
        <v>48.634956333790903</v>
      </c>
      <c r="AF407" s="8">
        <v>-5.8286115869460184</v>
      </c>
      <c r="AG407" s="8">
        <v>9.9730136151847386</v>
      </c>
      <c r="AH407">
        <v>0.57199999999999995</v>
      </c>
      <c r="AI407" s="9">
        <v>1.5653917910447761</v>
      </c>
      <c r="AJ407" s="9">
        <v>700000</v>
      </c>
    </row>
    <row r="408" spans="31:36" x14ac:dyDescent="0.2">
      <c r="AE408" s="9">
        <v>44.625634192589501</v>
      </c>
      <c r="AF408" s="8">
        <v>-31.17070895522388</v>
      </c>
      <c r="AG408" s="8">
        <v>9.5994728254634492</v>
      </c>
      <c r="AH408">
        <v>0.64800000000000002</v>
      </c>
      <c r="AI408" s="9">
        <v>1.8110049468049061</v>
      </c>
      <c r="AJ408" s="9"/>
    </row>
    <row r="409" spans="31:36" x14ac:dyDescent="0.2">
      <c r="AE409" s="9">
        <v>47.778021978021897</v>
      </c>
      <c r="AF409" s="8">
        <v>-50.863996747306359</v>
      </c>
      <c r="AG409" s="8">
        <v>8.8888946693715933</v>
      </c>
      <c r="AH409">
        <v>0.52600000000000002</v>
      </c>
      <c r="AI409" s="9">
        <v>2.9154599365604743</v>
      </c>
      <c r="AJ409" s="9"/>
    </row>
    <row r="410" spans="31:36" x14ac:dyDescent="0.2">
      <c r="AE410" s="9">
        <v>47.130834512022602</v>
      </c>
      <c r="AF410" s="8">
        <v>0.73093366432216245</v>
      </c>
      <c r="AG410" s="8">
        <v>8.8961774222748051</v>
      </c>
      <c r="AH410">
        <v>0.496</v>
      </c>
      <c r="AI410" s="9">
        <v>2.7664293537787512</v>
      </c>
      <c r="AJ410" s="9"/>
    </row>
    <row r="411" spans="31:36" x14ac:dyDescent="0.2">
      <c r="AE411" s="9">
        <v>48.5742949683167</v>
      </c>
      <c r="AF411" s="8">
        <v>15.731106243154436</v>
      </c>
      <c r="AG411" s="8">
        <v>9.0422766869289273</v>
      </c>
      <c r="AH411">
        <v>0.42199999999999999</v>
      </c>
      <c r="AI411" s="9">
        <v>2.3418904530935762</v>
      </c>
      <c r="AJ411" s="9"/>
    </row>
    <row r="412" spans="31:36" x14ac:dyDescent="0.2">
      <c r="AE412" s="3"/>
      <c r="AF412" s="8">
        <v>-48.934406242379907</v>
      </c>
      <c r="AG412" s="8">
        <v>6.9833385195349607</v>
      </c>
      <c r="AH412">
        <v>0.78400000000000003</v>
      </c>
      <c r="AI412" s="9">
        <v>3.1937834778069436</v>
      </c>
      <c r="AJ412" s="9"/>
    </row>
    <row r="413" spans="31:36" x14ac:dyDescent="0.2">
      <c r="AE413" s="9">
        <v>0</v>
      </c>
      <c r="AF413" s="8">
        <v>58.866513430992498</v>
      </c>
      <c r="AG413" s="8">
        <v>7.4462326449877061</v>
      </c>
      <c r="AH413">
        <v>0.65900000000000003</v>
      </c>
      <c r="AI413" s="9">
        <v>2.5436308944342114</v>
      </c>
      <c r="AJ413" s="9"/>
    </row>
    <row r="414" spans="31:36" x14ac:dyDescent="0.2">
      <c r="AE414" s="9">
        <v>0.100057175528873</v>
      </c>
      <c r="AF414" s="8">
        <v>9.5843576149354881</v>
      </c>
      <c r="AG414" s="8">
        <v>7.5377571008362416</v>
      </c>
      <c r="AH414">
        <v>0.68500000000000005</v>
      </c>
      <c r="AI414" s="9">
        <v>2.8912103339664066</v>
      </c>
      <c r="AJ414" s="9">
        <v>816000</v>
      </c>
    </row>
    <row r="415" spans="31:36" x14ac:dyDescent="0.2">
      <c r="AE415" s="9">
        <v>0.29461279461279399</v>
      </c>
      <c r="AF415" s="8">
        <v>-8.8869703783631806</v>
      </c>
      <c r="AG415" s="8">
        <v>7.4446877343713815</v>
      </c>
      <c r="AH415">
        <v>0.80400000000000005</v>
      </c>
      <c r="AI415" s="9">
        <v>3.6856047431800421</v>
      </c>
      <c r="AJ415" s="9">
        <v>1088000</v>
      </c>
    </row>
    <row r="416" spans="31:36" x14ac:dyDescent="0.2">
      <c r="AE416" s="9">
        <v>0</v>
      </c>
      <c r="AF416" s="8">
        <v>27.769792330970429</v>
      </c>
      <c r="AG416" s="8">
        <v>7.6897476956503841</v>
      </c>
      <c r="AH416">
        <v>0.84</v>
      </c>
      <c r="AI416" s="9">
        <v>3.3182627321608384</v>
      </c>
      <c r="AJ416" s="9"/>
    </row>
    <row r="417" spans="31:36" x14ac:dyDescent="0.2">
      <c r="AE417" s="9">
        <v>2.1187683284457499</v>
      </c>
      <c r="AF417" s="8">
        <v>22.654579076164918</v>
      </c>
      <c r="AG417" s="8">
        <v>7.893949614167755</v>
      </c>
      <c r="AH417">
        <v>0.89</v>
      </c>
      <c r="AI417" s="9">
        <v>3.254477413752717</v>
      </c>
      <c r="AJ417" s="9"/>
    </row>
    <row r="418" spans="31:36" x14ac:dyDescent="0.2">
      <c r="AE418" s="9">
        <v>7.38726613510799</v>
      </c>
      <c r="AF418" s="8">
        <v>-40.422049584261472</v>
      </c>
      <c r="AG418" s="8">
        <v>7.376064974331606</v>
      </c>
      <c r="AH418">
        <v>0.88</v>
      </c>
      <c r="AI418" s="9">
        <v>3.282609566691626</v>
      </c>
      <c r="AJ418" s="9">
        <v>1742542</v>
      </c>
    </row>
    <row r="419" spans="31:36" x14ac:dyDescent="0.2">
      <c r="AE419" s="3"/>
      <c r="AF419" s="8">
        <v>-13.603774388151942</v>
      </c>
      <c r="AG419" s="8">
        <v>7.2298387781512501</v>
      </c>
      <c r="AH419">
        <v>0.90400000000000003</v>
      </c>
      <c r="AI419" s="9">
        <v>3.0708144927536232</v>
      </c>
      <c r="AJ419" s="9"/>
    </row>
    <row r="420" spans="31:36" x14ac:dyDescent="0.2">
      <c r="AE420" s="9">
        <v>22.325191623173801</v>
      </c>
      <c r="AF420" s="8">
        <v>39.003550724637684</v>
      </c>
      <c r="AG420" s="8">
        <v>7.5591680697491546</v>
      </c>
      <c r="AH420">
        <v>1.0029999999999999</v>
      </c>
      <c r="AI420" s="9">
        <v>2.6287718643408651</v>
      </c>
      <c r="AJ420" s="9">
        <v>1910846</v>
      </c>
    </row>
    <row r="421" spans="31:36" x14ac:dyDescent="0.2">
      <c r="AE421" s="9">
        <v>19.935725989631202</v>
      </c>
      <c r="AF421" s="8">
        <v>21.935004266912159</v>
      </c>
      <c r="AG421" s="8">
        <v>7.7574860346210412</v>
      </c>
      <c r="AH421">
        <v>0.92800000000000005</v>
      </c>
      <c r="AI421" s="9">
        <v>2.5917229331809049</v>
      </c>
      <c r="AJ421" s="9">
        <v>2104509</v>
      </c>
    </row>
    <row r="422" spans="31:36" x14ac:dyDescent="0.2">
      <c r="AE422" s="9"/>
      <c r="AF422" s="8"/>
      <c r="AG422" s="8">
        <v>11.797141537778835</v>
      </c>
      <c r="AH422" s="8"/>
      <c r="AI422" s="9">
        <v>0.33833313263893072</v>
      </c>
      <c r="AJ422" s="9"/>
    </row>
    <row r="423" spans="31:36" x14ac:dyDescent="0.2">
      <c r="AE423" s="3"/>
      <c r="AF423" s="8">
        <v>37.074026130411227</v>
      </c>
      <c r="AG423" s="8">
        <v>12.112492468407879</v>
      </c>
      <c r="AH423" s="8"/>
      <c r="AI423" s="9">
        <v>0.23724970214074331</v>
      </c>
      <c r="AJ423" s="9"/>
    </row>
    <row r="424" spans="31:36" x14ac:dyDescent="0.2">
      <c r="AE424" s="3"/>
      <c r="AF424" s="8">
        <v>-8.8089473077366538</v>
      </c>
      <c r="AG424" s="8">
        <v>12.020279068242841</v>
      </c>
      <c r="AH424">
        <v>1.2450000000000001</v>
      </c>
      <c r="AI424" s="9">
        <v>0.28944120321032701</v>
      </c>
      <c r="AJ424" s="9"/>
    </row>
    <row r="425" spans="31:36" x14ac:dyDescent="0.2">
      <c r="AE425" s="9">
        <v>31.5823210681021</v>
      </c>
      <c r="AF425" s="8">
        <v>-5.0328438367381345</v>
      </c>
      <c r="AG425" s="8">
        <v>11.96863998948152</v>
      </c>
      <c r="AH425">
        <v>1.339</v>
      </c>
      <c r="AI425" s="9">
        <v>0.31571673112280479</v>
      </c>
      <c r="AJ425" s="9">
        <v>27900000</v>
      </c>
    </row>
    <row r="426" spans="31:36" x14ac:dyDescent="0.2">
      <c r="AE426" s="9">
        <v>34.624080285177399</v>
      </c>
      <c r="AF426" s="8">
        <v>-7.1108856907373355</v>
      </c>
      <c r="AG426" s="8">
        <v>11.894876266013325</v>
      </c>
      <c r="AH426">
        <v>1.302</v>
      </c>
      <c r="AI426" s="9">
        <v>0.3326712805602195</v>
      </c>
      <c r="AJ426" s="9">
        <v>34500000</v>
      </c>
    </row>
    <row r="427" spans="31:36" x14ac:dyDescent="0.2">
      <c r="AE427" s="3"/>
      <c r="AF427" s="8">
        <v>-41.851973190275331</v>
      </c>
      <c r="AG427" s="8">
        <v>11.352698025649339</v>
      </c>
      <c r="AH427">
        <v>1.1830000000000001</v>
      </c>
      <c r="AI427" s="9">
        <v>0.57022125711602789</v>
      </c>
      <c r="AJ427" s="9"/>
    </row>
    <row r="428" spans="31:36" x14ac:dyDescent="0.2">
      <c r="AE428" s="9">
        <v>66.0028264882325</v>
      </c>
      <c r="AF428" s="8">
        <v>-16.781501261811137</v>
      </c>
      <c r="AG428" s="8">
        <v>11.168997503377634</v>
      </c>
      <c r="AH428">
        <v>1.107</v>
      </c>
      <c r="AI428" s="9">
        <v>0.72855369686027815</v>
      </c>
      <c r="AJ428" s="9">
        <v>35500000</v>
      </c>
    </row>
    <row r="429" spans="31:36" x14ac:dyDescent="0.2">
      <c r="AE429" s="9">
        <v>67.8096816107265</v>
      </c>
      <c r="AF429" s="8">
        <v>25.955598183305597</v>
      </c>
      <c r="AG429" s="8">
        <v>11.39975676686459</v>
      </c>
      <c r="AH429">
        <v>1.254</v>
      </c>
      <c r="AI429" s="9">
        <v>0.60885778275475921</v>
      </c>
      <c r="AJ429" s="9">
        <v>35400000</v>
      </c>
    </row>
    <row r="430" spans="31:36" x14ac:dyDescent="0.2">
      <c r="AE430" s="3"/>
      <c r="AF430" s="8">
        <v>24.816349384098544</v>
      </c>
      <c r="AG430" s="8">
        <v>11.621430032911739</v>
      </c>
      <c r="AH430">
        <v>1.2350000000000001</v>
      </c>
      <c r="AI430" s="9">
        <v>0.48718385803106018</v>
      </c>
      <c r="AJ430" s="9"/>
    </row>
    <row r="431" spans="31:36" x14ac:dyDescent="0.2">
      <c r="AE431" s="8"/>
      <c r="AF431" s="8">
        <v>1.9966690958412434</v>
      </c>
      <c r="AG431" s="8">
        <v>6.2997706006290333</v>
      </c>
      <c r="AH431">
        <v>1.1419999999999999</v>
      </c>
      <c r="AI431" s="9">
        <v>5.8244144976462353</v>
      </c>
      <c r="AJ431" s="9"/>
    </row>
    <row r="432" spans="31:36" x14ac:dyDescent="0.2">
      <c r="AE432" s="9">
        <v>8.2046883933676291</v>
      </c>
      <c r="AF432" s="8">
        <v>78.635569669775023</v>
      </c>
      <c r="AG432" s="8">
        <v>6.8799482215393768</v>
      </c>
      <c r="AH432">
        <v>1.0620000000000001</v>
      </c>
      <c r="AI432" s="9">
        <v>5.5198709406771291</v>
      </c>
      <c r="AJ432" s="9"/>
    </row>
    <row r="433" spans="31:36" x14ac:dyDescent="0.2">
      <c r="AE433" s="9">
        <v>10.7061177815894</v>
      </c>
      <c r="AF433" s="8">
        <v>78.90293406376469</v>
      </c>
      <c r="AG433" s="8">
        <v>7.4616214265114857</v>
      </c>
      <c r="AH433">
        <v>1.236</v>
      </c>
      <c r="AI433" s="9">
        <v>3.9366125909284486</v>
      </c>
      <c r="AJ433" s="9"/>
    </row>
    <row r="434" spans="31:36" x14ac:dyDescent="0.2">
      <c r="AE434" s="8"/>
      <c r="AF434" s="8">
        <v>4.5889950786422951</v>
      </c>
      <c r="AG434" s="8">
        <v>7.506489577046092</v>
      </c>
      <c r="AH434">
        <v>1.4239999999999999</v>
      </c>
      <c r="AI434" s="9">
        <v>4.7199532479692978</v>
      </c>
      <c r="AJ434" s="9"/>
    </row>
    <row r="435" spans="31:36" x14ac:dyDescent="0.2">
      <c r="AE435" s="9">
        <v>8.8903743315507899</v>
      </c>
      <c r="AF435" s="8">
        <v>27.481105211851308</v>
      </c>
      <c r="AG435" s="8">
        <v>7.7492875502577512</v>
      </c>
      <c r="AH435">
        <v>1.548</v>
      </c>
      <c r="AI435" s="9">
        <v>4.1342667567272828</v>
      </c>
      <c r="AJ435" s="9"/>
    </row>
    <row r="436" spans="31:36" x14ac:dyDescent="0.2">
      <c r="AE436" s="9">
        <v>3.8105606967882402</v>
      </c>
      <c r="AF436" s="8">
        <v>14.665512028652728</v>
      </c>
      <c r="AG436" s="8">
        <v>7.8861366634066874</v>
      </c>
      <c r="AH436">
        <v>1.353</v>
      </c>
      <c r="AI436" s="9">
        <v>4.4358311777507033</v>
      </c>
      <c r="AJ436" s="9"/>
    </row>
    <row r="437" spans="31:36" x14ac:dyDescent="0.2">
      <c r="AE437" s="9">
        <v>5.80110497237568</v>
      </c>
      <c r="AF437" s="8">
        <v>-32.200250587655489</v>
      </c>
      <c r="AG437" s="8">
        <v>7.4975249763749963</v>
      </c>
      <c r="AH437">
        <v>1.081</v>
      </c>
      <c r="AI437" s="9">
        <v>7.0093508829418045</v>
      </c>
      <c r="AJ437" s="9"/>
    </row>
    <row r="438" spans="31:36" x14ac:dyDescent="0.2">
      <c r="AE438" s="9">
        <v>5.7337332718043301</v>
      </c>
      <c r="AF438" s="8">
        <v>-9.3472789845490052</v>
      </c>
      <c r="AG438" s="8">
        <v>7.3993907438548785</v>
      </c>
      <c r="AH438">
        <v>0.77100000000000002</v>
      </c>
      <c r="AI438" s="9">
        <v>7.4124862078498426</v>
      </c>
      <c r="AJ438" s="9"/>
    </row>
    <row r="439" spans="31:36" x14ac:dyDescent="0.2">
      <c r="AE439" s="9">
        <v>23.452729310884401</v>
      </c>
      <c r="AF439" s="8">
        <v>58.166298468245635</v>
      </c>
      <c r="AG439" s="8">
        <v>7.8578675593318028</v>
      </c>
      <c r="AH439">
        <v>0.56699999999999995</v>
      </c>
      <c r="AI439" s="9">
        <v>5.3101314771848411</v>
      </c>
      <c r="AJ439" s="9"/>
    </row>
    <row r="440" spans="31:36" x14ac:dyDescent="0.2">
      <c r="AE440" s="9">
        <v>23.865045168449701</v>
      </c>
      <c r="AF440" s="8">
        <v>60.518174787316312</v>
      </c>
      <c r="AG440" s="8">
        <v>8.3311045480530392</v>
      </c>
      <c r="AH440">
        <v>0.48799999999999999</v>
      </c>
      <c r="AI440" s="9">
        <v>6.33437725849193</v>
      </c>
      <c r="AJ440" s="9"/>
    </row>
    <row r="441" spans="31:36" x14ac:dyDescent="0.2">
      <c r="AE441" s="8"/>
      <c r="AF441" s="8"/>
      <c r="AG441" s="8">
        <v>10.611671117922187</v>
      </c>
      <c r="AH441" s="8"/>
      <c r="AI441" s="9">
        <v>0.5234201842092302</v>
      </c>
      <c r="AJ441" s="9"/>
    </row>
    <row r="442" spans="31:36" x14ac:dyDescent="0.2">
      <c r="AE442" s="8"/>
      <c r="AF442" s="8">
        <v>41.060434418558835</v>
      </c>
      <c r="AG442" s="8">
        <v>10.955689343381573</v>
      </c>
      <c r="AH442" s="8"/>
      <c r="AI442" s="9">
        <v>0.40559367307390143</v>
      </c>
      <c r="AJ442" s="9"/>
    </row>
    <row r="443" spans="31:36" x14ac:dyDescent="0.2">
      <c r="AE443" s="9">
        <v>43.595631423590099</v>
      </c>
      <c r="AF443" s="8">
        <v>28.361179489865396</v>
      </c>
      <c r="AG443" s="8">
        <v>11.205367162513655</v>
      </c>
      <c r="AH443">
        <v>1.65</v>
      </c>
      <c r="AI443" s="9">
        <v>0.35015777161199063</v>
      </c>
      <c r="AJ443" s="9">
        <v>14500000</v>
      </c>
    </row>
    <row r="444" spans="31:36" x14ac:dyDescent="0.2">
      <c r="AE444" s="9">
        <v>43.383328231813103</v>
      </c>
      <c r="AF444" s="8">
        <v>4.0939013111364995</v>
      </c>
      <c r="AG444" s="8">
        <v>11.245490365522894</v>
      </c>
      <c r="AH444">
        <v>1.5249999999999999</v>
      </c>
      <c r="AI444" s="9">
        <v>0.35569812109650611</v>
      </c>
      <c r="AJ444" s="9">
        <v>14700000</v>
      </c>
    </row>
    <row r="445" spans="31:36" x14ac:dyDescent="0.2">
      <c r="AE445" s="3"/>
      <c r="AF445" s="8">
        <v>22.686649071001124</v>
      </c>
      <c r="AG445" s="8">
        <v>11.449953715804188</v>
      </c>
      <c r="AH445">
        <v>1.4830000000000001</v>
      </c>
      <c r="AI445" s="9">
        <v>0.30229932798704962</v>
      </c>
      <c r="AJ445" s="9"/>
    </row>
    <row r="446" spans="31:36" x14ac:dyDescent="0.2">
      <c r="AE446" s="9">
        <v>49.975820696867103</v>
      </c>
      <c r="AF446" s="8">
        <v>-2.9447160186161434</v>
      </c>
      <c r="AG446" s="8">
        <v>11.42006428391894</v>
      </c>
      <c r="AH446">
        <v>1.7370000000000001</v>
      </c>
      <c r="AI446" s="9">
        <v>0.334240442435149</v>
      </c>
      <c r="AJ446" s="9">
        <v>42200000</v>
      </c>
    </row>
    <row r="447" spans="31:36" x14ac:dyDescent="0.2">
      <c r="AE447" s="9">
        <v>46.928311489713899</v>
      </c>
      <c r="AF447" s="8">
        <v>-29.378264495457142</v>
      </c>
      <c r="AG447" s="8">
        <v>11.072232063384615</v>
      </c>
      <c r="AH447">
        <v>1.5840000000000001</v>
      </c>
      <c r="AI447" s="9">
        <v>0.6699140757314439</v>
      </c>
      <c r="AJ447" s="9">
        <v>43900000</v>
      </c>
    </row>
    <row r="448" spans="31:36" x14ac:dyDescent="0.2">
      <c r="AE448" s="9">
        <v>50.706622058144902</v>
      </c>
      <c r="AF448" s="8">
        <v>-13.247564443201417</v>
      </c>
      <c r="AG448" s="8">
        <v>10.930120371412073</v>
      </c>
      <c r="AH448">
        <v>1.7210000000000001</v>
      </c>
      <c r="AI448" s="9">
        <v>0.79546146544158469</v>
      </c>
      <c r="AJ448" s="9">
        <v>45200000</v>
      </c>
    </row>
    <row r="449" spans="31:36" x14ac:dyDescent="0.2">
      <c r="AE449" s="9">
        <v>48.578359562475498</v>
      </c>
      <c r="AF449" s="8">
        <v>19.95414897999391</v>
      </c>
      <c r="AG449" s="8">
        <v>11.11205976335696</v>
      </c>
      <c r="AH449">
        <v>1.899</v>
      </c>
      <c r="AI449" s="9">
        <v>0.73232896347836474</v>
      </c>
      <c r="AJ449" s="9">
        <v>44300000</v>
      </c>
    </row>
    <row r="450" spans="31:36" x14ac:dyDescent="0.2">
      <c r="AE450" s="3"/>
      <c r="AF450" s="8">
        <v>44.09173709200585</v>
      </c>
      <c r="AG450" s="8">
        <v>11.47733973724522</v>
      </c>
      <c r="AH450">
        <v>2.073</v>
      </c>
      <c r="AI450" s="9">
        <v>0.96306888833623472</v>
      </c>
      <c r="AJ450" s="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AF034-5D45-704C-94B7-F7E08253C783}">
  <sheetPr codeName="Feuil1_HID11">
    <tabColor rgb="FF007800"/>
  </sheetPr>
  <dimension ref="AE1:AJ450"/>
  <sheetViews>
    <sheetView workbookViewId="0"/>
  </sheetViews>
  <sheetFormatPr baseColWidth="10" defaultRowHeight="15" x14ac:dyDescent="0.2"/>
  <sheetData>
    <row r="1" spans="31:36" ht="60" x14ac:dyDescent="0.2">
      <c r="AE1" s="7" t="s">
        <v>642</v>
      </c>
      <c r="AF1" s="7" t="s">
        <v>634</v>
      </c>
      <c r="AG1" s="7" t="s">
        <v>635</v>
      </c>
      <c r="AH1" s="7" t="s">
        <v>644</v>
      </c>
      <c r="AI1" s="7" t="s">
        <v>636</v>
      </c>
      <c r="AJ1" s="7" t="s">
        <v>640</v>
      </c>
    </row>
    <row r="2" spans="31:36" x14ac:dyDescent="0.2">
      <c r="AE2" s="9">
        <v>4.6031746031746001</v>
      </c>
      <c r="AF2" s="8">
        <v>-4.0436322797627309</v>
      </c>
      <c r="AG2" s="8">
        <v>9.6842737695577661</v>
      </c>
      <c r="AH2">
        <v>1.6759999999999999</v>
      </c>
      <c r="AI2" s="9">
        <v>1.0244039096059268</v>
      </c>
      <c r="AJ2" s="9"/>
    </row>
    <row r="3" spans="31:36" x14ac:dyDescent="0.2">
      <c r="AE3" s="9">
        <v>57.224111345975103</v>
      </c>
      <c r="AF3" s="8">
        <v>-0.13073523003175</v>
      </c>
      <c r="AG3" s="8">
        <v>9.6829655619268706</v>
      </c>
      <c r="AH3">
        <v>1.4630000000000001</v>
      </c>
      <c r="AI3" s="9">
        <v>1.0048622366288493</v>
      </c>
      <c r="AJ3" s="9"/>
    </row>
    <row r="4" spans="31:36" x14ac:dyDescent="0.2">
      <c r="AE4" s="9">
        <v>56.272583559168901</v>
      </c>
      <c r="AF4" s="8">
        <v>0.50492457299588578</v>
      </c>
      <c r="AG4" s="8">
        <v>9.6880021029637398</v>
      </c>
      <c r="AH4">
        <v>1.2689999999999999</v>
      </c>
      <c r="AI4" s="9">
        <v>0.6939775476028035</v>
      </c>
      <c r="AJ4" s="9">
        <v>316119</v>
      </c>
    </row>
    <row r="5" spans="31:36" x14ac:dyDescent="0.2">
      <c r="AE5" s="9">
        <v>56.285045308033801</v>
      </c>
      <c r="AF5" s="8">
        <v>-7.0086212243379018</v>
      </c>
      <c r="AG5" s="8">
        <v>9.6153387044949028</v>
      </c>
      <c r="AH5">
        <v>2.8820000000000001</v>
      </c>
      <c r="AI5" s="9">
        <v>0.75041686120189421</v>
      </c>
      <c r="AJ5" s="9">
        <v>332869.96999999997</v>
      </c>
    </row>
    <row r="6" spans="31:36" x14ac:dyDescent="0.2">
      <c r="AE6" s="9">
        <v>60.872710152371099</v>
      </c>
      <c r="AF6" s="8">
        <v>-13.306209564463417</v>
      </c>
      <c r="AG6" s="8">
        <v>9.4725507784542948</v>
      </c>
      <c r="AH6">
        <v>2.4430000000000001</v>
      </c>
      <c r="AI6" s="9">
        <v>0.87621172488075083</v>
      </c>
      <c r="AJ6" s="9">
        <v>287192</v>
      </c>
    </row>
    <row r="7" spans="31:36" x14ac:dyDescent="0.2">
      <c r="AE7" s="9">
        <v>59.536222439448203</v>
      </c>
      <c r="AF7" s="8">
        <v>-6.3471303277427298</v>
      </c>
      <c r="AG7" s="8">
        <v>9.4069756634095967</v>
      </c>
      <c r="AH7">
        <v>1.9059999999999999</v>
      </c>
      <c r="AI7" s="9">
        <v>0.83800213587447625</v>
      </c>
      <c r="AJ7" s="9">
        <v>221475</v>
      </c>
    </row>
    <row r="8" spans="31:36" x14ac:dyDescent="0.2">
      <c r="AE8" s="9">
        <v>67.434357434357395</v>
      </c>
      <c r="AF8" s="8">
        <v>-41.624907582354389</v>
      </c>
      <c r="AG8" s="8">
        <v>8.8686947765809716</v>
      </c>
      <c r="AH8">
        <v>2.335</v>
      </c>
      <c r="AI8" s="9">
        <v>1.0886574725584013</v>
      </c>
      <c r="AJ8" s="9">
        <v>224436</v>
      </c>
    </row>
    <row r="9" spans="31:36" x14ac:dyDescent="0.2">
      <c r="AE9" s="9">
        <v>70.765406680040797</v>
      </c>
      <c r="AF9" s="8">
        <v>7.0503799605966782</v>
      </c>
      <c r="AG9" s="8">
        <v>8.9368241549973018</v>
      </c>
      <c r="AH9">
        <v>2.9809999999999999</v>
      </c>
      <c r="AI9" s="9">
        <v>1.1388195083475745</v>
      </c>
      <c r="AJ9" s="9">
        <v>210346</v>
      </c>
    </row>
    <row r="10" spans="31:36" x14ac:dyDescent="0.2">
      <c r="AE10" s="9">
        <v>70.390255409412404</v>
      </c>
      <c r="AF10" s="8">
        <v>222.80794005521233</v>
      </c>
      <c r="AG10" s="8">
        <v>10.108711502547386</v>
      </c>
      <c r="AH10">
        <v>1.8660000000000001</v>
      </c>
      <c r="AI10" s="9">
        <v>1.3813731878156053</v>
      </c>
      <c r="AJ10" s="9">
        <v>227014</v>
      </c>
    </row>
    <row r="11" spans="31:36" x14ac:dyDescent="0.2">
      <c r="AE11" s="9">
        <v>73.214840714840705</v>
      </c>
      <c r="AF11" s="8">
        <v>-15.487050008144648</v>
      </c>
      <c r="AG11" s="8">
        <v>9.9404460935216594</v>
      </c>
      <c r="AH11">
        <v>1.518</v>
      </c>
      <c r="AI11" s="9">
        <v>1.4250469811593505</v>
      </c>
      <c r="AJ11" s="9">
        <v>868323</v>
      </c>
    </row>
    <row r="12" spans="31:36" x14ac:dyDescent="0.2">
      <c r="AE12" s="9">
        <v>84.042159763313606</v>
      </c>
      <c r="AF12" s="8">
        <v>-9.2972427706792207</v>
      </c>
      <c r="AG12" s="8">
        <v>8.5932278776922342</v>
      </c>
      <c r="AH12">
        <v>0.41399999999999998</v>
      </c>
      <c r="AI12" s="9">
        <v>3.9471733086190919</v>
      </c>
      <c r="AJ12" s="9"/>
    </row>
    <row r="13" spans="31:36" x14ac:dyDescent="0.2">
      <c r="AE13" s="9">
        <v>75.389643036701798</v>
      </c>
      <c r="AF13" s="8">
        <v>22.928637627432806</v>
      </c>
      <c r="AG13" s="8">
        <v>8.7996616968151304</v>
      </c>
      <c r="AH13">
        <v>0.33900000000000002</v>
      </c>
      <c r="AI13" s="9">
        <v>3.8952050663449937</v>
      </c>
      <c r="AJ13" s="9"/>
    </row>
    <row r="14" spans="31:36" x14ac:dyDescent="0.2">
      <c r="AE14" s="9">
        <v>63.800673011199301</v>
      </c>
      <c r="AF14" s="8">
        <v>18.968636911942099</v>
      </c>
      <c r="AG14" s="8">
        <v>8.9733514138399197</v>
      </c>
      <c r="AH14">
        <v>0.311</v>
      </c>
      <c r="AI14" s="9">
        <v>3.5295310519645122</v>
      </c>
      <c r="AJ14" s="9"/>
    </row>
    <row r="15" spans="31:36" x14ac:dyDescent="0.2">
      <c r="AE15" s="9">
        <v>64.207459207459195</v>
      </c>
      <c r="AF15" s="8">
        <v>1.5462610899873257</v>
      </c>
      <c r="AG15" s="8">
        <v>8.9886956967857081</v>
      </c>
      <c r="AH15">
        <v>0.33600000000000002</v>
      </c>
      <c r="AI15" s="9">
        <v>3.6663754368447328</v>
      </c>
      <c r="AJ15" s="9"/>
    </row>
    <row r="16" spans="31:36" x14ac:dyDescent="0.2">
      <c r="AE16" s="9">
        <v>61.901709401709297</v>
      </c>
      <c r="AF16" s="8">
        <v>-2.4088866699950073</v>
      </c>
      <c r="AG16" s="8">
        <v>8.9643119481245144</v>
      </c>
      <c r="AH16">
        <v>0.33600000000000002</v>
      </c>
      <c r="AI16" s="9">
        <v>3.6421537280982221</v>
      </c>
      <c r="AJ16" s="9"/>
    </row>
    <row r="17" spans="31:36" x14ac:dyDescent="0.2">
      <c r="AE17" s="9">
        <v>55.5133272524576</v>
      </c>
      <c r="AF17" s="8">
        <v>24.248625143880293</v>
      </c>
      <c r="AG17" s="8">
        <v>9.1814263618115408</v>
      </c>
      <c r="AH17">
        <v>0.36</v>
      </c>
      <c r="AI17" s="9">
        <v>3.094493051981472</v>
      </c>
      <c r="AJ17" s="9"/>
    </row>
    <row r="18" spans="31:36" x14ac:dyDescent="0.2">
      <c r="AE18" s="9">
        <v>52.086620644312902</v>
      </c>
      <c r="AF18" s="8">
        <v>-6.2171899125064334</v>
      </c>
      <c r="AG18" s="8">
        <v>9.1172377537138587</v>
      </c>
      <c r="AH18">
        <v>0.40600000000000003</v>
      </c>
      <c r="AI18" s="9">
        <v>3.1332455273844801</v>
      </c>
      <c r="AJ18" s="9"/>
    </row>
    <row r="19" spans="31:36" x14ac:dyDescent="0.2">
      <c r="AE19" s="9">
        <v>59.369658119658098</v>
      </c>
      <c r="AF19" s="8">
        <v>3.0622324662495886</v>
      </c>
      <c r="AG19" s="8">
        <v>9.147400572202308</v>
      </c>
      <c r="AH19">
        <v>0.56200000000000006</v>
      </c>
      <c r="AI19" s="9">
        <v>2.9711395101171458</v>
      </c>
      <c r="AJ19" s="9"/>
    </row>
    <row r="20" spans="31:36" x14ac:dyDescent="0.2">
      <c r="AE20" s="9">
        <v>39.2853960616591</v>
      </c>
      <c r="AF20" s="8">
        <v>7.7316293929712456</v>
      </c>
      <c r="AG20" s="8">
        <v>9.2218736077898562</v>
      </c>
      <c r="AH20">
        <v>0.56399999999999995</v>
      </c>
      <c r="AI20" s="9">
        <v>2.71787267694741</v>
      </c>
      <c r="AJ20" s="9"/>
    </row>
    <row r="21" spans="31:36" x14ac:dyDescent="0.2">
      <c r="AE21" s="9">
        <v>43.994587143625601</v>
      </c>
      <c r="AF21" s="8">
        <v>11.605377619612495</v>
      </c>
      <c r="AG21" s="8">
        <v>9.3316726571437076</v>
      </c>
      <c r="AH21">
        <v>0.84099999999999997</v>
      </c>
      <c r="AI21" s="9">
        <v>2.4362267493356953</v>
      </c>
      <c r="AJ21" s="9"/>
    </row>
    <row r="22" spans="31:36" x14ac:dyDescent="0.2">
      <c r="AE22" s="9">
        <v>63.1192881192881</v>
      </c>
      <c r="AF22" s="8">
        <v>-3.220573823121895</v>
      </c>
      <c r="AG22" s="8">
        <v>11.648784147353842</v>
      </c>
      <c r="AH22">
        <v>0.45500000000000002</v>
      </c>
      <c r="AI22" s="9">
        <v>1.0021562259934353</v>
      </c>
      <c r="AJ22" s="9">
        <v>2102800</v>
      </c>
    </row>
    <row r="23" spans="31:36" x14ac:dyDescent="0.2">
      <c r="AE23" s="9">
        <v>61.720489005318697</v>
      </c>
      <c r="AF23" s="8">
        <v>10.022522522522523</v>
      </c>
      <c r="AG23" s="8">
        <v>11.744299056404454</v>
      </c>
      <c r="AH23">
        <v>1.833</v>
      </c>
      <c r="AI23" s="9">
        <v>0.98786032229654142</v>
      </c>
      <c r="AJ23" s="9">
        <v>1865170</v>
      </c>
    </row>
    <row r="24" spans="31:36" x14ac:dyDescent="0.2">
      <c r="AE24" s="3"/>
      <c r="AF24" s="8">
        <v>0.96165290043083962</v>
      </c>
      <c r="AG24" s="8">
        <v>11.753869640909945</v>
      </c>
      <c r="AH24">
        <v>2.0699999999999998</v>
      </c>
      <c r="AI24" s="9">
        <v>1.0178553184800974</v>
      </c>
      <c r="AJ24" s="9"/>
    </row>
    <row r="25" spans="31:36" x14ac:dyDescent="0.2">
      <c r="AE25" s="9">
        <v>63.2062588904694</v>
      </c>
      <c r="AF25" s="8">
        <v>-5.4131792997760231</v>
      </c>
      <c r="AG25" s="8">
        <v>11.698217605209017</v>
      </c>
      <c r="AH25">
        <v>2.343</v>
      </c>
      <c r="AI25" s="9">
        <v>0.90371145841122658</v>
      </c>
      <c r="AJ25" s="9">
        <v>1850400</v>
      </c>
    </row>
    <row r="26" spans="31:36" x14ac:dyDescent="0.2">
      <c r="AE26" s="3"/>
      <c r="AF26" s="8">
        <v>-6.6959129921815936</v>
      </c>
      <c r="AG26" s="8">
        <v>11.628911331128942</v>
      </c>
      <c r="AH26">
        <v>3.83</v>
      </c>
      <c r="AI26" s="9">
        <v>0.94103189727332637</v>
      </c>
      <c r="AJ26" s="9"/>
    </row>
    <row r="27" spans="31:36" x14ac:dyDescent="0.2">
      <c r="AE27" s="9">
        <v>57.928335575394399</v>
      </c>
      <c r="AF27" s="8">
        <v>-0.75157171098327658</v>
      </c>
      <c r="AG27" s="8">
        <v>11.621367228703837</v>
      </c>
      <c r="AH27">
        <v>2.8610000000000002</v>
      </c>
      <c r="AI27" s="9">
        <v>0.9259963751861755</v>
      </c>
      <c r="AJ27" s="9">
        <v>1667700</v>
      </c>
    </row>
    <row r="28" spans="31:36" x14ac:dyDescent="0.2">
      <c r="AE28" s="9">
        <v>80.684848484848402</v>
      </c>
      <c r="AF28" s="8">
        <v>-7.2666750408240164</v>
      </c>
      <c r="AG28" s="8">
        <v>11.545924943233336</v>
      </c>
      <c r="AH28">
        <v>2.8460000000000001</v>
      </c>
      <c r="AI28" s="9">
        <v>1.0341251028010257</v>
      </c>
      <c r="AJ28" s="9">
        <v>365100</v>
      </c>
    </row>
    <row r="29" spans="31:36" x14ac:dyDescent="0.2">
      <c r="AE29" s="9">
        <v>81.836439118743201</v>
      </c>
      <c r="AF29" s="8">
        <v>-53.327850611968465</v>
      </c>
      <c r="AG29" s="8">
        <v>10.783902371171786</v>
      </c>
      <c r="AH29">
        <v>2.835</v>
      </c>
      <c r="AI29" s="9">
        <v>0.6013930925826112</v>
      </c>
      <c r="AJ29" s="9">
        <v>281700</v>
      </c>
    </row>
    <row r="30" spans="31:36" x14ac:dyDescent="0.2">
      <c r="AE30" s="9">
        <v>80.521212121212102</v>
      </c>
      <c r="AF30" s="8">
        <v>7.9149218458476724</v>
      </c>
      <c r="AG30" s="8">
        <v>10.86007534117482</v>
      </c>
      <c r="AH30">
        <v>-8.4600000000000009</v>
      </c>
      <c r="AI30" s="9">
        <v>0.63226141078838172</v>
      </c>
      <c r="AJ30" s="9">
        <v>331300</v>
      </c>
    </row>
    <row r="31" spans="31:36" x14ac:dyDescent="0.2">
      <c r="AE31" s="9">
        <v>80.408512830419497</v>
      </c>
      <c r="AF31" s="8">
        <v>12.325188258798217</v>
      </c>
      <c r="AG31" s="8">
        <v>10.976303286160228</v>
      </c>
      <c r="AH31">
        <v>-10.657999999999999</v>
      </c>
      <c r="AI31" s="9">
        <v>0.59211246408537421</v>
      </c>
      <c r="AJ31" s="9">
        <v>318200</v>
      </c>
    </row>
    <row r="32" spans="31:36" x14ac:dyDescent="0.2">
      <c r="AE32" s="3"/>
      <c r="AF32" s="8">
        <v>-7.5962559104506413</v>
      </c>
      <c r="AG32" s="8">
        <v>11.469579454466547</v>
      </c>
      <c r="AH32">
        <v>5.8789999999999996</v>
      </c>
      <c r="AI32" s="9">
        <v>1.1385158420184214</v>
      </c>
      <c r="AJ32" s="9"/>
    </row>
    <row r="33" spans="31:36" x14ac:dyDescent="0.2">
      <c r="AE33" s="9">
        <v>86.695463039549097</v>
      </c>
      <c r="AF33" s="8">
        <v>4.2952024896092231</v>
      </c>
      <c r="AG33" s="8">
        <v>11.511634632203972</v>
      </c>
      <c r="AH33">
        <v>3.8239999999999998</v>
      </c>
      <c r="AI33" s="9">
        <v>1.1359854211933393</v>
      </c>
      <c r="AJ33" s="9">
        <v>2704276</v>
      </c>
    </row>
    <row r="34" spans="31:36" x14ac:dyDescent="0.2">
      <c r="AE34" s="9"/>
      <c r="AF34" s="8">
        <v>7.0540997887274584</v>
      </c>
      <c r="AG34" s="8">
        <v>11.579798758404518</v>
      </c>
      <c r="AH34">
        <v>3.9340000000000002</v>
      </c>
      <c r="AI34" s="9">
        <v>1.0890138052302742</v>
      </c>
      <c r="AJ34" s="9"/>
    </row>
    <row r="35" spans="31:36" x14ac:dyDescent="0.2">
      <c r="AE35" s="9">
        <v>81.700115550690199</v>
      </c>
      <c r="AF35" s="8">
        <v>-2.2531707134572936</v>
      </c>
      <c r="AG35" s="8">
        <v>11.557009333789498</v>
      </c>
      <c r="AH35">
        <v>4.5640000000000001</v>
      </c>
      <c r="AI35" s="9">
        <v>1.1407178466514205</v>
      </c>
      <c r="AJ35" s="9">
        <v>2750043</v>
      </c>
    </row>
    <row r="36" spans="31:36" x14ac:dyDescent="0.2">
      <c r="AE36" s="9">
        <v>81.764966044627101</v>
      </c>
      <c r="AF36" s="8">
        <v>-4.5508913278536367</v>
      </c>
      <c r="AG36" s="8">
        <v>11.510432359764517</v>
      </c>
      <c r="AH36">
        <v>5.2039999999999997</v>
      </c>
      <c r="AI36" s="9">
        <v>1.2653807981874869</v>
      </c>
      <c r="AJ36" s="9">
        <v>2493058</v>
      </c>
    </row>
    <row r="37" spans="31:36" x14ac:dyDescent="0.2">
      <c r="AE37" s="9">
        <v>78.413163897034806</v>
      </c>
      <c r="AF37" s="8">
        <v>-6.975368667983278</v>
      </c>
      <c r="AG37" s="8">
        <v>11.438126484894745</v>
      </c>
      <c r="AH37">
        <v>5.92</v>
      </c>
      <c r="AI37" s="9">
        <v>1.2666041619518713</v>
      </c>
      <c r="AJ37" s="9">
        <v>2438665</v>
      </c>
    </row>
    <row r="38" spans="31:36" x14ac:dyDescent="0.2">
      <c r="AE38" s="9">
        <v>79.264448394883104</v>
      </c>
      <c r="AF38" s="8">
        <v>-11.910381170993501</v>
      </c>
      <c r="AG38" s="8">
        <v>11.311310990955839</v>
      </c>
      <c r="AH38">
        <v>7.8330000000000002</v>
      </c>
      <c r="AI38" s="9">
        <v>1.3517696137801103</v>
      </c>
      <c r="AJ38" s="9">
        <v>1787502</v>
      </c>
    </row>
    <row r="39" spans="31:36" x14ac:dyDescent="0.2">
      <c r="AE39" s="9">
        <v>79.609949670925204</v>
      </c>
      <c r="AF39" s="8">
        <v>-2.2277681946636325</v>
      </c>
      <c r="AG39" s="8">
        <v>11.288781413322436</v>
      </c>
      <c r="AH39">
        <v>6.4660000000000002</v>
      </c>
      <c r="AI39" s="9">
        <v>1.4698448448448449</v>
      </c>
      <c r="AJ39" s="9">
        <v>1289456</v>
      </c>
    </row>
    <row r="40" spans="31:36" x14ac:dyDescent="0.2">
      <c r="AE40" s="9">
        <v>79.035068805183698</v>
      </c>
      <c r="AF40" s="8">
        <v>-0.97722722722722732</v>
      </c>
      <c r="AG40" s="8">
        <v>11.278961079024354</v>
      </c>
      <c r="AH40">
        <v>5.3869999999999996</v>
      </c>
      <c r="AI40" s="9">
        <v>1.5839977760648984</v>
      </c>
      <c r="AJ40" s="9">
        <v>1496517</v>
      </c>
    </row>
    <row r="41" spans="31:36" x14ac:dyDescent="0.2">
      <c r="AE41" s="3"/>
      <c r="AF41" s="8">
        <v>0.57114696925662445</v>
      </c>
      <c r="AG41" s="8">
        <v>11.284656300113475</v>
      </c>
      <c r="AH41">
        <v>5.6660000000000004</v>
      </c>
      <c r="AI41" s="9">
        <v>1.5502003995426619</v>
      </c>
      <c r="AJ41" s="9"/>
    </row>
    <row r="42" spans="31:36" x14ac:dyDescent="0.2">
      <c r="AE42" s="9">
        <v>65.767973856209096</v>
      </c>
      <c r="AF42" s="8">
        <v>-26.875870762290187</v>
      </c>
      <c r="AG42" s="8">
        <v>10.000795735003125</v>
      </c>
      <c r="AH42">
        <v>1.7150000000000001</v>
      </c>
      <c r="AI42" s="9">
        <v>1.1614498276174923</v>
      </c>
      <c r="AJ42" s="6">
        <v>433373</v>
      </c>
    </row>
    <row r="43" spans="31:36" x14ac:dyDescent="0.2">
      <c r="AE43" s="9"/>
      <c r="AF43" s="8">
        <v>-12.529486481582289</v>
      </c>
      <c r="AG43" s="8">
        <v>9.8669272972243256</v>
      </c>
      <c r="AH43">
        <v>1.512</v>
      </c>
      <c r="AI43" s="9">
        <v>1.3264702831656467</v>
      </c>
      <c r="AJ43" s="9"/>
    </row>
    <row r="44" spans="31:36" x14ac:dyDescent="0.2">
      <c r="AE44" s="9">
        <v>69.031141868511995</v>
      </c>
      <c r="AF44" s="8">
        <v>-57.457732600352664</v>
      </c>
      <c r="AG44" s="8">
        <v>9.0122552200027499</v>
      </c>
      <c r="AH44">
        <v>1.403</v>
      </c>
      <c r="AI44" s="9">
        <v>1.698037303425576</v>
      </c>
      <c r="AJ44" s="9">
        <v>162553.15</v>
      </c>
    </row>
    <row r="45" spans="31:36" x14ac:dyDescent="0.2">
      <c r="AE45" s="9">
        <v>66.959064327485294</v>
      </c>
      <c r="AF45" s="8">
        <v>6.0343776667073019</v>
      </c>
      <c r="AG45" s="8">
        <v>9.0708483931575845</v>
      </c>
      <c r="AH45">
        <v>1.964</v>
      </c>
      <c r="AI45" s="9">
        <v>1.4576914233157048</v>
      </c>
      <c r="AJ45" s="9">
        <v>176604</v>
      </c>
    </row>
    <row r="46" spans="31:36" x14ac:dyDescent="0.2">
      <c r="AE46" s="9">
        <v>64.447884416924495</v>
      </c>
      <c r="AF46" s="8">
        <v>-2.2993791676247415E-2</v>
      </c>
      <c r="AG46" s="8">
        <v>9.0706184288010459</v>
      </c>
      <c r="AH46">
        <v>3.1749999999999998</v>
      </c>
      <c r="AI46" s="9">
        <v>1.3628104875804967</v>
      </c>
      <c r="AJ46" s="9">
        <v>186969</v>
      </c>
    </row>
    <row r="47" spans="31:36" x14ac:dyDescent="0.2">
      <c r="AE47" s="9">
        <v>62.442871885596198</v>
      </c>
      <c r="AF47" s="8">
        <v>-32.37120515179393</v>
      </c>
      <c r="AG47" s="8">
        <v>8.6794820944599564</v>
      </c>
      <c r="AH47">
        <v>2.2189999999999999</v>
      </c>
      <c r="AI47" s="9">
        <v>1.7723176330556027</v>
      </c>
      <c r="AJ47" s="9">
        <v>188145</v>
      </c>
    </row>
    <row r="48" spans="31:36" x14ac:dyDescent="0.2">
      <c r="AE48" s="9">
        <v>62.635403811874298</v>
      </c>
      <c r="AF48" s="8">
        <v>-3.162727427308281</v>
      </c>
      <c r="AG48" s="8">
        <v>8.6473438758812833</v>
      </c>
      <c r="AH48">
        <v>4.8520000000000003</v>
      </c>
      <c r="AI48" s="9">
        <v>1.4726953467954347</v>
      </c>
      <c r="AJ48" s="9">
        <v>166160</v>
      </c>
    </row>
    <row r="49" spans="31:36" x14ac:dyDescent="0.2">
      <c r="AE49" s="9">
        <v>67.880485527544195</v>
      </c>
      <c r="AF49" s="8">
        <v>6.022827041264267</v>
      </c>
      <c r="AG49" s="8">
        <v>8.7058281102667845</v>
      </c>
      <c r="AH49">
        <v>-22.536999999999999</v>
      </c>
      <c r="AI49" s="9">
        <v>1.4016230539913879</v>
      </c>
      <c r="AJ49" s="9">
        <v>123500</v>
      </c>
    </row>
    <row r="50" spans="31:36" x14ac:dyDescent="0.2">
      <c r="AE50" s="3"/>
      <c r="AF50" s="8">
        <v>5.6641271944352436</v>
      </c>
      <c r="AG50" s="8">
        <v>8.7609233763388357</v>
      </c>
      <c r="AH50">
        <v>-9.734</v>
      </c>
      <c r="AI50" s="9">
        <v>1.2865203761755486</v>
      </c>
      <c r="AJ50" s="9"/>
    </row>
    <row r="51" spans="31:36" x14ac:dyDescent="0.2">
      <c r="AE51" s="9">
        <v>69.971164936562701</v>
      </c>
      <c r="AF51" s="8">
        <v>15.094043887147334</v>
      </c>
      <c r="AG51" s="8">
        <v>8.9015027574516097</v>
      </c>
      <c r="AH51">
        <v>-6.6390000000000002</v>
      </c>
      <c r="AI51" s="9">
        <v>1.2813563938444776</v>
      </c>
      <c r="AJ51" s="9">
        <v>89938</v>
      </c>
    </row>
    <row r="52" spans="31:36" x14ac:dyDescent="0.2">
      <c r="AE52" s="9">
        <v>90.660511363636303</v>
      </c>
      <c r="AF52" s="8">
        <v>-13.794865970013632</v>
      </c>
      <c r="AG52" s="8">
        <v>9.6276681726268585</v>
      </c>
      <c r="AH52">
        <v>2.3759999999999999</v>
      </c>
      <c r="AI52" s="9">
        <v>1.5832400026352198</v>
      </c>
      <c r="AJ52" s="9">
        <v>357000</v>
      </c>
    </row>
    <row r="53" spans="31:36" x14ac:dyDescent="0.2">
      <c r="AE53" s="9">
        <v>84.410511363636303</v>
      </c>
      <c r="AF53" s="8">
        <v>42.51927004413993</v>
      </c>
      <c r="AG53" s="8">
        <v>9.9819752055848685</v>
      </c>
      <c r="AH53">
        <v>1.7110000000000001</v>
      </c>
      <c r="AI53" s="9">
        <v>1.4145056164193592</v>
      </c>
      <c r="AJ53" s="9">
        <v>343000</v>
      </c>
    </row>
    <row r="54" spans="31:36" x14ac:dyDescent="0.2">
      <c r="AE54" s="9">
        <v>86.2760416666666</v>
      </c>
      <c r="AF54" s="8">
        <v>4.5902094023020386</v>
      </c>
      <c r="AG54" s="8">
        <v>10.026854966486413</v>
      </c>
      <c r="AH54">
        <v>1.371</v>
      </c>
      <c r="AI54" s="9">
        <v>1.3310350923716079</v>
      </c>
      <c r="AJ54" s="9">
        <v>316000</v>
      </c>
    </row>
    <row r="55" spans="31:36" x14ac:dyDescent="0.2">
      <c r="AE55" s="9">
        <v>84.216382575757507</v>
      </c>
      <c r="AF55" s="8">
        <v>-1.0430478210907805</v>
      </c>
      <c r="AG55" s="8">
        <v>10.0163697095928</v>
      </c>
      <c r="AH55">
        <v>1.427</v>
      </c>
      <c r="AI55" s="9">
        <v>1.3405538186690487</v>
      </c>
      <c r="AJ55" s="9">
        <v>274000</v>
      </c>
    </row>
    <row r="56" spans="31:36" x14ac:dyDescent="0.2">
      <c r="AE56" s="9">
        <v>82.393465909090907</v>
      </c>
      <c r="AF56" s="8">
        <v>-4.2652970075926753</v>
      </c>
      <c r="AG56" s="8">
        <v>9.972780379032077</v>
      </c>
      <c r="AH56">
        <v>1.4350000000000001</v>
      </c>
      <c r="AI56" s="9">
        <v>1.354606951247959</v>
      </c>
      <c r="AJ56" s="9">
        <v>313000</v>
      </c>
    </row>
    <row r="57" spans="31:36" x14ac:dyDescent="0.2">
      <c r="AE57" s="9">
        <v>81.2760416666666</v>
      </c>
      <c r="AF57" s="8">
        <v>-8.8406811289946354</v>
      </c>
      <c r="AG57" s="8">
        <v>9.8802189255967736</v>
      </c>
      <c r="AH57">
        <v>1.276</v>
      </c>
      <c r="AI57" s="9">
        <v>1.4154554759467759</v>
      </c>
      <c r="AJ57" s="9">
        <v>298000</v>
      </c>
    </row>
    <row r="58" spans="31:36" x14ac:dyDescent="0.2">
      <c r="AE58" s="9">
        <v>88.482481060606105</v>
      </c>
      <c r="AF58" s="8">
        <v>-7.0573183213920156</v>
      </c>
      <c r="AG58" s="8">
        <v>9.8070317167184982</v>
      </c>
      <c r="AH58">
        <v>1.538</v>
      </c>
      <c r="AI58" s="9">
        <v>1.3664996420901934</v>
      </c>
      <c r="AJ58" s="9">
        <v>261000</v>
      </c>
    </row>
    <row r="59" spans="31:36" x14ac:dyDescent="0.2">
      <c r="AE59" s="9">
        <v>95.537405303030297</v>
      </c>
      <c r="AF59" s="8">
        <v>-40.691591872694232</v>
      </c>
      <c r="AG59" s="8">
        <v>9.2846126163507705</v>
      </c>
      <c r="AH59">
        <v>1.5980000000000001</v>
      </c>
      <c r="AI59" s="9">
        <v>1.6846160987837713</v>
      </c>
      <c r="AJ59" s="9">
        <v>180128</v>
      </c>
    </row>
    <row r="60" spans="31:36" x14ac:dyDescent="0.2">
      <c r="AE60" s="9">
        <v>92.658253205128204</v>
      </c>
      <c r="AF60" s="8">
        <v>-4.6977996472008172</v>
      </c>
      <c r="AG60" s="8">
        <v>9.2364953294530334</v>
      </c>
      <c r="AH60">
        <v>2.1760000000000002</v>
      </c>
      <c r="AI60" s="9">
        <v>1.5534339990258159</v>
      </c>
      <c r="AJ60" s="9"/>
    </row>
    <row r="61" spans="31:36" x14ac:dyDescent="0.2">
      <c r="AE61" s="9">
        <v>93.363667582417506</v>
      </c>
      <c r="AF61" s="8">
        <v>-4.2377009254749147</v>
      </c>
      <c r="AG61" s="8">
        <v>9.1931942131412114</v>
      </c>
      <c r="AH61">
        <v>1.829</v>
      </c>
      <c r="AI61" s="9">
        <v>1.5131230925737538</v>
      </c>
      <c r="AJ61" s="9">
        <v>151877</v>
      </c>
    </row>
    <row r="62" spans="31:36" x14ac:dyDescent="0.2">
      <c r="AE62" s="8"/>
      <c r="AF62" s="8">
        <v>-10.88803149175375</v>
      </c>
      <c r="AG62" s="8">
        <v>7.0386080874008989</v>
      </c>
      <c r="AH62">
        <v>41.627000000000002</v>
      </c>
      <c r="AI62" s="9">
        <v>1.0662212668889279</v>
      </c>
      <c r="AJ62" s="9"/>
    </row>
    <row r="63" spans="31:36" x14ac:dyDescent="0.2">
      <c r="AE63" s="9">
        <v>0</v>
      </c>
      <c r="AF63" s="8">
        <v>13.042112651342341</v>
      </c>
      <c r="AG63" s="8">
        <v>7.1611983290282915</v>
      </c>
      <c r="AH63">
        <v>8.8160000000000007</v>
      </c>
      <c r="AI63" s="9">
        <v>0.99782995745288539</v>
      </c>
      <c r="AJ63" s="9"/>
    </row>
    <row r="64" spans="31:36" x14ac:dyDescent="0.2">
      <c r="AE64" s="9">
        <v>0</v>
      </c>
      <c r="AF64" s="8">
        <v>13.980631050856299</v>
      </c>
      <c r="AG64" s="8">
        <v>7.2920566739368713</v>
      </c>
      <c r="AH64">
        <v>5.3959999999999999</v>
      </c>
      <c r="AI64" s="9">
        <v>0.9395909540320363</v>
      </c>
      <c r="AJ64" s="9"/>
    </row>
    <row r="65" spans="31:36" x14ac:dyDescent="0.2">
      <c r="AE65" s="9">
        <v>0</v>
      </c>
      <c r="AF65" s="8">
        <v>10.024595053207573</v>
      </c>
      <c r="AG65" s="8">
        <v>7.3875904201411622</v>
      </c>
      <c r="AH65">
        <v>5.734</v>
      </c>
      <c r="AI65" s="9">
        <v>1.0033846843189289</v>
      </c>
      <c r="AJ65" s="9"/>
    </row>
    <row r="66" spans="31:36" x14ac:dyDescent="0.2">
      <c r="AE66" s="9">
        <v>0</v>
      </c>
      <c r="AF66" s="8">
        <v>10.422339782944507</v>
      </c>
      <c r="AG66" s="8">
        <v>7.4867327006318183</v>
      </c>
      <c r="AH66">
        <v>4.0389999999999997</v>
      </c>
      <c r="AI66" s="9">
        <v>0.99964634267321228</v>
      </c>
      <c r="AJ66" s="9"/>
    </row>
    <row r="67" spans="31:36" x14ac:dyDescent="0.2">
      <c r="AE67" s="9">
        <v>0</v>
      </c>
      <c r="AF67" s="8">
        <v>13.295946167862249</v>
      </c>
      <c r="AG67" s="8">
        <v>7.6115659024070634</v>
      </c>
      <c r="AH67">
        <v>6.4960000000000004</v>
      </c>
      <c r="AI67" s="9">
        <v>0.94207597451520975</v>
      </c>
      <c r="AJ67" s="9"/>
    </row>
    <row r="68" spans="31:36" x14ac:dyDescent="0.2">
      <c r="AE68" s="9">
        <v>0</v>
      </c>
      <c r="AF68" s="8">
        <v>7.0056459723533857</v>
      </c>
      <c r="AG68" s="8">
        <v>7.6792773155855567</v>
      </c>
      <c r="AH68">
        <v>-25.818999999999999</v>
      </c>
      <c r="AI68" s="9">
        <v>1.0053766522919425</v>
      </c>
      <c r="AJ68" s="9"/>
    </row>
    <row r="69" spans="31:36" x14ac:dyDescent="0.2">
      <c r="AE69" s="9">
        <v>0</v>
      </c>
      <c r="AF69" s="8">
        <v>13.013255320250606</v>
      </c>
      <c r="AG69" s="8">
        <v>7.8016122451492951</v>
      </c>
      <c r="AH69">
        <v>-30.081</v>
      </c>
      <c r="AI69" s="9">
        <v>0.96841737095731717</v>
      </c>
      <c r="AJ69" s="9"/>
    </row>
    <row r="70" spans="31:36" x14ac:dyDescent="0.2">
      <c r="AE70" s="9">
        <v>0</v>
      </c>
      <c r="AF70" s="8">
        <v>35.46491364428482</v>
      </c>
      <c r="AG70" s="8">
        <v>8.1051547260556589</v>
      </c>
      <c r="AH70">
        <v>9.4949999999999992</v>
      </c>
      <c r="AI70" s="9">
        <v>2.1993616778408778</v>
      </c>
      <c r="AJ70" s="9"/>
    </row>
    <row r="71" spans="31:36" x14ac:dyDescent="0.2">
      <c r="AE71" s="9">
        <v>15.2777777777777</v>
      </c>
      <c r="AF71" s="8">
        <v>20.050164668877553</v>
      </c>
      <c r="AG71" s="8">
        <v>8.2878942344030069</v>
      </c>
      <c r="AH71">
        <v>5.859</v>
      </c>
      <c r="AI71" s="9">
        <v>1.5599410784277721</v>
      </c>
      <c r="AJ71" s="9"/>
    </row>
    <row r="72" spans="31:36" x14ac:dyDescent="0.2">
      <c r="AE72" s="9">
        <v>0</v>
      </c>
      <c r="AF72" s="8">
        <v>-12.866050707699836</v>
      </c>
      <c r="AG72" s="8">
        <v>7.9445152133119104</v>
      </c>
      <c r="AH72">
        <v>1.042</v>
      </c>
      <c r="AI72" s="9">
        <v>1.1415282981066039</v>
      </c>
      <c r="AJ72" s="9"/>
    </row>
    <row r="73" spans="31:36" x14ac:dyDescent="0.2">
      <c r="AE73" s="9">
        <v>0</v>
      </c>
      <c r="AF73" s="8">
        <v>26.029045429803926</v>
      </c>
      <c r="AG73" s="8">
        <v>8.1758574269939679</v>
      </c>
      <c r="AH73">
        <v>0.82799999999999996</v>
      </c>
      <c r="AI73" s="9">
        <v>1.1299220252885329</v>
      </c>
      <c r="AJ73" s="9"/>
    </row>
    <row r="74" spans="31:36" x14ac:dyDescent="0.2">
      <c r="AE74" s="9">
        <v>0</v>
      </c>
      <c r="AF74" s="8">
        <v>10.851830040845771</v>
      </c>
      <c r="AG74" s="8">
        <v>8.278881686096069</v>
      </c>
      <c r="AH74">
        <v>0.83899999999999997</v>
      </c>
      <c r="AI74" s="9">
        <v>1.1282909782409503</v>
      </c>
      <c r="AJ74" s="9"/>
    </row>
    <row r="75" spans="31:36" x14ac:dyDescent="0.2">
      <c r="AE75" s="9">
        <v>0</v>
      </c>
      <c r="AF75" s="8">
        <v>8.9415770298183599</v>
      </c>
      <c r="AG75" s="8">
        <v>8.3645232480907126</v>
      </c>
      <c r="AH75">
        <v>1.0669999999999999</v>
      </c>
      <c r="AI75" s="9">
        <v>1.2151407306273321</v>
      </c>
      <c r="AJ75" s="9"/>
    </row>
    <row r="76" spans="31:36" x14ac:dyDescent="0.2">
      <c r="AE76" s="9">
        <v>0</v>
      </c>
      <c r="AF76" s="8">
        <v>7.5162887794103836</v>
      </c>
      <c r="AG76" s="8">
        <v>8.4369954217212069</v>
      </c>
      <c r="AH76">
        <v>1.105</v>
      </c>
      <c r="AI76" s="9">
        <v>1.336613308560159</v>
      </c>
      <c r="AJ76" s="9"/>
    </row>
    <row r="77" spans="31:36" x14ac:dyDescent="0.2">
      <c r="AE77" s="9">
        <v>0</v>
      </c>
      <c r="AF77" s="8">
        <v>15.837127213241084</v>
      </c>
      <c r="AG77" s="8">
        <v>8.5840103644535546</v>
      </c>
      <c r="AH77">
        <v>1.1970000000000001</v>
      </c>
      <c r="AI77" s="9">
        <v>1.3145636516696286</v>
      </c>
      <c r="AJ77" s="9"/>
    </row>
    <row r="78" spans="31:36" x14ac:dyDescent="0.2">
      <c r="AE78" s="9">
        <v>0</v>
      </c>
      <c r="AF78" s="8">
        <v>4.1754746983443978</v>
      </c>
      <c r="AG78" s="8">
        <v>8.6249169125031653</v>
      </c>
      <c r="AH78">
        <v>1.373</v>
      </c>
      <c r="AI78" s="9">
        <v>1.3393431141918222</v>
      </c>
      <c r="AJ78" s="9"/>
    </row>
    <row r="79" spans="31:36" x14ac:dyDescent="0.2">
      <c r="AE79" s="9">
        <v>50.589549339549301</v>
      </c>
      <c r="AF79" s="8">
        <v>12.888106739454447</v>
      </c>
      <c r="AG79" s="8">
        <v>8.7461438488041949</v>
      </c>
      <c r="AH79">
        <v>1.2769999999999999</v>
      </c>
      <c r="AI79" s="9">
        <v>1.3519184270806823</v>
      </c>
      <c r="AJ79" s="9"/>
    </row>
    <row r="80" spans="31:36" x14ac:dyDescent="0.2">
      <c r="AE80" s="9">
        <v>72.497412593643503</v>
      </c>
      <c r="AF80" s="8">
        <v>11.531242046322228</v>
      </c>
      <c r="AG80" s="8">
        <v>8.8552784121930888</v>
      </c>
      <c r="AH80">
        <v>1.337</v>
      </c>
      <c r="AI80" s="9">
        <v>1.426825267782009</v>
      </c>
      <c r="AJ80" s="9">
        <v>306678</v>
      </c>
    </row>
    <row r="81" spans="31:36" x14ac:dyDescent="0.2">
      <c r="AE81" s="9">
        <v>75.270362650170298</v>
      </c>
      <c r="AF81" s="8">
        <v>16.982585255230838</v>
      </c>
      <c r="AG81" s="8">
        <v>9.0121333059520037</v>
      </c>
      <c r="AH81">
        <v>1.454</v>
      </c>
      <c r="AI81" s="9">
        <v>1.2246891002194586</v>
      </c>
      <c r="AJ81" s="9">
        <v>345983</v>
      </c>
    </row>
    <row r="82" spans="31:36" x14ac:dyDescent="0.2">
      <c r="AE82" s="3"/>
      <c r="AF82" s="8"/>
      <c r="AG82" s="8">
        <v>10.95729422815692</v>
      </c>
      <c r="AH82" s="8"/>
      <c r="AI82" s="9">
        <v>1.1987763852817626</v>
      </c>
      <c r="AJ82" s="9"/>
    </row>
    <row r="83" spans="31:36" x14ac:dyDescent="0.2">
      <c r="AE83" s="3"/>
      <c r="AF83" s="8">
        <v>-3.9183559638144709</v>
      </c>
      <c r="AG83" s="8">
        <v>10.917322330911832</v>
      </c>
      <c r="AH83" s="8"/>
      <c r="AI83" s="9">
        <v>1.1804691326669448</v>
      </c>
      <c r="AJ83" s="9"/>
    </row>
    <row r="84" spans="31:36" x14ac:dyDescent="0.2">
      <c r="AE84" s="9">
        <v>47.109090909090902</v>
      </c>
      <c r="AF84" s="8">
        <v>-5.4714003229142101</v>
      </c>
      <c r="AG84" s="8">
        <v>10.861054575722122</v>
      </c>
      <c r="AH84" s="8"/>
      <c r="AI84" s="9">
        <v>1.5596752835511543</v>
      </c>
      <c r="AJ84" s="9">
        <v>579837</v>
      </c>
    </row>
    <row r="85" spans="31:36" x14ac:dyDescent="0.2">
      <c r="AE85" s="9">
        <v>55.931641269990998</v>
      </c>
      <c r="AF85" s="8">
        <v>-3.8075498493484559</v>
      </c>
      <c r="AG85" s="8">
        <v>10.822235263563458</v>
      </c>
      <c r="AH85">
        <v>1.5309999999999999</v>
      </c>
      <c r="AI85" s="9">
        <v>1.5896694132434213</v>
      </c>
      <c r="AJ85" s="9">
        <v>538298</v>
      </c>
    </row>
    <row r="86" spans="31:36" x14ac:dyDescent="0.2">
      <c r="AE86" s="9">
        <v>78.965418894830606</v>
      </c>
      <c r="AF86" s="8">
        <v>-42.399696746004828</v>
      </c>
      <c r="AG86" s="8">
        <v>10.270592910089658</v>
      </c>
      <c r="AH86">
        <v>1.615</v>
      </c>
      <c r="AI86" s="9">
        <v>2.1269093554085416</v>
      </c>
      <c r="AJ86" s="9">
        <v>468425</v>
      </c>
    </row>
    <row r="87" spans="31:36" x14ac:dyDescent="0.2">
      <c r="AE87" s="9">
        <v>80.379278148040797</v>
      </c>
      <c r="AF87" s="8">
        <v>6.8615565792663924</v>
      </c>
      <c r="AG87" s="8">
        <v>10.33695685705389</v>
      </c>
      <c r="AH87">
        <v>1.611</v>
      </c>
      <c r="AI87" s="9">
        <v>1.7986840399325814</v>
      </c>
      <c r="AJ87" s="9">
        <v>403018</v>
      </c>
    </row>
    <row r="88" spans="31:36" x14ac:dyDescent="0.2">
      <c r="AE88" s="9">
        <v>0</v>
      </c>
      <c r="AF88" s="8">
        <v>2.5565648719594707</v>
      </c>
      <c r="AG88" s="8">
        <v>7.4039552676727842</v>
      </c>
      <c r="AH88">
        <v>0.80800000000000005</v>
      </c>
      <c r="AI88" s="9">
        <v>1.2416229722588201</v>
      </c>
      <c r="AJ88" s="9"/>
    </row>
    <row r="89" spans="31:36" x14ac:dyDescent="0.2">
      <c r="AE89" s="9">
        <v>0</v>
      </c>
      <c r="AF89" s="8">
        <v>13.232160383033326</v>
      </c>
      <c r="AG89" s="8">
        <v>7.5282253094279685</v>
      </c>
      <c r="AH89">
        <v>1.196</v>
      </c>
      <c r="AI89" s="9">
        <v>1.801552530860812</v>
      </c>
      <c r="AJ89" s="9"/>
    </row>
    <row r="90" spans="31:36" x14ac:dyDescent="0.2">
      <c r="AE90" s="9">
        <v>0</v>
      </c>
      <c r="AF90" s="8">
        <v>18.499012260444946</v>
      </c>
      <c r="AG90" s="8">
        <v>7.6979597486254292</v>
      </c>
      <c r="AH90">
        <v>1.304</v>
      </c>
      <c r="AI90" s="9">
        <v>1.2197502821203103</v>
      </c>
      <c r="AJ90" s="9"/>
    </row>
    <row r="91" spans="31:36" x14ac:dyDescent="0.2">
      <c r="AE91" s="9">
        <v>0</v>
      </c>
      <c r="AF91" s="8">
        <v>7.807983040564956</v>
      </c>
      <c r="AG91" s="8">
        <v>7.7731412725499966</v>
      </c>
      <c r="AH91">
        <v>1.0760000000000001</v>
      </c>
      <c r="AI91" s="9">
        <v>1.3153018847833033</v>
      </c>
      <c r="AJ91" s="9"/>
    </row>
    <row r="92" spans="31:36" x14ac:dyDescent="0.2">
      <c r="AE92" s="9">
        <v>0</v>
      </c>
      <c r="AF92" s="8">
        <v>7.504999109819642</v>
      </c>
      <c r="AG92" s="8">
        <v>7.8455084363955354</v>
      </c>
      <c r="AH92">
        <v>1.7370000000000001</v>
      </c>
      <c r="AI92" s="9">
        <v>1.5733276016781537</v>
      </c>
      <c r="AJ92" s="9"/>
    </row>
    <row r="93" spans="31:36" x14ac:dyDescent="0.2">
      <c r="AE93" s="9">
        <v>0</v>
      </c>
      <c r="AF93" s="8">
        <v>8.6663096127374377</v>
      </c>
      <c r="AG93" s="8">
        <v>7.9286200573282883</v>
      </c>
      <c r="AH93">
        <v>2.67</v>
      </c>
      <c r="AI93" s="9">
        <v>2.0873182461123636</v>
      </c>
      <c r="AJ93" s="9"/>
    </row>
    <row r="94" spans="31:36" x14ac:dyDescent="0.2">
      <c r="AE94" s="9">
        <v>0</v>
      </c>
      <c r="AF94" s="8">
        <v>4.4154872794796374</v>
      </c>
      <c r="AG94" s="8">
        <v>7.9718278813755026</v>
      </c>
      <c r="AH94">
        <v>4.9260000000000002</v>
      </c>
      <c r="AI94" s="9">
        <v>3.6264347946103546</v>
      </c>
      <c r="AJ94" s="9"/>
    </row>
    <row r="95" spans="31:36" x14ac:dyDescent="0.2">
      <c r="AE95" s="9">
        <v>0</v>
      </c>
      <c r="AF95" s="8">
        <v>1.7876921484395198</v>
      </c>
      <c r="AG95" s="8">
        <v>7.9895468899199029</v>
      </c>
      <c r="AH95">
        <v>3.238</v>
      </c>
      <c r="AI95" s="9">
        <v>3.6150829163785274</v>
      </c>
      <c r="AJ95" s="9"/>
    </row>
    <row r="96" spans="31:36" x14ac:dyDescent="0.2">
      <c r="AE96" s="9">
        <v>0</v>
      </c>
      <c r="AF96" s="8">
        <v>34.75311529647859</v>
      </c>
      <c r="AG96" s="8">
        <v>8.2878210325370052</v>
      </c>
      <c r="AH96">
        <v>2.9969999999999999</v>
      </c>
      <c r="AI96" s="9">
        <v>3.2698203822082261</v>
      </c>
      <c r="AJ96" s="9"/>
    </row>
    <row r="97" spans="31:36" x14ac:dyDescent="0.2">
      <c r="AE97" s="9">
        <v>0</v>
      </c>
      <c r="AF97" s="8">
        <v>-15.31501978661001</v>
      </c>
      <c r="AG97" s="8">
        <v>8.1215891032424459</v>
      </c>
      <c r="AH97">
        <v>2.2989999999999999</v>
      </c>
      <c r="AI97" s="9">
        <v>3.9302838728765677</v>
      </c>
      <c r="AJ97" s="9"/>
    </row>
    <row r="98" spans="31:36" x14ac:dyDescent="0.2">
      <c r="AE98" s="9">
        <v>81.030525030524998</v>
      </c>
      <c r="AF98" s="8">
        <v>-8.4651684024374667</v>
      </c>
      <c r="AG98" s="8">
        <v>10.050655394715154</v>
      </c>
      <c r="AH98">
        <v>25.061</v>
      </c>
      <c r="AI98" s="9">
        <v>0.5289262839601695</v>
      </c>
      <c r="AJ98" s="9">
        <v>205564</v>
      </c>
    </row>
    <row r="99" spans="31:36" x14ac:dyDescent="0.2">
      <c r="AE99" s="9">
        <v>80.522623533376205</v>
      </c>
      <c r="AF99" s="8">
        <v>-0.33183766858596248</v>
      </c>
      <c r="AG99" s="8">
        <v>10.047331500006747</v>
      </c>
      <c r="AH99">
        <v>16.260000000000002</v>
      </c>
      <c r="AI99" s="9">
        <v>0.55578114008275192</v>
      </c>
      <c r="AJ99" s="9">
        <v>196598</v>
      </c>
    </row>
    <row r="100" spans="31:36" x14ac:dyDescent="0.2">
      <c r="AE100" s="9"/>
      <c r="AF100" s="8">
        <v>18.441247145696828</v>
      </c>
      <c r="AG100" s="8">
        <v>10.216578346964397</v>
      </c>
      <c r="AH100">
        <v>16.198</v>
      </c>
      <c r="AI100" s="9">
        <v>0.57513104453880126</v>
      </c>
      <c r="AJ100" s="9"/>
    </row>
    <row r="101" spans="31:36" x14ac:dyDescent="0.2">
      <c r="AE101" s="9">
        <v>78.520038922337704</v>
      </c>
      <c r="AF101" s="8">
        <v>8.8658597764026155</v>
      </c>
      <c r="AG101" s="8">
        <v>10.301524641087784</v>
      </c>
      <c r="AH101">
        <v>16.324000000000002</v>
      </c>
      <c r="AI101" s="9">
        <v>0.55965556433721086</v>
      </c>
      <c r="AJ101" s="9">
        <v>233998</v>
      </c>
    </row>
    <row r="102" spans="31:36" x14ac:dyDescent="0.2">
      <c r="AE102" s="3"/>
      <c r="AF102" s="8">
        <v>2.0696497765043511</v>
      </c>
      <c r="AG102" s="8">
        <v>10.322009876300282</v>
      </c>
      <c r="AH102">
        <v>18.312999999999999</v>
      </c>
      <c r="AI102" s="9">
        <v>0.55494146350210238</v>
      </c>
      <c r="AJ102" s="9"/>
    </row>
    <row r="103" spans="31:36" x14ac:dyDescent="0.2">
      <c r="AE103" s="9">
        <v>77.218420766807796</v>
      </c>
      <c r="AF103" s="8">
        <v>4.8706294620847306</v>
      </c>
      <c r="AG103" s="8">
        <v>10.369567180448918</v>
      </c>
      <c r="AH103">
        <v>18.21</v>
      </c>
      <c r="AI103" s="9">
        <v>0.5625296669663612</v>
      </c>
      <c r="AJ103" s="9">
        <v>257797</v>
      </c>
    </row>
    <row r="104" spans="31:36" x14ac:dyDescent="0.2">
      <c r="AE104" s="9">
        <v>80.113123156601404</v>
      </c>
      <c r="AF104" s="8">
        <v>3.2619811877001528</v>
      </c>
      <c r="AG104" s="8">
        <v>10.401666260128623</v>
      </c>
      <c r="AH104">
        <v>16.873000000000001</v>
      </c>
      <c r="AI104" s="9">
        <v>0.55495602778891107</v>
      </c>
      <c r="AJ104" s="9">
        <v>263529</v>
      </c>
    </row>
    <row r="105" spans="31:36" x14ac:dyDescent="0.2">
      <c r="AE105" s="3"/>
      <c r="AF105" s="8">
        <v>5.7216161522376972</v>
      </c>
      <c r="AG105" s="8">
        <v>10.457305450860016</v>
      </c>
      <c r="AH105">
        <v>14.52</v>
      </c>
      <c r="AI105" s="9">
        <v>0.59225256548134086</v>
      </c>
      <c r="AJ105" s="9"/>
    </row>
    <row r="106" spans="31:36" x14ac:dyDescent="0.2">
      <c r="AE106" s="9">
        <v>76.338886032372599</v>
      </c>
      <c r="AF106" s="8">
        <v>5.6550266410147589</v>
      </c>
      <c r="AG106" s="8">
        <v>10.512314586041793</v>
      </c>
      <c r="AH106">
        <v>15.788</v>
      </c>
      <c r="AI106" s="9">
        <v>0.61715204681957347</v>
      </c>
      <c r="AJ106" s="9">
        <v>267868</v>
      </c>
    </row>
    <row r="107" spans="31:36" x14ac:dyDescent="0.2">
      <c r="AE107" s="9">
        <v>75.740093240093202</v>
      </c>
      <c r="AF107" s="8">
        <v>13.158947641045213</v>
      </c>
      <c r="AG107" s="8">
        <v>10.635937846700498</v>
      </c>
      <c r="AH107">
        <v>15.444000000000001</v>
      </c>
      <c r="AI107" s="9">
        <v>0.58766991508488187</v>
      </c>
      <c r="AJ107" s="9">
        <v>241038</v>
      </c>
    </row>
    <row r="108" spans="31:36" x14ac:dyDescent="0.2">
      <c r="AE108" s="9">
        <v>0</v>
      </c>
      <c r="AF108" s="8">
        <v>-3.008294708796428</v>
      </c>
      <c r="AG108" s="8">
        <v>7.5829120990978733</v>
      </c>
      <c r="AH108">
        <v>12.951000000000001</v>
      </c>
      <c r="AI108" s="9">
        <v>2.6602646892774731</v>
      </c>
      <c r="AJ108" s="9"/>
    </row>
    <row r="109" spans="31:36" x14ac:dyDescent="0.2">
      <c r="AE109" s="9">
        <v>0</v>
      </c>
      <c r="AF109" s="8">
        <v>42.104705853006173</v>
      </c>
      <c r="AG109" s="8">
        <v>7.9343060641529304</v>
      </c>
      <c r="AH109">
        <v>96.814999999999998</v>
      </c>
      <c r="AI109" s="9">
        <v>2.9634197063072896</v>
      </c>
      <c r="AJ109" s="9"/>
    </row>
    <row r="110" spans="31:36" x14ac:dyDescent="0.2">
      <c r="AE110" s="9"/>
      <c r="AF110" s="8">
        <v>13.679985928313931</v>
      </c>
      <c r="AG110" s="8">
        <v>8.0625232381703711</v>
      </c>
      <c r="AH110">
        <v>108.428</v>
      </c>
      <c r="AI110" s="9">
        <v>2.8299517188328696</v>
      </c>
      <c r="AJ110" s="9"/>
    </row>
    <row r="111" spans="31:36" x14ac:dyDescent="0.2">
      <c r="AE111" s="9">
        <v>13.045922777062399</v>
      </c>
      <c r="AF111" s="8">
        <v>14.751360340240266</v>
      </c>
      <c r="AG111" s="8">
        <v>8.200120755869575</v>
      </c>
      <c r="AH111">
        <v>27.814</v>
      </c>
      <c r="AI111" s="9">
        <v>3.2954830435630349</v>
      </c>
      <c r="AJ111" s="9">
        <v>68976</v>
      </c>
    </row>
    <row r="112" spans="31:36" x14ac:dyDescent="0.2">
      <c r="AE112" s="9">
        <v>26.112391193036299</v>
      </c>
      <c r="AF112" s="8">
        <v>18.61028343572098</v>
      </c>
      <c r="AG112" s="8">
        <v>8.3707937595642026</v>
      </c>
      <c r="AH112">
        <v>18.692</v>
      </c>
      <c r="AI112" s="9">
        <v>3.066465342135551</v>
      </c>
      <c r="AJ112" s="9">
        <v>72870</v>
      </c>
    </row>
    <row r="113" spans="31:36" x14ac:dyDescent="0.2">
      <c r="AE113" s="9">
        <v>35.482742880702098</v>
      </c>
      <c r="AF113" s="8">
        <v>22.779871467491894</v>
      </c>
      <c r="AG113" s="8">
        <v>8.5760166627227541</v>
      </c>
      <c r="AH113">
        <v>13.452999999999999</v>
      </c>
      <c r="AI113" s="9">
        <v>3.8212721622345343</v>
      </c>
      <c r="AJ113" s="9">
        <v>72688</v>
      </c>
    </row>
    <row r="114" spans="31:36" x14ac:dyDescent="0.2">
      <c r="AE114" s="9">
        <v>36.215572033898297</v>
      </c>
      <c r="AF114" s="8">
        <v>21.437278189080029</v>
      </c>
      <c r="AG114" s="8">
        <v>8.7702443773267937</v>
      </c>
      <c r="AH114">
        <v>8.5229999999999997</v>
      </c>
      <c r="AI114" s="9">
        <v>3.4817879462947765</v>
      </c>
      <c r="AJ114" s="9">
        <v>34327</v>
      </c>
    </row>
    <row r="115" spans="31:36" x14ac:dyDescent="0.2">
      <c r="AE115" s="3"/>
      <c r="AF115" s="8">
        <v>14.597687548546171</v>
      </c>
      <c r="AG115" s="8">
        <v>8.9065018169562968</v>
      </c>
      <c r="AH115">
        <v>11.509</v>
      </c>
      <c r="AI115" s="9">
        <v>3.4572888154150516</v>
      </c>
      <c r="AJ115" s="9"/>
    </row>
    <row r="116" spans="31:36" x14ac:dyDescent="0.2">
      <c r="AE116" s="9">
        <v>32.238345063084097</v>
      </c>
      <c r="AF116" s="8">
        <v>4.6017507249518887</v>
      </c>
      <c r="AG116" s="8">
        <v>8.9514919197911968</v>
      </c>
      <c r="AH116">
        <v>16.181999999999999</v>
      </c>
      <c r="AI116" s="9">
        <v>3.9750239655931807</v>
      </c>
      <c r="AJ116" s="9">
        <v>41506</v>
      </c>
    </row>
    <row r="117" spans="31:36" x14ac:dyDescent="0.2">
      <c r="AE117" s="9">
        <v>38.568273210249799</v>
      </c>
      <c r="AF117" s="8">
        <v>0.93012410290955494</v>
      </c>
      <c r="AG117" s="8">
        <v>8.960750170646989</v>
      </c>
      <c r="AH117">
        <v>13.369</v>
      </c>
      <c r="AI117" s="9">
        <v>3.9002592668651812</v>
      </c>
      <c r="AJ117" s="9">
        <v>42422</v>
      </c>
    </row>
    <row r="118" spans="31:36" x14ac:dyDescent="0.2">
      <c r="AE118" s="9">
        <v>3.4920634920634899</v>
      </c>
      <c r="AF118" s="8">
        <v>21.25005456137761</v>
      </c>
      <c r="AG118" s="8">
        <v>7.1744049632917379</v>
      </c>
      <c r="AH118">
        <v>1.0009999999999999</v>
      </c>
      <c r="AI118" s="9">
        <v>1.8843696647398134</v>
      </c>
      <c r="AJ118" s="9"/>
    </row>
    <row r="119" spans="31:36" x14ac:dyDescent="0.2">
      <c r="AE119" s="9">
        <v>39.708360138467597</v>
      </c>
      <c r="AF119" s="8">
        <v>26.927127574424592</v>
      </c>
      <c r="AG119" s="8">
        <v>7.4128479004502266</v>
      </c>
      <c r="AH119">
        <v>1.234</v>
      </c>
      <c r="AI119" s="9">
        <v>1.8653625314472715</v>
      </c>
      <c r="AJ119" s="9">
        <v>10829</v>
      </c>
    </row>
    <row r="120" spans="31:36" x14ac:dyDescent="0.2">
      <c r="AE120" s="3"/>
      <c r="AF120" s="8">
        <v>36.774223526209951</v>
      </c>
      <c r="AG120" s="8">
        <v>7.726009277380447</v>
      </c>
      <c r="AH120">
        <v>1.2989999999999999</v>
      </c>
      <c r="AI120" s="9">
        <v>1.8372302439975663</v>
      </c>
      <c r="AJ120" s="9"/>
    </row>
    <row r="121" spans="31:36" x14ac:dyDescent="0.2">
      <c r="AE121" s="9">
        <v>59.1202943501794</v>
      </c>
      <c r="AF121" s="8">
        <v>34.57500620990858</v>
      </c>
      <c r="AG121" s="8">
        <v>8.0229608019839684</v>
      </c>
      <c r="AH121">
        <v>1.298</v>
      </c>
      <c r="AI121" s="9">
        <v>1.8126565678587763</v>
      </c>
      <c r="AJ121" s="9">
        <v>21614.75</v>
      </c>
    </row>
    <row r="122" spans="31:36" x14ac:dyDescent="0.2">
      <c r="AE122" s="9">
        <v>58.768333047993998</v>
      </c>
      <c r="AF122" s="8">
        <v>33.466975062250114</v>
      </c>
      <c r="AG122" s="8">
        <v>8.3116446854223831</v>
      </c>
      <c r="AH122">
        <v>1.63</v>
      </c>
      <c r="AI122" s="9">
        <v>2.2483230791036015</v>
      </c>
      <c r="AJ122" s="9">
        <v>37196</v>
      </c>
    </row>
    <row r="123" spans="31:36" x14ac:dyDescent="0.2">
      <c r="AE123" s="9">
        <v>62.7620288910611</v>
      </c>
      <c r="AF123" s="8">
        <v>31.9966111545484</v>
      </c>
      <c r="AG123" s="8">
        <v>8.5892507486195004</v>
      </c>
      <c r="AH123">
        <v>1.722</v>
      </c>
      <c r="AI123" s="9">
        <v>1.9899154866042899</v>
      </c>
      <c r="AJ123" s="9">
        <v>54559</v>
      </c>
    </row>
    <row r="124" spans="31:36" x14ac:dyDescent="0.2">
      <c r="AE124" s="9">
        <v>66.370685066337202</v>
      </c>
      <c r="AF124" s="8">
        <v>24.073867990574637</v>
      </c>
      <c r="AG124" s="8">
        <v>8.8049576604733257</v>
      </c>
      <c r="AH124">
        <v>1.444</v>
      </c>
      <c r="AI124" s="9">
        <v>1.91545796626358</v>
      </c>
      <c r="AJ124" s="9">
        <v>76850</v>
      </c>
    </row>
    <row r="125" spans="31:36" x14ac:dyDescent="0.2">
      <c r="AE125" s="3"/>
      <c r="AF125" s="8">
        <v>25.869388362398936</v>
      </c>
      <c r="AG125" s="8">
        <v>9.035032243496623</v>
      </c>
      <c r="AH125">
        <v>1.3109999999999999</v>
      </c>
      <c r="AI125" s="9">
        <v>2.0954428654773412</v>
      </c>
      <c r="AJ125" s="9"/>
    </row>
    <row r="126" spans="31:36" x14ac:dyDescent="0.2">
      <c r="AE126" s="9">
        <v>67.066855381031601</v>
      </c>
      <c r="AF126" s="8">
        <v>24.881219983260216</v>
      </c>
      <c r="AG126" s="8">
        <v>9.2572251029125461</v>
      </c>
      <c r="AH126">
        <v>1.1259999999999999</v>
      </c>
      <c r="AI126" s="9">
        <v>2.0047498037215985</v>
      </c>
      <c r="AJ126" s="9">
        <v>178000</v>
      </c>
    </row>
    <row r="127" spans="31:36" x14ac:dyDescent="0.2">
      <c r="AE127" s="9">
        <v>72.103729603729505</v>
      </c>
      <c r="AF127" s="8"/>
      <c r="AG127" s="8">
        <v>9.4941650141006591</v>
      </c>
      <c r="AH127">
        <v>0.98</v>
      </c>
      <c r="AI127" s="9">
        <v>2.314184610751393</v>
      </c>
      <c r="AJ127" s="9">
        <v>240000</v>
      </c>
    </row>
    <row r="128" spans="31:36" x14ac:dyDescent="0.2">
      <c r="AE128" s="3"/>
      <c r="AF128" s="8">
        <v>2.1452840772497761</v>
      </c>
      <c r="AG128" s="8">
        <v>8.5367377461988845</v>
      </c>
      <c r="AH128">
        <v>1.67</v>
      </c>
      <c r="AI128" s="9">
        <v>1.4651386514637894</v>
      </c>
      <c r="AJ128" s="9"/>
    </row>
    <row r="129" spans="31:36" x14ac:dyDescent="0.2">
      <c r="AE129" s="9">
        <v>0</v>
      </c>
      <c r="AF129" s="8">
        <v>8.6358754533522717</v>
      </c>
      <c r="AG129" s="8">
        <v>8.6195692580331045</v>
      </c>
      <c r="AH129">
        <v>0.86199999999999999</v>
      </c>
      <c r="AI129" s="9">
        <v>1.5954143347174581</v>
      </c>
      <c r="AJ129" s="9"/>
    </row>
    <row r="130" spans="31:36" x14ac:dyDescent="0.2">
      <c r="AE130" s="9">
        <v>31.436314363143602</v>
      </c>
      <c r="AF130" s="8">
        <v>21.213215381837877</v>
      </c>
      <c r="AG130" s="8">
        <v>8.8119501775399804</v>
      </c>
      <c r="AH130">
        <v>0.64800000000000002</v>
      </c>
      <c r="AI130" s="9">
        <v>1.5926422400953233</v>
      </c>
      <c r="AJ130" s="9"/>
    </row>
    <row r="131" spans="31:36" x14ac:dyDescent="0.2">
      <c r="AE131" s="3"/>
      <c r="AF131" s="8">
        <v>10.083407804587431</v>
      </c>
      <c r="AG131" s="8">
        <v>8.908018322784887</v>
      </c>
      <c r="AH131">
        <v>0.77600000000000002</v>
      </c>
      <c r="AI131" s="9">
        <v>1.6861047219591394</v>
      </c>
      <c r="AJ131" s="9"/>
    </row>
    <row r="132" spans="31:36" x14ac:dyDescent="0.2">
      <c r="AE132" s="9">
        <v>38.330622610283598</v>
      </c>
      <c r="AF132" s="8">
        <v>12.921120281423354</v>
      </c>
      <c r="AG132" s="8">
        <v>9.0295376611514975</v>
      </c>
      <c r="AH132">
        <v>0.76400000000000001</v>
      </c>
      <c r="AI132" s="9">
        <v>1.7064462017733046</v>
      </c>
      <c r="AJ132" s="9"/>
    </row>
    <row r="133" spans="31:36" x14ac:dyDescent="0.2">
      <c r="AE133" s="9">
        <v>29.928315412186301</v>
      </c>
      <c r="AF133" s="8">
        <v>13.503474718427992</v>
      </c>
      <c r="AG133" s="8">
        <v>9.1562009258755346</v>
      </c>
      <c r="AH133">
        <v>1.161</v>
      </c>
      <c r="AI133" s="9">
        <v>1.6181779795207432</v>
      </c>
      <c r="AJ133" s="9"/>
    </row>
    <row r="134" spans="31:36" x14ac:dyDescent="0.2">
      <c r="AE134" s="9">
        <v>42.811473681038898</v>
      </c>
      <c r="AF134" s="8">
        <v>2.0479256835215875</v>
      </c>
      <c r="AG134" s="8">
        <v>9.1764733024646059</v>
      </c>
      <c r="AH134">
        <v>1.319</v>
      </c>
      <c r="AI134" s="9">
        <v>1.6829419675183614</v>
      </c>
      <c r="AJ134" s="9"/>
    </row>
    <row r="135" spans="31:36" x14ac:dyDescent="0.2">
      <c r="AE135" s="9">
        <v>40.922259763723098</v>
      </c>
      <c r="AF135" s="8">
        <v>11.47201820626875</v>
      </c>
      <c r="AG135" s="8">
        <v>9.2850767180902007</v>
      </c>
      <c r="AH135">
        <v>1.786</v>
      </c>
      <c r="AI135" s="9">
        <v>1.7330178173719377</v>
      </c>
      <c r="AJ135" s="9">
        <v>99214</v>
      </c>
    </row>
    <row r="136" spans="31:36" x14ac:dyDescent="0.2">
      <c r="AE136" s="9">
        <v>71.732670621559507</v>
      </c>
      <c r="AF136" s="8">
        <v>15.970675575352637</v>
      </c>
      <c r="AG136" s="8">
        <v>9.4332438944857842</v>
      </c>
      <c r="AH136">
        <v>2.2999999999999998</v>
      </c>
      <c r="AI136" s="9">
        <v>1.7067296151076259</v>
      </c>
      <c r="AJ136" s="9">
        <v>71504</v>
      </c>
    </row>
    <row r="137" spans="31:36" x14ac:dyDescent="0.2">
      <c r="AE137" s="3"/>
      <c r="AF137" s="8">
        <v>19.62871089061375</v>
      </c>
      <c r="AG137" s="8">
        <v>9.6124665788188324</v>
      </c>
      <c r="AH137">
        <v>3.04</v>
      </c>
      <c r="AI137" s="9">
        <v>1.6628762541806019</v>
      </c>
      <c r="AJ137" s="9"/>
    </row>
    <row r="138" spans="31:36" x14ac:dyDescent="0.2">
      <c r="AE138" s="9">
        <v>0</v>
      </c>
      <c r="AF138" s="8">
        <v>9.3876958792803258</v>
      </c>
      <c r="AG138" s="8">
        <v>8.2346976456517567</v>
      </c>
      <c r="AH138">
        <v>0.98599999999999999</v>
      </c>
      <c r="AI138" s="9">
        <v>3.7133837378962729</v>
      </c>
      <c r="AJ138" s="9"/>
    </row>
    <row r="139" spans="31:36" x14ac:dyDescent="0.2">
      <c r="AE139" s="9">
        <v>0</v>
      </c>
      <c r="AF139" s="8">
        <v>37.583233850643317</v>
      </c>
      <c r="AG139" s="8">
        <v>8.5537565307232839</v>
      </c>
      <c r="AH139">
        <v>0.73199999999999998</v>
      </c>
      <c r="AI139" s="9">
        <v>2.7306698546141681</v>
      </c>
      <c r="AJ139" s="9"/>
    </row>
    <row r="140" spans="31:36" x14ac:dyDescent="0.2">
      <c r="AE140" s="9">
        <v>0</v>
      </c>
      <c r="AF140" s="8">
        <v>10.788245729050171</v>
      </c>
      <c r="AG140" s="8">
        <v>8.6562070279430277</v>
      </c>
      <c r="AH140">
        <v>1.117</v>
      </c>
      <c r="AI140" s="9">
        <v>2.4102024122387178</v>
      </c>
      <c r="AJ140" s="9"/>
    </row>
    <row r="141" spans="31:36" x14ac:dyDescent="0.2">
      <c r="AE141" s="9">
        <v>0</v>
      </c>
      <c r="AF141" s="8">
        <v>1.0773273926588676</v>
      </c>
      <c r="AG141" s="8">
        <v>8.666922683609533</v>
      </c>
      <c r="AH141">
        <v>1.0720000000000001</v>
      </c>
      <c r="AI141" s="9">
        <v>2.3330980095047869</v>
      </c>
      <c r="AJ141" s="9"/>
    </row>
    <row r="142" spans="31:36" x14ac:dyDescent="0.2">
      <c r="AE142" s="8"/>
      <c r="AF142" s="8">
        <v>4.5302706797988739</v>
      </c>
      <c r="AG142" s="8">
        <v>8.7112291986566195</v>
      </c>
      <c r="AH142">
        <v>1.0680000000000001</v>
      </c>
      <c r="AI142" s="9">
        <v>2.2995865386199288</v>
      </c>
      <c r="AJ142" s="9"/>
    </row>
    <row r="143" spans="31:36" x14ac:dyDescent="0.2">
      <c r="AE143" s="9">
        <v>0</v>
      </c>
      <c r="AF143" s="8">
        <v>5.7999901164610401</v>
      </c>
      <c r="AG143" s="8">
        <v>8.7676094386755299</v>
      </c>
      <c r="AH143">
        <v>1.1539999999999999</v>
      </c>
      <c r="AI143" s="9">
        <v>2.2607741172074483</v>
      </c>
      <c r="AJ143" s="9"/>
    </row>
    <row r="144" spans="31:36" x14ac:dyDescent="0.2">
      <c r="AE144" s="9">
        <v>0</v>
      </c>
      <c r="AF144" s="8">
        <v>2.6841875817400456</v>
      </c>
      <c r="AG144" s="8">
        <v>8.7940973906961393</v>
      </c>
      <c r="AH144">
        <v>1.2050000000000001</v>
      </c>
      <c r="AI144" s="9">
        <v>3.9830179524502669</v>
      </c>
      <c r="AJ144" s="9"/>
    </row>
    <row r="145" spans="31:36" x14ac:dyDescent="0.2">
      <c r="AE145" s="9">
        <v>0</v>
      </c>
      <c r="AF145" s="8">
        <v>40.11705482775352</v>
      </c>
      <c r="AG145" s="8">
        <v>9.1314053838880405</v>
      </c>
      <c r="AH145">
        <v>1.768</v>
      </c>
      <c r="AI145" s="9">
        <v>2.8169029325830537</v>
      </c>
      <c r="AJ145" s="9"/>
    </row>
    <row r="146" spans="31:36" x14ac:dyDescent="0.2">
      <c r="AE146" s="9">
        <v>0</v>
      </c>
      <c r="AF146" s="8">
        <v>-1.2769180824586084</v>
      </c>
      <c r="AG146" s="8">
        <v>9.1185539763454742</v>
      </c>
      <c r="AH146">
        <v>1.5309999999999999</v>
      </c>
      <c r="AI146" s="9">
        <v>2.6873835361175051</v>
      </c>
      <c r="AJ146" s="9"/>
    </row>
    <row r="147" spans="31:36" x14ac:dyDescent="0.2">
      <c r="AE147" s="9">
        <v>0</v>
      </c>
      <c r="AF147" s="8">
        <v>-7.6729146114216817</v>
      </c>
      <c r="AG147" s="8">
        <v>9.038721338315364</v>
      </c>
      <c r="AH147">
        <v>1.296</v>
      </c>
      <c r="AI147" s="9">
        <v>2.8220349044283508</v>
      </c>
      <c r="AJ147" s="9"/>
    </row>
    <row r="148" spans="31:36" x14ac:dyDescent="0.2">
      <c r="AE148" s="8"/>
      <c r="AF148" s="8"/>
      <c r="AG148" s="8">
        <v>3.7688221567871394</v>
      </c>
      <c r="AH148" s="8"/>
      <c r="AI148" s="9">
        <v>1.1855570172401855</v>
      </c>
      <c r="AJ148" s="9"/>
    </row>
    <row r="149" spans="31:36" x14ac:dyDescent="0.2">
      <c r="AE149" s="8"/>
      <c r="AF149" s="8">
        <v>113.80830390731383</v>
      </c>
      <c r="AG149" s="8">
        <v>4.5287318082396553</v>
      </c>
      <c r="AH149" s="8"/>
      <c r="AI149" s="9">
        <v>1.1738431148195723</v>
      </c>
      <c r="AJ149" s="9"/>
    </row>
    <row r="150" spans="31:36" x14ac:dyDescent="0.2">
      <c r="AE150" s="8"/>
      <c r="AF150" s="8">
        <v>163.07142625835209</v>
      </c>
      <c r="AG150" s="8">
        <v>5.4959872002887904</v>
      </c>
      <c r="AI150" s="9">
        <v>1.9617991727941175</v>
      </c>
      <c r="AJ150" s="9"/>
    </row>
    <row r="151" spans="31:36" x14ac:dyDescent="0.2">
      <c r="AE151" s="9">
        <v>0</v>
      </c>
      <c r="AF151" s="8">
        <v>74.24254858193278</v>
      </c>
      <c r="AG151" s="8">
        <v>6.0512653002260182</v>
      </c>
      <c r="AH151">
        <v>0.99</v>
      </c>
      <c r="AI151" s="9">
        <v>2.7516213352172381</v>
      </c>
      <c r="AJ151" s="9"/>
    </row>
    <row r="152" spans="31:36" x14ac:dyDescent="0.2">
      <c r="AE152" s="9">
        <v>0</v>
      </c>
      <c r="AF152" s="8">
        <v>60.735429176969276</v>
      </c>
      <c r="AG152" s="8">
        <v>6.5258548304913297</v>
      </c>
      <c r="AH152">
        <v>2.0739999999999998</v>
      </c>
      <c r="AI152" s="9">
        <v>2.0878351155864001</v>
      </c>
      <c r="AJ152" s="9"/>
    </row>
    <row r="153" spans="31:36" x14ac:dyDescent="0.2">
      <c r="AE153" s="9">
        <v>0</v>
      </c>
      <c r="AF153" s="8">
        <v>47.309479125003847</v>
      </c>
      <c r="AG153" s="8">
        <v>6.9132203184131953</v>
      </c>
      <c r="AH153">
        <v>2.2970000000000002</v>
      </c>
      <c r="AI153" s="9">
        <v>1.7972033257747542</v>
      </c>
      <c r="AJ153" s="9"/>
    </row>
    <row r="154" spans="31:36" x14ac:dyDescent="0.2">
      <c r="AE154" s="9">
        <v>0</v>
      </c>
      <c r="AF154" s="8">
        <v>38.293451883677434</v>
      </c>
      <c r="AG154" s="8">
        <v>7.2374280227852967</v>
      </c>
      <c r="AH154">
        <v>3.633</v>
      </c>
      <c r="AI154" s="9">
        <v>1.4626019318050245</v>
      </c>
      <c r="AJ154" s="9"/>
    </row>
    <row r="155" spans="31:36" x14ac:dyDescent="0.2">
      <c r="AE155" s="9">
        <v>0</v>
      </c>
      <c r="AF155" s="8">
        <v>39.015313053527741</v>
      </c>
      <c r="AG155" s="8">
        <v>7.5668419297128029</v>
      </c>
      <c r="AH155">
        <v>4.5179999999999998</v>
      </c>
      <c r="AI155" s="9">
        <v>1.7578159838512259</v>
      </c>
      <c r="AJ155" s="9"/>
    </row>
    <row r="156" spans="31:36" x14ac:dyDescent="0.2">
      <c r="AE156" s="9">
        <v>0</v>
      </c>
      <c r="AF156" s="8">
        <v>34.960212640699076</v>
      </c>
      <c r="AG156" s="8">
        <v>7.8666517575443118</v>
      </c>
      <c r="AH156">
        <v>3.2120000000000002</v>
      </c>
      <c r="AI156" s="9">
        <v>1.4869350693954653</v>
      </c>
      <c r="AJ156" s="9"/>
    </row>
    <row r="157" spans="31:36" x14ac:dyDescent="0.2">
      <c r="AE157" s="8"/>
      <c r="AF157" s="8">
        <v>-3.7561529723589482</v>
      </c>
      <c r="AG157" s="8">
        <v>8.5337749510079153</v>
      </c>
      <c r="AH157">
        <v>31.414000000000001</v>
      </c>
      <c r="AI157" s="9">
        <v>1.4464946101188132</v>
      </c>
      <c r="AJ157" s="9"/>
    </row>
    <row r="158" spans="31:36" x14ac:dyDescent="0.2">
      <c r="AE158" s="9">
        <v>10.0710030847782</v>
      </c>
      <c r="AF158" s="8">
        <v>2.1461169250137591</v>
      </c>
      <c r="AG158" s="8">
        <v>8.5550090721004626</v>
      </c>
      <c r="AH158">
        <v>17.651</v>
      </c>
      <c r="AI158" s="9">
        <v>1.5269898126215649</v>
      </c>
      <c r="AJ158" s="9"/>
    </row>
    <row r="159" spans="31:36" x14ac:dyDescent="0.2">
      <c r="AE159" s="9">
        <v>9.86766849320124</v>
      </c>
      <c r="AF159" s="8">
        <v>5.7523061220559599</v>
      </c>
      <c r="AG159" s="8">
        <v>8.6109385111017485</v>
      </c>
      <c r="AH159">
        <v>17.719000000000001</v>
      </c>
      <c r="AI159" s="9">
        <v>1.6516553155843683</v>
      </c>
      <c r="AJ159" s="9"/>
    </row>
    <row r="160" spans="31:36" x14ac:dyDescent="0.2">
      <c r="AE160" s="9">
        <v>17.333930114828998</v>
      </c>
      <c r="AF160" s="8">
        <v>3.1576647120952863</v>
      </c>
      <c r="AG160" s="8">
        <v>8.6420268683375649</v>
      </c>
      <c r="AH160">
        <v>8.0570000000000004</v>
      </c>
      <c r="AI160" s="9">
        <v>1.6709680836040108</v>
      </c>
      <c r="AJ160" s="9"/>
    </row>
    <row r="161" spans="31:36" x14ac:dyDescent="0.2">
      <c r="AE161" s="8"/>
      <c r="AF161" s="8">
        <v>-2.1677729134303094</v>
      </c>
      <c r="AG161" s="8">
        <v>8.6201107254229239</v>
      </c>
      <c r="AH161">
        <v>8.9969999999999999</v>
      </c>
      <c r="AI161" s="9">
        <v>1.8262901479610247</v>
      </c>
      <c r="AJ161" s="9"/>
    </row>
    <row r="162" spans="31:36" x14ac:dyDescent="0.2">
      <c r="AE162" s="9">
        <v>20.334908855317</v>
      </c>
      <c r="AF162" s="8">
        <v>1.1764705882352908</v>
      </c>
      <c r="AG162" s="8">
        <v>8.6318067651861146</v>
      </c>
      <c r="AH162">
        <v>7.992</v>
      </c>
      <c r="AI162" s="9">
        <v>1.7638750178342131</v>
      </c>
      <c r="AJ162" s="9"/>
    </row>
    <row r="163" spans="31:36" x14ac:dyDescent="0.2">
      <c r="AE163" s="8"/>
      <c r="AF163" s="8">
        <v>-2.2025253245826795</v>
      </c>
      <c r="AG163" s="8">
        <v>8.6095353345906673</v>
      </c>
      <c r="AH163">
        <v>6.5629999999999997</v>
      </c>
      <c r="AI163" s="9">
        <v>1.7249120119627259</v>
      </c>
      <c r="AJ163" s="9"/>
    </row>
    <row r="164" spans="31:36" x14ac:dyDescent="0.2">
      <c r="AE164" s="9">
        <v>19.454809286898801</v>
      </c>
      <c r="AF164" s="8">
        <v>-1.1087404489669417</v>
      </c>
      <c r="AG164" s="8">
        <v>8.5983860066931701</v>
      </c>
      <c r="AH164">
        <v>6.069</v>
      </c>
      <c r="AI164" s="9">
        <v>1.7370041859521661</v>
      </c>
      <c r="AJ164" s="9"/>
    </row>
    <row r="165" spans="31:36" x14ac:dyDescent="0.2">
      <c r="AE165" s="9">
        <v>20.315280471968801</v>
      </c>
      <c r="AF165" s="8">
        <v>1.8698482361836017</v>
      </c>
      <c r="AG165" s="8">
        <v>8.6169118215266529</v>
      </c>
      <c r="AH165">
        <v>11.632</v>
      </c>
      <c r="AI165" s="9">
        <v>1.6710533461253008</v>
      </c>
      <c r="AJ165" s="9"/>
    </row>
    <row r="166" spans="31:36" x14ac:dyDescent="0.2">
      <c r="AE166" s="8"/>
      <c r="AF166" s="8">
        <v>1.1874807667939731</v>
      </c>
      <c r="AG166" s="8">
        <v>8.628716676901476</v>
      </c>
      <c r="AH166">
        <v>-22.065999999999999</v>
      </c>
      <c r="AI166" s="9">
        <v>1.6094742303082346</v>
      </c>
      <c r="AJ166" s="9"/>
    </row>
    <row r="167" spans="31:36" x14ac:dyDescent="0.2">
      <c r="AE167" s="9">
        <v>22.955910455910399</v>
      </c>
      <c r="AF167" s="8">
        <v>-3.2549160456137196</v>
      </c>
      <c r="AG167" s="8">
        <v>7.6754995977488658</v>
      </c>
      <c r="AH167">
        <v>2.1520000000000001</v>
      </c>
      <c r="AI167" s="9">
        <v>1.2876235556174298</v>
      </c>
      <c r="AJ167" s="9"/>
    </row>
    <row r="168" spans="31:36" x14ac:dyDescent="0.2">
      <c r="AE168" s="9">
        <v>21.100813743218701</v>
      </c>
      <c r="AF168" s="8">
        <v>2.5616037867186328</v>
      </c>
      <c r="AG168" s="8">
        <v>7.7007930423568771</v>
      </c>
      <c r="AH168">
        <v>1.7430000000000001</v>
      </c>
      <c r="AI168" s="9">
        <v>0.81190896339532159</v>
      </c>
      <c r="AJ168" s="9"/>
    </row>
    <row r="169" spans="31:36" x14ac:dyDescent="0.2">
      <c r="AE169" s="9">
        <v>20.8623094724135</v>
      </c>
      <c r="AF169" s="8">
        <v>-1.9546626849463744</v>
      </c>
      <c r="AG169" s="8">
        <v>7.6810528537249105</v>
      </c>
      <c r="AH169">
        <v>1.391</v>
      </c>
      <c r="AI169" s="9">
        <v>0.87867460427338595</v>
      </c>
      <c r="AJ169" s="9"/>
    </row>
    <row r="170" spans="31:36" x14ac:dyDescent="0.2">
      <c r="AE170" s="9">
        <v>19.322486519691399</v>
      </c>
      <c r="AF170" s="8">
        <v>6.303936499146241</v>
      </c>
      <c r="AG170" s="8">
        <v>7.7421849843759718</v>
      </c>
      <c r="AH170">
        <v>1.397</v>
      </c>
      <c r="AI170" s="9">
        <v>0.86286086390275663</v>
      </c>
      <c r="AJ170" s="9"/>
    </row>
    <row r="171" spans="31:36" x14ac:dyDescent="0.2">
      <c r="AE171" s="9">
        <v>19.193409247757099</v>
      </c>
      <c r="AF171" s="8">
        <v>5.5263729107879387</v>
      </c>
      <c r="AG171" s="8">
        <v>7.7959757002612005</v>
      </c>
      <c r="AH171">
        <v>1.401</v>
      </c>
      <c r="AI171" s="9">
        <v>0.83026164225769294</v>
      </c>
      <c r="AJ171" s="9"/>
    </row>
    <row r="172" spans="31:36" x14ac:dyDescent="0.2">
      <c r="AE172" s="9">
        <v>2.7696793002915401</v>
      </c>
      <c r="AF172" s="8">
        <v>5.2328451538588041</v>
      </c>
      <c r="AG172" s="8">
        <v>7.8469809821387884</v>
      </c>
      <c r="AH172">
        <v>1.2609999999999999</v>
      </c>
      <c r="AI172" s="9">
        <v>0.85695856137607507</v>
      </c>
      <c r="AJ172" s="9"/>
    </row>
    <row r="173" spans="31:36" x14ac:dyDescent="0.2">
      <c r="AE173" s="9">
        <v>3.63196125907991</v>
      </c>
      <c r="AF173" s="8">
        <v>5.3244722439405718</v>
      </c>
      <c r="AG173" s="8">
        <v>7.8988565932644672</v>
      </c>
      <c r="AH173">
        <v>1.4239999999999999</v>
      </c>
      <c r="AI173" s="9">
        <v>0.87896221512879524</v>
      </c>
      <c r="AJ173" s="9"/>
    </row>
    <row r="174" spans="31:36" x14ac:dyDescent="0.2">
      <c r="AE174" s="9">
        <v>4.2643923240938202</v>
      </c>
      <c r="AF174" s="8">
        <v>7.5272808254769581</v>
      </c>
      <c r="AG174" s="8">
        <v>7.9714309977693505</v>
      </c>
      <c r="AH174">
        <v>1.7150000000000001</v>
      </c>
      <c r="AI174" s="9">
        <v>0.9940628236106317</v>
      </c>
      <c r="AJ174" s="9"/>
    </row>
    <row r="175" spans="31:36" x14ac:dyDescent="0.2">
      <c r="AE175" s="9">
        <v>3.8132043862321101</v>
      </c>
      <c r="AF175" s="8">
        <v>42.996202968588207</v>
      </c>
      <c r="AG175" s="8">
        <v>8.3290788890214227</v>
      </c>
      <c r="AH175">
        <v>2.17</v>
      </c>
      <c r="AI175" s="9">
        <v>0.76034374547385697</v>
      </c>
      <c r="AJ175" s="9"/>
    </row>
    <row r="176" spans="31:36" x14ac:dyDescent="0.2">
      <c r="AE176" s="9">
        <v>4.4244034165957302</v>
      </c>
      <c r="AF176" s="8">
        <v>4.5213151161106371</v>
      </c>
      <c r="AG176" s="8">
        <v>8.373299726041628</v>
      </c>
      <c r="AH176">
        <v>1.9410000000000001</v>
      </c>
      <c r="AI176" s="9">
        <v>0.76322778817062753</v>
      </c>
      <c r="AJ176" s="9"/>
    </row>
    <row r="177" spans="31:36" x14ac:dyDescent="0.2">
      <c r="AE177" s="9">
        <v>18.7344095382091</v>
      </c>
      <c r="AF177" s="8">
        <v>-30.861534313064581</v>
      </c>
      <c r="AG177" s="8">
        <v>9.2356181791604506</v>
      </c>
      <c r="AH177">
        <v>0.26</v>
      </c>
      <c r="AI177" s="9">
        <v>1.5815132605304212</v>
      </c>
      <c r="AJ177" s="9">
        <v>777427</v>
      </c>
    </row>
    <row r="178" spans="31:36" x14ac:dyDescent="0.2">
      <c r="AE178" s="3"/>
      <c r="AF178" s="8">
        <v>17.687207488299531</v>
      </c>
      <c r="AG178" s="8">
        <v>9.3984783140915766</v>
      </c>
      <c r="AH178">
        <v>0.33500000000000002</v>
      </c>
      <c r="AI178" s="9">
        <v>1.407787903893952</v>
      </c>
      <c r="AJ178" s="9"/>
    </row>
    <row r="179" spans="31:36" x14ac:dyDescent="0.2">
      <c r="AE179" s="9">
        <v>34.111086353733398</v>
      </c>
      <c r="AF179" s="8">
        <v>18.574979287489644</v>
      </c>
      <c r="AG179" s="8">
        <v>9.5688536251885559</v>
      </c>
      <c r="AH179">
        <v>0.312</v>
      </c>
      <c r="AI179" s="9">
        <v>1.2383314700950252</v>
      </c>
      <c r="AJ179" s="9">
        <v>755506</v>
      </c>
    </row>
    <row r="180" spans="31:36" x14ac:dyDescent="0.2">
      <c r="AE180" s="9">
        <v>42.956631786050401</v>
      </c>
      <c r="AF180" s="8">
        <v>-7.1967579653437665</v>
      </c>
      <c r="AG180" s="8">
        <v>9.4941650141006591</v>
      </c>
      <c r="AH180">
        <v>0.36099999999999999</v>
      </c>
      <c r="AI180" s="9">
        <v>1.4535461526878481</v>
      </c>
      <c r="AJ180" s="9">
        <v>710557</v>
      </c>
    </row>
    <row r="181" spans="31:36" x14ac:dyDescent="0.2">
      <c r="AE181" s="3"/>
      <c r="AF181" s="8">
        <v>-1.505797319680771E-2</v>
      </c>
      <c r="AG181" s="8">
        <v>9.4940144230304249</v>
      </c>
      <c r="AH181">
        <v>0.55000000000000004</v>
      </c>
      <c r="AI181" s="9">
        <v>1.3901355421686747</v>
      </c>
      <c r="AJ181" s="9"/>
    </row>
    <row r="182" spans="31:36" x14ac:dyDescent="0.2">
      <c r="AE182" s="9">
        <v>44.714271958305297</v>
      </c>
      <c r="AF182" s="8">
        <v>4.7590361445783129</v>
      </c>
      <c r="AG182" s="8">
        <v>9.5405070560341194</v>
      </c>
      <c r="AH182">
        <v>0.64900000000000002</v>
      </c>
      <c r="AI182" s="9">
        <v>1.4485336400230018</v>
      </c>
      <c r="AJ182" s="9">
        <v>563426</v>
      </c>
    </row>
    <row r="183" spans="31:36" x14ac:dyDescent="0.2">
      <c r="AE183" s="9">
        <v>47.558726460881303</v>
      </c>
      <c r="AF183" s="8">
        <v>-12.068717653824036</v>
      </c>
      <c r="AG183" s="8">
        <v>9.4118924970469156</v>
      </c>
      <c r="AH183">
        <v>0.60899999999999999</v>
      </c>
      <c r="AI183" s="9">
        <v>1.6846235592250469</v>
      </c>
      <c r="AJ183" s="9">
        <v>580492</v>
      </c>
    </row>
    <row r="184" spans="31:36" x14ac:dyDescent="0.2">
      <c r="AE184" s="9"/>
      <c r="AF184" s="8">
        <v>4.0873048311943105E-2</v>
      </c>
      <c r="AG184" s="8">
        <v>9.4123011440224857</v>
      </c>
      <c r="AH184">
        <v>0.55700000000000005</v>
      </c>
      <c r="AI184" s="9">
        <v>1.4387971890831834</v>
      </c>
      <c r="AJ184" s="9"/>
    </row>
    <row r="185" spans="31:36" x14ac:dyDescent="0.2">
      <c r="AE185" s="9">
        <v>49.957025814119703</v>
      </c>
      <c r="AF185" s="8">
        <v>7.1498610884131395</v>
      </c>
      <c r="AG185" s="8">
        <v>9.4813593835314247</v>
      </c>
      <c r="AH185">
        <v>0.59799999999999998</v>
      </c>
      <c r="AI185" s="9">
        <v>1.4796766567528408</v>
      </c>
      <c r="AJ185" s="9">
        <v>629484</v>
      </c>
    </row>
    <row r="186" spans="31:36" x14ac:dyDescent="0.2">
      <c r="AE186" s="3"/>
      <c r="AF186" s="8">
        <v>6.6727674826508041</v>
      </c>
      <c r="AG186" s="8">
        <v>9.545955098183267</v>
      </c>
      <c r="AH186">
        <v>0.65700000000000003</v>
      </c>
      <c r="AI186" s="9">
        <v>1.4573920503288533</v>
      </c>
      <c r="AJ186" s="9"/>
    </row>
    <row r="187" spans="31:36" x14ac:dyDescent="0.2">
      <c r="AE187" s="9">
        <v>5.55555555555555</v>
      </c>
      <c r="AF187" s="8">
        <v>10.346479323008143</v>
      </c>
      <c r="AG187" s="8">
        <v>8.8408696240913951</v>
      </c>
      <c r="AH187">
        <v>0.39200000000000002</v>
      </c>
      <c r="AI187" s="9">
        <v>4.6709593401823177</v>
      </c>
      <c r="AJ187" s="9">
        <v>94469</v>
      </c>
    </row>
    <row r="188" spans="31:36" x14ac:dyDescent="0.2">
      <c r="AE188" s="9">
        <v>22.238050015827699</v>
      </c>
      <c r="AF188" s="8">
        <v>16.69801765301693</v>
      </c>
      <c r="AG188" s="8">
        <v>8.9952889905593096</v>
      </c>
      <c r="AH188">
        <v>0.33600000000000002</v>
      </c>
      <c r="AI188" s="9">
        <v>4.1423434593924364</v>
      </c>
      <c r="AJ188" s="9">
        <v>78750</v>
      </c>
    </row>
    <row r="189" spans="31:36" x14ac:dyDescent="0.2">
      <c r="AE189" s="3"/>
      <c r="AF189" s="8">
        <v>13.924364538127712</v>
      </c>
      <c r="AG189" s="8">
        <v>9.1256535638089886</v>
      </c>
      <c r="AH189">
        <v>0.315</v>
      </c>
      <c r="AI189" s="9">
        <v>3.7831954723552461</v>
      </c>
      <c r="AJ189" s="9"/>
    </row>
    <row r="190" spans="31:36" x14ac:dyDescent="0.2">
      <c r="AE190" s="9">
        <v>23.927203065134101</v>
      </c>
      <c r="AF190" s="8">
        <v>13.419677840661734</v>
      </c>
      <c r="AG190" s="8">
        <v>9.2515782799924278</v>
      </c>
      <c r="AH190">
        <v>0.44800000000000001</v>
      </c>
      <c r="AI190" s="9">
        <v>3.8396507053065925</v>
      </c>
      <c r="AJ190" s="9">
        <v>76464</v>
      </c>
    </row>
    <row r="191" spans="31:36" x14ac:dyDescent="0.2">
      <c r="AE191" s="9">
        <v>24.335016835016798</v>
      </c>
      <c r="AF191" s="8">
        <v>13.021782938297669</v>
      </c>
      <c r="AG191" s="8">
        <v>9.373988663504516</v>
      </c>
      <c r="AH191">
        <v>0.33800000000000002</v>
      </c>
      <c r="AI191" s="9">
        <v>3.0528103243335032</v>
      </c>
      <c r="AJ191" s="9">
        <v>80551</v>
      </c>
    </row>
    <row r="192" spans="31:36" x14ac:dyDescent="0.2">
      <c r="AE192" s="9">
        <v>25.6272401433691</v>
      </c>
      <c r="AF192" s="8">
        <v>7.8451349974528783</v>
      </c>
      <c r="AG192" s="8">
        <v>9.4495147403629201</v>
      </c>
      <c r="AH192">
        <v>0.40699999999999997</v>
      </c>
      <c r="AI192" s="9">
        <v>3.0364509526058887</v>
      </c>
      <c r="AJ192" s="9">
        <v>84231</v>
      </c>
    </row>
    <row r="193" spans="31:36" x14ac:dyDescent="0.2">
      <c r="AE193" s="3"/>
      <c r="AF193" s="8">
        <v>9.2741300582585424</v>
      </c>
      <c r="AG193" s="8">
        <v>9.538204234060796</v>
      </c>
      <c r="AH193">
        <v>0.34799999999999998</v>
      </c>
      <c r="AI193" s="9">
        <v>2.8988472622478385</v>
      </c>
      <c r="AJ193" s="9"/>
    </row>
    <row r="194" spans="31:36" x14ac:dyDescent="0.2">
      <c r="AE194" s="9">
        <v>37.573909830007302</v>
      </c>
      <c r="AF194" s="8">
        <v>8.6599423631123926</v>
      </c>
      <c r="AG194" s="8">
        <v>9.6212572587625917</v>
      </c>
      <c r="AH194">
        <v>0.94599999999999995</v>
      </c>
      <c r="AI194" s="9">
        <v>4.2457896830659063</v>
      </c>
      <c r="AJ194" s="9">
        <v>77973</v>
      </c>
    </row>
    <row r="195" spans="31:36" x14ac:dyDescent="0.2">
      <c r="AE195" s="3"/>
      <c r="AF195" s="8">
        <v>21.721257127701897</v>
      </c>
      <c r="AG195" s="8">
        <v>9.8178207257790362</v>
      </c>
      <c r="AH195">
        <v>1.075</v>
      </c>
      <c r="AI195" s="9">
        <v>3.7028543414315287</v>
      </c>
      <c r="AJ195" s="9"/>
    </row>
    <row r="196" spans="31:36" x14ac:dyDescent="0.2">
      <c r="AE196" s="9">
        <v>47.5</v>
      </c>
      <c r="AF196" s="8">
        <v>12.261684279333261</v>
      </c>
      <c r="AG196" s="8">
        <v>9.9334831525715082</v>
      </c>
      <c r="AH196">
        <v>1.036</v>
      </c>
      <c r="AI196" s="9">
        <v>3.3589693823086999</v>
      </c>
      <c r="AJ196" s="9">
        <v>63225.8</v>
      </c>
    </row>
    <row r="197" spans="31:36" x14ac:dyDescent="0.2">
      <c r="AE197" s="8"/>
      <c r="AF197" s="8">
        <v>3.8175884686544266</v>
      </c>
      <c r="AG197" s="8">
        <v>5.8695031065637133</v>
      </c>
      <c r="AH197" s="8"/>
      <c r="AI197" s="9">
        <v>3.4160893375094972</v>
      </c>
      <c r="AJ197" s="9"/>
    </row>
    <row r="198" spans="31:36" x14ac:dyDescent="0.2">
      <c r="AE198" s="9">
        <v>0</v>
      </c>
      <c r="AF198" s="8">
        <v>22.528687587023025</v>
      </c>
      <c r="AG198" s="8">
        <v>6.0726781075273824</v>
      </c>
      <c r="AH198" s="8"/>
      <c r="AI198" s="9">
        <v>3.4208799998156003</v>
      </c>
      <c r="AJ198" s="9"/>
    </row>
    <row r="199" spans="31:36" x14ac:dyDescent="0.2">
      <c r="AE199" s="9">
        <v>0</v>
      </c>
      <c r="AF199" s="8">
        <v>19.76530572260344</v>
      </c>
      <c r="AG199" s="8">
        <v>6.2530419636302677</v>
      </c>
      <c r="AH199">
        <v>1.335</v>
      </c>
      <c r="AI199" s="9">
        <v>4.4736956567761954</v>
      </c>
      <c r="AJ199" s="9"/>
    </row>
    <row r="200" spans="31:36" x14ac:dyDescent="0.2">
      <c r="AE200" s="9">
        <v>0</v>
      </c>
      <c r="AF200" s="8">
        <v>36.171334761379619</v>
      </c>
      <c r="AG200" s="8">
        <v>6.5617856848998164</v>
      </c>
      <c r="AH200">
        <v>1.7869999999999999</v>
      </c>
      <c r="AI200" s="9">
        <v>3.8469812051434982</v>
      </c>
      <c r="AJ200" s="9"/>
    </row>
    <row r="201" spans="31:36" x14ac:dyDescent="0.2">
      <c r="AE201" s="9">
        <v>0</v>
      </c>
      <c r="AF201" s="8">
        <v>26.519856289591747</v>
      </c>
      <c r="AG201" s="8">
        <v>6.7970147614774543</v>
      </c>
      <c r="AH201">
        <v>1.9359999999999999</v>
      </c>
      <c r="AI201" s="9">
        <v>4.3927193798726725</v>
      </c>
      <c r="AJ201" s="9"/>
    </row>
    <row r="202" spans="31:36" x14ac:dyDescent="0.2">
      <c r="AE202" s="9">
        <v>0</v>
      </c>
      <c r="AF202" s="8">
        <v>33.984456601029308</v>
      </c>
      <c r="AG202" s="8">
        <v>7.0895683731975678</v>
      </c>
      <c r="AH202">
        <v>1.9139999999999999</v>
      </c>
      <c r="AI202" s="9">
        <v>7.2324314860053853</v>
      </c>
      <c r="AJ202" s="9"/>
    </row>
    <row r="203" spans="31:36" x14ac:dyDescent="0.2">
      <c r="AE203" s="9">
        <v>0</v>
      </c>
      <c r="AF203" s="8">
        <v>41.977588607542152</v>
      </c>
      <c r="AG203" s="8">
        <v>7.4400674056473424</v>
      </c>
      <c r="AH203">
        <v>1.9850000000000001</v>
      </c>
      <c r="AI203" s="9">
        <v>4.6344648577544314</v>
      </c>
      <c r="AJ203" s="9"/>
    </row>
    <row r="204" spans="31:36" x14ac:dyDescent="0.2">
      <c r="AE204" s="9">
        <v>0</v>
      </c>
      <c r="AF204" s="8">
        <v>7.5567352667416401</v>
      </c>
      <c r="AG204" s="8">
        <v>7.5129156979285829</v>
      </c>
      <c r="AH204">
        <v>1.8220000000000001</v>
      </c>
      <c r="AI204" s="9">
        <v>5.2560689166420058</v>
      </c>
      <c r="AJ204" s="9"/>
    </row>
    <row r="205" spans="31:36" x14ac:dyDescent="0.2">
      <c r="AE205" s="9">
        <v>0</v>
      </c>
      <c r="AF205" s="8">
        <v>22.821812829161807</v>
      </c>
      <c r="AG205" s="8">
        <v>7.7184801407813577</v>
      </c>
      <c r="AH205">
        <v>2.097</v>
      </c>
      <c r="AI205" s="9">
        <v>5.0314148949695454</v>
      </c>
      <c r="AJ205" s="9"/>
    </row>
    <row r="206" spans="31:36" x14ac:dyDescent="0.2">
      <c r="AE206" s="9">
        <v>0</v>
      </c>
      <c r="AF206" s="8">
        <v>8.1774124286853649</v>
      </c>
      <c r="AG206" s="8">
        <v>7.7970825418220402</v>
      </c>
      <c r="AH206">
        <v>2.1539999999999999</v>
      </c>
      <c r="AI206" s="9">
        <v>4.6034575005794141</v>
      </c>
      <c r="AJ206" s="9"/>
    </row>
    <row r="207" spans="31:36" x14ac:dyDescent="0.2">
      <c r="AE207" s="9">
        <v>75.189654812588699</v>
      </c>
      <c r="AF207" s="8">
        <v>-28.060245354062918</v>
      </c>
      <c r="AG207" s="8">
        <v>10.296002501468664</v>
      </c>
      <c r="AH207">
        <v>1.3049999999999999</v>
      </c>
      <c r="AI207" s="9">
        <v>0.99496859593435538</v>
      </c>
      <c r="AJ207" s="9">
        <v>9537175</v>
      </c>
    </row>
    <row r="208" spans="31:36" x14ac:dyDescent="0.2">
      <c r="AE208" s="3"/>
      <c r="AF208" s="8">
        <v>14.344566758965355</v>
      </c>
      <c r="AG208" s="8">
        <v>10.430048720688177</v>
      </c>
      <c r="AH208">
        <v>1.125</v>
      </c>
      <c r="AI208" s="9">
        <v>1.0453015179256984</v>
      </c>
      <c r="AJ208" s="9"/>
    </row>
    <row r="209" spans="31:36" x14ac:dyDescent="0.2">
      <c r="AE209" s="9">
        <v>90.272388802998194</v>
      </c>
      <c r="AF209" s="8">
        <v>13.596361703384325</v>
      </c>
      <c r="AG209" s="8">
        <v>10.557530013215313</v>
      </c>
      <c r="AH209">
        <v>1.0189999999999999</v>
      </c>
      <c r="AI209" s="9">
        <v>1.0174179795143763</v>
      </c>
      <c r="AJ209" s="9">
        <v>5040000</v>
      </c>
    </row>
    <row r="210" spans="31:36" x14ac:dyDescent="0.2">
      <c r="AE210" s="9">
        <v>88.757566387436498</v>
      </c>
      <c r="AF210" s="8">
        <v>-2.0147662871106951</v>
      </c>
      <c r="AG210" s="8">
        <v>10.537176618145875</v>
      </c>
      <c r="AH210">
        <v>1.08</v>
      </c>
      <c r="AI210" s="9">
        <v>1.1525563131782124</v>
      </c>
      <c r="AJ210" s="9">
        <v>5760000</v>
      </c>
    </row>
    <row r="211" spans="31:36" x14ac:dyDescent="0.2">
      <c r="AE211" s="9">
        <v>87.924835673253497</v>
      </c>
      <c r="AF211" s="8">
        <v>-40.877132471942907</v>
      </c>
      <c r="AG211" s="8">
        <v>10.011624211140706</v>
      </c>
      <c r="AH211">
        <v>0.85099999999999998</v>
      </c>
      <c r="AI211" s="9">
        <v>1.9185963022796626</v>
      </c>
      <c r="AJ211" s="9">
        <v>5150000</v>
      </c>
    </row>
    <row r="212" spans="31:36" x14ac:dyDescent="0.2">
      <c r="AE212" s="9"/>
      <c r="AF212" s="8">
        <v>-51.817447495961233</v>
      </c>
      <c r="AG212" s="8">
        <v>9.281450999434135</v>
      </c>
      <c r="AH212">
        <v>0.70299999999999996</v>
      </c>
      <c r="AI212" s="9">
        <v>3.5929961814287044</v>
      </c>
      <c r="AJ212" s="9"/>
    </row>
    <row r="213" spans="31:36" x14ac:dyDescent="0.2">
      <c r="AE213" s="9">
        <v>88.219525332106699</v>
      </c>
      <c r="AF213" s="8">
        <v>-38.195026543727302</v>
      </c>
      <c r="AG213" s="8">
        <v>8.8002646513103358</v>
      </c>
      <c r="AH213">
        <v>0.68600000000000005</v>
      </c>
      <c r="AI213" s="9">
        <v>5.1529535864978904</v>
      </c>
      <c r="AJ213" s="9">
        <v>5650000</v>
      </c>
    </row>
    <row r="214" spans="31:36" x14ac:dyDescent="0.2">
      <c r="AE214" s="9">
        <v>75.175934471619698</v>
      </c>
      <c r="AF214" s="8">
        <v>-28.239903556359252</v>
      </c>
      <c r="AG214" s="8">
        <v>8.4684230270468088</v>
      </c>
      <c r="AH214">
        <v>0.67</v>
      </c>
      <c r="AI214" s="9">
        <v>6.010289794204116</v>
      </c>
      <c r="AJ214" s="9">
        <v>4600000</v>
      </c>
    </row>
    <row r="215" spans="31:36" x14ac:dyDescent="0.2">
      <c r="AE215" s="3"/>
      <c r="AF215" s="8">
        <v>14.783704325913483</v>
      </c>
      <c r="AG215" s="8">
        <v>8.6063023664880127</v>
      </c>
      <c r="AH215">
        <v>0.91400000000000003</v>
      </c>
      <c r="AI215" s="9">
        <v>4.2283205268935236</v>
      </c>
      <c r="AJ215" s="9"/>
    </row>
    <row r="216" spans="31:36" x14ac:dyDescent="0.2">
      <c r="AE216" s="9">
        <v>77.434963433959695</v>
      </c>
      <c r="AF216" s="8">
        <v>15.678741309915845</v>
      </c>
      <c r="AG216" s="8">
        <v>8.7519490580586137</v>
      </c>
      <c r="AH216">
        <v>1.004</v>
      </c>
      <c r="AI216" s="9">
        <v>3.3896884390321049</v>
      </c>
      <c r="AJ216" s="9">
        <v>3919979</v>
      </c>
    </row>
    <row r="217" spans="31:36" x14ac:dyDescent="0.2">
      <c r="AE217" s="3"/>
      <c r="AF217" s="8">
        <v>-30.450689695087679</v>
      </c>
      <c r="AG217" s="8">
        <v>9.0564811330092443</v>
      </c>
      <c r="AH217">
        <v>0.77200000000000002</v>
      </c>
      <c r="AI217" s="9">
        <v>3.2873784672997566</v>
      </c>
      <c r="AJ217" s="9"/>
    </row>
    <row r="218" spans="31:36" x14ac:dyDescent="0.2">
      <c r="AE218" s="9">
        <v>38.823077472841597</v>
      </c>
      <c r="AF218" s="8">
        <v>42.093582089047416</v>
      </c>
      <c r="AG218" s="8">
        <v>9.4077968163544075</v>
      </c>
      <c r="AH218">
        <v>0.72899999999999998</v>
      </c>
      <c r="AI218" s="9">
        <v>3.5643930066486087</v>
      </c>
      <c r="AJ218" s="9">
        <v>10900000</v>
      </c>
    </row>
    <row r="219" spans="31:36" x14ac:dyDescent="0.2">
      <c r="AE219" s="9">
        <v>46.701043967570399</v>
      </c>
      <c r="AF219" s="8">
        <v>37.979151276368711</v>
      </c>
      <c r="AG219" s="8">
        <v>9.7297292264026609</v>
      </c>
      <c r="AH219">
        <v>0.75</v>
      </c>
      <c r="AI219" s="9">
        <v>3.0964306960142771</v>
      </c>
      <c r="AJ219" s="9">
        <v>13100000</v>
      </c>
    </row>
    <row r="220" spans="31:36" x14ac:dyDescent="0.2">
      <c r="AE220" s="9">
        <v>44.449598021026603</v>
      </c>
      <c r="AF220" s="8">
        <v>0.81499107674003568</v>
      </c>
      <c r="AG220" s="8">
        <v>9.7378461059933716</v>
      </c>
      <c r="AH220">
        <v>0.84299999999999997</v>
      </c>
      <c r="AI220" s="9">
        <v>3.5839381601463387</v>
      </c>
      <c r="AJ220" s="9">
        <v>10240000</v>
      </c>
    </row>
    <row r="221" spans="31:36" x14ac:dyDescent="0.2">
      <c r="AE221" s="9">
        <v>46.117151255445002</v>
      </c>
      <c r="AF221" s="8">
        <v>-3.2159084203693871</v>
      </c>
      <c r="AG221" s="8">
        <v>9.7051585575963557</v>
      </c>
      <c r="AH221">
        <v>0.90800000000000003</v>
      </c>
      <c r="AI221" s="9">
        <v>3.7578953786123646</v>
      </c>
      <c r="AJ221" s="9">
        <v>9050000</v>
      </c>
    </row>
    <row r="222" spans="31:36" x14ac:dyDescent="0.2">
      <c r="AE222" s="9"/>
      <c r="AF222" s="8">
        <v>-16.17485672478966</v>
      </c>
      <c r="AG222" s="8">
        <v>9.528721373177234</v>
      </c>
      <c r="AH222">
        <v>0.81899999999999995</v>
      </c>
      <c r="AI222" s="9">
        <v>4.0695323296239723</v>
      </c>
      <c r="AJ222" s="9"/>
    </row>
    <row r="223" spans="31:36" x14ac:dyDescent="0.2">
      <c r="AE223" s="9">
        <v>48.150073769462601</v>
      </c>
      <c r="AF223" s="8">
        <v>-53.574805440395664</v>
      </c>
      <c r="AG223" s="8">
        <v>8.7613934852560575</v>
      </c>
      <c r="AH223">
        <v>1.1919999999999999</v>
      </c>
      <c r="AI223" s="9">
        <v>2.951903493655021</v>
      </c>
      <c r="AJ223" s="9">
        <v>4340000</v>
      </c>
    </row>
    <row r="224" spans="31:36" x14ac:dyDescent="0.2">
      <c r="AE224" s="9">
        <v>47.949353945546797</v>
      </c>
      <c r="AF224" s="8">
        <v>-15.917280275732415</v>
      </c>
      <c r="AG224" s="8">
        <v>8.5880243721768288</v>
      </c>
      <c r="AH224">
        <v>3.2749999999999999</v>
      </c>
      <c r="AI224" s="9">
        <v>4.1958263461896781</v>
      </c>
      <c r="AJ224" s="9">
        <v>4470000</v>
      </c>
    </row>
    <row r="225" spans="31:36" x14ac:dyDescent="0.2">
      <c r="AE225" s="9">
        <v>53.355043347236503</v>
      </c>
      <c r="AF225" s="8">
        <v>7.1734674864915222</v>
      </c>
      <c r="AG225" s="8">
        <v>8.6573028994008823</v>
      </c>
      <c r="AH225">
        <v>2.1640000000000001</v>
      </c>
      <c r="AI225" s="9">
        <v>3.8111961057023644</v>
      </c>
      <c r="AJ225" s="9">
        <v>3420000</v>
      </c>
    </row>
    <row r="226" spans="31:36" x14ac:dyDescent="0.2">
      <c r="AE226" s="3"/>
      <c r="AF226" s="8">
        <v>27.451321279554936</v>
      </c>
      <c r="AG226" s="8">
        <v>8.8998672112235866</v>
      </c>
      <c r="AH226">
        <v>1.72</v>
      </c>
      <c r="AI226" s="9">
        <v>2.9439367071340881</v>
      </c>
      <c r="AJ226" s="9"/>
    </row>
    <row r="227" spans="31:36" x14ac:dyDescent="0.2">
      <c r="AE227" s="3"/>
      <c r="AF227" s="8">
        <v>-37.559581673931447</v>
      </c>
      <c r="AG227" s="8">
        <v>11.978500552685318</v>
      </c>
      <c r="AH227">
        <v>0.82199999999999995</v>
      </c>
      <c r="AI227" s="9">
        <v>1.0334477974550043</v>
      </c>
      <c r="AJ227" s="9"/>
    </row>
    <row r="228" spans="31:36" x14ac:dyDescent="0.2">
      <c r="AE228" s="9">
        <v>83.830398932280204</v>
      </c>
      <c r="AF228" s="8">
        <v>19.030340316272529</v>
      </c>
      <c r="AG228" s="8">
        <v>12.152708787952761</v>
      </c>
      <c r="AH228">
        <v>0.747</v>
      </c>
      <c r="AI228" s="9">
        <v>0.97448406440690483</v>
      </c>
      <c r="AJ228" s="9">
        <v>66619864</v>
      </c>
    </row>
    <row r="229" spans="31:36" x14ac:dyDescent="0.2">
      <c r="AE229" s="9">
        <v>86.925872191244807</v>
      </c>
      <c r="AF229" s="8">
        <v>24.618816815834858</v>
      </c>
      <c r="AG229" s="8">
        <v>12.372798214699571</v>
      </c>
      <c r="AH229">
        <v>0.73199999999999998</v>
      </c>
      <c r="AI229" s="9">
        <v>0.88652734398144617</v>
      </c>
      <c r="AJ229" s="9">
        <v>65908005</v>
      </c>
    </row>
    <row r="230" spans="31:36" x14ac:dyDescent="0.2">
      <c r="AE230" s="9">
        <v>87.376980483041095</v>
      </c>
      <c r="AF230" s="8">
        <v>-5.8005975808977253</v>
      </c>
      <c r="AG230" s="8">
        <v>12.313041866527415</v>
      </c>
      <c r="AH230">
        <v>0.69899999999999995</v>
      </c>
      <c r="AI230" s="9">
        <v>1.0467337586485759</v>
      </c>
      <c r="AJ230" s="9">
        <v>62000000</v>
      </c>
    </row>
    <row r="231" spans="31:36" x14ac:dyDescent="0.2">
      <c r="AE231" s="9">
        <v>84.605609126524101</v>
      </c>
      <c r="AF231" s="8">
        <v>-4.9043040704465808</v>
      </c>
      <c r="AG231" s="8">
        <v>12.262755390702161</v>
      </c>
      <c r="AH231">
        <v>0.69599999999999995</v>
      </c>
      <c r="AI231" s="9">
        <v>1.1988481744651902</v>
      </c>
      <c r="AJ231" s="9">
        <v>62000000</v>
      </c>
    </row>
    <row r="232" spans="31:36" x14ac:dyDescent="0.2">
      <c r="AE232" s="9">
        <v>85.738957777783298</v>
      </c>
      <c r="AF232" s="8">
        <v>-9.1446821377277185</v>
      </c>
      <c r="AG232" s="8">
        <v>12.166853532375612</v>
      </c>
      <c r="AH232">
        <v>0.69799999999999995</v>
      </c>
      <c r="AI232" s="9">
        <v>1.3833329866672213</v>
      </c>
      <c r="AJ232" s="9">
        <v>61000000</v>
      </c>
    </row>
    <row r="233" spans="31:36" x14ac:dyDescent="0.2">
      <c r="AE233" s="3"/>
      <c r="AF233" s="8">
        <v>-36.26578197474884</v>
      </c>
      <c r="AG233" s="8">
        <v>11.716404939389708</v>
      </c>
      <c r="AH233">
        <v>0.71799999999999997</v>
      </c>
      <c r="AI233" s="9">
        <v>2.1710996524321589</v>
      </c>
      <c r="AJ233" s="9"/>
    </row>
    <row r="234" spans="31:36" x14ac:dyDescent="0.2">
      <c r="AE234" s="9">
        <v>85.262171204430103</v>
      </c>
      <c r="AF234" s="8">
        <v>-15.710719122758352</v>
      </c>
      <c r="AG234" s="8">
        <v>11.545489455843491</v>
      </c>
      <c r="AH234">
        <v>0.753</v>
      </c>
      <c r="AI234" s="9">
        <v>2.5174523279450201</v>
      </c>
      <c r="AJ234" s="9">
        <v>62000000</v>
      </c>
    </row>
    <row r="235" spans="31:36" x14ac:dyDescent="0.2">
      <c r="AE235" s="9">
        <v>84.417690598029296</v>
      </c>
      <c r="AF235" s="8">
        <v>23.400445261833315</v>
      </c>
      <c r="AG235" s="8">
        <v>11.755753989600837</v>
      </c>
      <c r="AH235">
        <v>0.751</v>
      </c>
      <c r="AI235" s="9">
        <v>1.9908695140604777</v>
      </c>
      <c r="AJ235" s="9">
        <v>60000000</v>
      </c>
    </row>
    <row r="236" spans="31:36" x14ac:dyDescent="0.2">
      <c r="AE236" s="3"/>
      <c r="AF236" s="8">
        <v>24.643683570616151</v>
      </c>
      <c r="AG236" s="8">
        <v>11.976042938978008</v>
      </c>
      <c r="AH236">
        <v>0.68799999999999994</v>
      </c>
      <c r="AI236" s="9">
        <v>1.5976073303042126</v>
      </c>
      <c r="AJ236" s="9"/>
    </row>
    <row r="237" spans="31:36" x14ac:dyDescent="0.2">
      <c r="AE237" s="3"/>
      <c r="AF237" s="8">
        <v>-35.172241813720532</v>
      </c>
      <c r="AG237" s="8">
        <v>12.526575185496682</v>
      </c>
      <c r="AH237">
        <v>1.03</v>
      </c>
      <c r="AI237" s="9">
        <v>0.84671074596101092</v>
      </c>
      <c r="AJ237" s="9"/>
    </row>
    <row r="238" spans="31:36" x14ac:dyDescent="0.2">
      <c r="AE238" s="9">
        <v>84.244173580916595</v>
      </c>
      <c r="AF238" s="8">
        <v>23.955959414146985</v>
      </c>
      <c r="AG238" s="8">
        <v>12.741331336012298</v>
      </c>
      <c r="AH238">
        <v>1.0429999999999999</v>
      </c>
      <c r="AI238" s="9">
        <v>0.88562495242667849</v>
      </c>
      <c r="AJ238" s="9">
        <v>126000000</v>
      </c>
    </row>
    <row r="239" spans="31:36" x14ac:dyDescent="0.2">
      <c r="AE239" s="9">
        <v>84.390518180198001</v>
      </c>
      <c r="AF239" s="8">
        <v>26.918595459894956</v>
      </c>
      <c r="AG239" s="8">
        <v>12.979707050336138</v>
      </c>
      <c r="AH239">
        <v>1.0589999999999999</v>
      </c>
      <c r="AI239" s="9">
        <v>0.76362663369671024</v>
      </c>
      <c r="AJ239" s="9">
        <v>128000000</v>
      </c>
    </row>
    <row r="240" spans="31:36" x14ac:dyDescent="0.2">
      <c r="AE240" s="9">
        <v>83.813230220156598</v>
      </c>
      <c r="AF240" s="8">
        <v>-2.9553014121413712</v>
      </c>
      <c r="AG240" s="8">
        <v>12.949708546895133</v>
      </c>
      <c r="AH240">
        <v>1.0449999999999999</v>
      </c>
      <c r="AI240" s="9">
        <v>0.79340121792951979</v>
      </c>
      <c r="AJ240" s="9">
        <v>126000000</v>
      </c>
    </row>
    <row r="241" spans="31:36" x14ac:dyDescent="0.2">
      <c r="AE241" s="3"/>
      <c r="AF241" s="8">
        <v>-7.2417366667142051</v>
      </c>
      <c r="AG241" s="8">
        <v>12.874535150968246</v>
      </c>
      <c r="AH241">
        <v>1.054</v>
      </c>
      <c r="AI241" s="9">
        <v>0.8886884460354596</v>
      </c>
      <c r="AJ241" s="9"/>
    </row>
    <row r="242" spans="31:36" x14ac:dyDescent="0.2">
      <c r="AE242" s="9">
        <v>82.607591089889198</v>
      </c>
      <c r="AF242" s="8">
        <v>-6.5302231663536174</v>
      </c>
      <c r="AG242" s="8">
        <v>12.80700310659981</v>
      </c>
      <c r="AH242">
        <v>1.0049999999999999</v>
      </c>
      <c r="AI242" s="9">
        <v>0.95813720141571379</v>
      </c>
      <c r="AJ242" s="9">
        <v>124000000</v>
      </c>
    </row>
    <row r="243" spans="31:36" x14ac:dyDescent="0.2">
      <c r="AE243" s="3"/>
      <c r="AF243" s="8">
        <v>-35.078393367748376</v>
      </c>
      <c r="AG243" s="8">
        <v>12.375013410830068</v>
      </c>
      <c r="AH243">
        <v>0.94399999999999995</v>
      </c>
      <c r="AI243" s="9">
        <v>1.4220598792280732</v>
      </c>
      <c r="AJ243" s="9"/>
    </row>
    <row r="244" spans="31:36" x14ac:dyDescent="0.2">
      <c r="AE244" s="9">
        <v>84.826084448546297</v>
      </c>
      <c r="AF244" s="8">
        <v>-16.592204721084414</v>
      </c>
      <c r="AG244" s="8">
        <v>12.193584998410891</v>
      </c>
      <c r="AH244">
        <v>0.96799999999999997</v>
      </c>
      <c r="AI244" s="9">
        <v>1.6723235350702215</v>
      </c>
      <c r="AJ244" s="9">
        <v>125000000</v>
      </c>
    </row>
    <row r="245" spans="31:36" x14ac:dyDescent="0.2">
      <c r="AE245" s="3"/>
      <c r="AF245" s="8">
        <v>20.071082129223665</v>
      </c>
      <c r="AG245" s="8">
        <v>12.376498730911061</v>
      </c>
      <c r="AH245">
        <v>0.95299999999999996</v>
      </c>
      <c r="AI245" s="9">
        <v>1.470265050893482</v>
      </c>
      <c r="AJ245" s="9"/>
    </row>
    <row r="246" spans="31:36" x14ac:dyDescent="0.2">
      <c r="AE246" s="9">
        <v>89.758884200945403</v>
      </c>
      <c r="AF246" s="8">
        <v>17.781094779096147</v>
      </c>
      <c r="AG246" s="8">
        <v>12.540156317515029</v>
      </c>
      <c r="AH246">
        <v>0.89900000000000002</v>
      </c>
      <c r="AI246" s="9">
        <v>1.2393710709836323</v>
      </c>
      <c r="AJ246" s="9">
        <v>124000000</v>
      </c>
    </row>
    <row r="247" spans="31:36" x14ac:dyDescent="0.2">
      <c r="AE247" s="9">
        <v>64.155610234637507</v>
      </c>
      <c r="AF247" s="8">
        <v>-19.716614694458119</v>
      </c>
      <c r="AG247" s="8">
        <v>9.5939006446962978</v>
      </c>
      <c r="AH247">
        <v>0.93200000000000005</v>
      </c>
      <c r="AI247" s="9">
        <v>1.1269505962521296</v>
      </c>
      <c r="AJ247" s="9">
        <v>3838404</v>
      </c>
    </row>
    <row r="248" spans="31:36" x14ac:dyDescent="0.2">
      <c r="AE248" s="9">
        <v>64.991214667685199</v>
      </c>
      <c r="AF248" s="8">
        <v>22.473594548551958</v>
      </c>
      <c r="AG248" s="8">
        <v>9.7966259107520344</v>
      </c>
      <c r="AH248">
        <v>0.877</v>
      </c>
      <c r="AI248" s="9">
        <v>1.0180270405608414</v>
      </c>
      <c r="AJ248" s="9">
        <v>3731000</v>
      </c>
    </row>
    <row r="249" spans="31:36" x14ac:dyDescent="0.2">
      <c r="AE249" s="9">
        <v>80.299509630154802</v>
      </c>
      <c r="AF249" s="8">
        <v>38.146108050965339</v>
      </c>
      <c r="AG249" s="8">
        <v>10.119767603828935</v>
      </c>
      <c r="AH249">
        <v>0.73</v>
      </c>
      <c r="AI249" s="9">
        <v>0.95360264207177092</v>
      </c>
      <c r="AJ249" s="9">
        <v>4399127</v>
      </c>
    </row>
    <row r="250" spans="31:36" x14ac:dyDescent="0.2">
      <c r="AE250" s="9">
        <v>80.244329169794995</v>
      </c>
      <c r="AF250" s="8">
        <v>14.797212936485563</v>
      </c>
      <c r="AG250" s="8">
        <v>10.257764623874859</v>
      </c>
      <c r="AH250">
        <v>0.76500000000000001</v>
      </c>
      <c r="AI250" s="9">
        <v>0.96165315931656314</v>
      </c>
      <c r="AJ250" s="9">
        <v>5051171</v>
      </c>
    </row>
    <row r="251" spans="31:36" x14ac:dyDescent="0.2">
      <c r="AE251" s="9">
        <v>73.937527370363199</v>
      </c>
      <c r="AF251" s="8">
        <v>3.1540539592323613</v>
      </c>
      <c r="AG251" s="8">
        <v>10.288817978223912</v>
      </c>
      <c r="AH251">
        <v>0.85199999999999998</v>
      </c>
      <c r="AI251" s="9">
        <v>0.99391197877695392</v>
      </c>
      <c r="AJ251" s="9">
        <v>8697000</v>
      </c>
    </row>
    <row r="252" spans="31:36" x14ac:dyDescent="0.2">
      <c r="AE252" s="9">
        <v>77.6079185586443</v>
      </c>
      <c r="AF252" s="8">
        <v>11.795115978504864</v>
      </c>
      <c r="AG252" s="8">
        <v>10.400315666658265</v>
      </c>
      <c r="AH252">
        <v>1.1000000000000001</v>
      </c>
      <c r="AI252" s="9">
        <v>0.9808335868573167</v>
      </c>
      <c r="AJ252" s="9">
        <v>11738287</v>
      </c>
    </row>
    <row r="253" spans="31:36" x14ac:dyDescent="0.2">
      <c r="AE253" s="9">
        <v>82.874859983454201</v>
      </c>
      <c r="AF253" s="8">
        <v>-28.101612412534227</v>
      </c>
      <c r="AG253" s="8">
        <v>10.070399319380286</v>
      </c>
      <c r="AH253">
        <v>0.96099999999999997</v>
      </c>
      <c r="AI253" s="9">
        <v>1.5631532179579402</v>
      </c>
      <c r="AJ253" s="9">
        <v>3496836</v>
      </c>
    </row>
    <row r="254" spans="31:36" x14ac:dyDescent="0.2">
      <c r="AE254" s="9">
        <v>83.949241234955494</v>
      </c>
      <c r="AF254" s="8">
        <v>-32.776202767316889</v>
      </c>
      <c r="AG254" s="8">
        <v>9.6732564437200228</v>
      </c>
      <c r="AH254">
        <v>1.6140000000000001</v>
      </c>
      <c r="AI254" s="9">
        <v>1.6995027380877448</v>
      </c>
      <c r="AJ254" s="9">
        <v>1975971</v>
      </c>
    </row>
    <row r="255" spans="31:36" x14ac:dyDescent="0.2">
      <c r="AE255" s="9">
        <v>86.328500707213493</v>
      </c>
      <c r="AF255" s="8">
        <v>29.791653553219614</v>
      </c>
      <c r="AG255" s="8">
        <v>9.9340167575709515</v>
      </c>
      <c r="AH255">
        <v>1.8180000000000001</v>
      </c>
      <c r="AI255" s="9">
        <v>1.2165373423860331</v>
      </c>
      <c r="AJ255" s="9">
        <v>2098520</v>
      </c>
    </row>
    <row r="256" spans="31:36" x14ac:dyDescent="0.2">
      <c r="AE256" s="9">
        <v>87.458529393312006</v>
      </c>
      <c r="AF256" s="8">
        <v>16.36760426770126</v>
      </c>
      <c r="AG256" s="8">
        <v>10.085600754292345</v>
      </c>
      <c r="AH256">
        <v>1.9470000000000001</v>
      </c>
      <c r="AI256" s="9">
        <v>1.0828089185246927</v>
      </c>
      <c r="AJ256" s="9">
        <v>5010186</v>
      </c>
    </row>
    <row r="257" spans="31:36" x14ac:dyDescent="0.2">
      <c r="AE257" s="9">
        <v>0</v>
      </c>
      <c r="AF257" s="8">
        <v>-6.9973970596250563</v>
      </c>
      <c r="AG257" s="8">
        <v>7.5464663369027294</v>
      </c>
      <c r="AH257">
        <v>0.55100000000000005</v>
      </c>
      <c r="AI257" s="9">
        <v>2.1969062922707994</v>
      </c>
      <c r="AJ257" s="9"/>
    </row>
    <row r="258" spans="31:36" x14ac:dyDescent="0.2">
      <c r="AE258" s="9">
        <v>0</v>
      </c>
      <c r="AF258" s="8">
        <v>-0.99660091297006592</v>
      </c>
      <c r="AG258" s="8">
        <v>7.5364503346722458</v>
      </c>
      <c r="AH258">
        <v>0.51900000000000002</v>
      </c>
      <c r="AI258" s="9">
        <v>2.2746674687307014</v>
      </c>
      <c r="AJ258" s="9"/>
    </row>
    <row r="259" spans="31:36" x14ac:dyDescent="0.2">
      <c r="AE259" s="9"/>
      <c r="AF259" s="8">
        <v>35.662625415830725</v>
      </c>
      <c r="AG259" s="8">
        <v>7.8414512569252661</v>
      </c>
      <c r="AH259">
        <v>0.53</v>
      </c>
      <c r="AI259" s="9">
        <v>1.9670202453404113</v>
      </c>
      <c r="AJ259" s="9"/>
    </row>
    <row r="260" spans="31:36" x14ac:dyDescent="0.2">
      <c r="AE260" s="9">
        <v>0</v>
      </c>
      <c r="AF260" s="8">
        <v>23.896750414915104</v>
      </c>
      <c r="AG260" s="8">
        <v>8.0557296317458</v>
      </c>
      <c r="AH260">
        <v>0.49199999999999999</v>
      </c>
      <c r="AI260" s="9">
        <v>1.8151790626441635</v>
      </c>
      <c r="AJ260" s="9"/>
    </row>
    <row r="261" spans="31:36" x14ac:dyDescent="0.2">
      <c r="AE261" s="9">
        <v>0</v>
      </c>
      <c r="AF261" s="8">
        <v>7.4818151647850941</v>
      </c>
      <c r="AG261" s="8">
        <v>8.1278811177582337</v>
      </c>
      <c r="AH261">
        <v>0.41</v>
      </c>
      <c r="AI261" s="9">
        <v>1.8493331884919593</v>
      </c>
      <c r="AJ261" s="9"/>
    </row>
    <row r="262" spans="31:36" x14ac:dyDescent="0.2">
      <c r="AE262" s="9">
        <v>0</v>
      </c>
      <c r="AF262" s="8">
        <v>9.8031534879711746</v>
      </c>
      <c r="AG262" s="8">
        <v>8.2214001807243289</v>
      </c>
      <c r="AH262">
        <v>0.374</v>
      </c>
      <c r="AI262" s="9">
        <v>1.8070942146787368</v>
      </c>
      <c r="AJ262" s="9"/>
    </row>
    <row r="263" spans="31:36" x14ac:dyDescent="0.2">
      <c r="AE263" s="9">
        <v>9.5479204339963797</v>
      </c>
      <c r="AF263" s="8">
        <v>-14.900797293980418</v>
      </c>
      <c r="AG263" s="8">
        <v>8.0600476613647398</v>
      </c>
      <c r="AH263">
        <v>0.46</v>
      </c>
      <c r="AI263" s="9">
        <v>2.2594046137647172</v>
      </c>
      <c r="AJ263" s="9"/>
    </row>
    <row r="264" spans="31:36" x14ac:dyDescent="0.2">
      <c r="AE264" s="9">
        <v>6.5306122448979496</v>
      </c>
      <c r="AF264" s="8">
        <v>-48.688602946635243</v>
      </c>
      <c r="AG264" s="8">
        <v>7.3927903676613704</v>
      </c>
      <c r="AH264">
        <v>0.498</v>
      </c>
      <c r="AI264" s="9">
        <v>4.2063073501815014</v>
      </c>
      <c r="AJ264" s="9"/>
    </row>
    <row r="265" spans="31:36" x14ac:dyDescent="0.2">
      <c r="AE265" s="9">
        <v>7.4681753889674596</v>
      </c>
      <c r="AF265" s="8">
        <v>11.113498564244518</v>
      </c>
      <c r="AG265" s="8">
        <v>7.4981723701665537</v>
      </c>
      <c r="AH265">
        <v>0.54600000000000004</v>
      </c>
      <c r="AI265" s="9">
        <v>3.5683724146567295</v>
      </c>
      <c r="AJ265" s="9"/>
    </row>
    <row r="266" spans="31:36" x14ac:dyDescent="0.2">
      <c r="AE266" s="9">
        <v>8.3478260869565197</v>
      </c>
      <c r="AF266" s="8">
        <v>38.20088311840869</v>
      </c>
      <c r="AG266" s="8">
        <v>7.8217104856392901</v>
      </c>
      <c r="AH266">
        <v>0.41799999999999998</v>
      </c>
      <c r="AI266" s="9">
        <v>2.4917595767406207</v>
      </c>
      <c r="AJ266" s="9"/>
    </row>
    <row r="267" spans="31:36" x14ac:dyDescent="0.2">
      <c r="AE267" s="9">
        <v>4.5798898071625302</v>
      </c>
      <c r="AF267" s="8">
        <v>-17.611766718907745</v>
      </c>
      <c r="AG267" s="8">
        <v>8.4834850003555324</v>
      </c>
      <c r="AH267">
        <v>2.3239999999999998</v>
      </c>
      <c r="AI267" s="9">
        <v>0.65075808788424638</v>
      </c>
      <c r="AJ267" s="9"/>
    </row>
    <row r="268" spans="31:36" x14ac:dyDescent="0.2">
      <c r="AE268" s="9">
        <v>8.2046883933676291</v>
      </c>
      <c r="AF268" s="8">
        <v>72.165237839523996</v>
      </c>
      <c r="AG268" s="8">
        <v>9.026769515131793</v>
      </c>
      <c r="AH268">
        <v>3.298</v>
      </c>
      <c r="AI268" s="9">
        <v>0.44473225711765652</v>
      </c>
      <c r="AJ268" s="9"/>
    </row>
    <row r="269" spans="31:36" x14ac:dyDescent="0.2">
      <c r="AE269" s="9">
        <v>6.9039451114922699</v>
      </c>
      <c r="AF269" s="8">
        <v>85.505943881054378</v>
      </c>
      <c r="AG269" s="8">
        <v>9.6446862531633109</v>
      </c>
      <c r="AH269">
        <v>1.589</v>
      </c>
      <c r="AI269" s="9">
        <v>0.66806582429203787</v>
      </c>
      <c r="AJ269" s="9"/>
    </row>
    <row r="270" spans="31:36" x14ac:dyDescent="0.2">
      <c r="AE270" s="9">
        <v>7.5617283950617198</v>
      </c>
      <c r="AF270" s="8">
        <v>30.125247352121114</v>
      </c>
      <c r="AG270" s="8">
        <v>9.9080134949893992</v>
      </c>
      <c r="AH270">
        <v>0.74099999999999999</v>
      </c>
      <c r="AI270" s="9">
        <v>0.51411770924731237</v>
      </c>
      <c r="AJ270" s="9"/>
    </row>
    <row r="271" spans="31:36" x14ac:dyDescent="0.2">
      <c r="AE271" s="9">
        <v>19.532705315720499</v>
      </c>
      <c r="AF271" s="8">
        <v>0.34760320235349895</v>
      </c>
      <c r="AG271" s="8">
        <v>9.9114834995772867</v>
      </c>
      <c r="AH271">
        <v>0.59499999999999997</v>
      </c>
      <c r="AI271" s="9">
        <v>0.4988323241021082</v>
      </c>
      <c r="AJ271" s="9">
        <v>4611100.4800000004</v>
      </c>
    </row>
    <row r="272" spans="31:36" x14ac:dyDescent="0.2">
      <c r="AE272" s="3"/>
      <c r="AF272" s="8">
        <v>-1.9653868741741309</v>
      </c>
      <c r="AG272" s="8">
        <v>9.8916339250625285</v>
      </c>
      <c r="AH272">
        <v>0.60599999999999998</v>
      </c>
      <c r="AI272" s="9">
        <v>0.46703538147289297</v>
      </c>
      <c r="AJ272" s="9"/>
    </row>
    <row r="273" spans="31:36" x14ac:dyDescent="0.2">
      <c r="AE273" s="9">
        <v>22.1324475765946</v>
      </c>
      <c r="AF273" s="8">
        <v>-33.021144610691785</v>
      </c>
      <c r="AG273" s="8">
        <v>9.4908407174516647</v>
      </c>
      <c r="AH273">
        <v>0.53900000000000003</v>
      </c>
      <c r="AI273" s="9">
        <v>0.63365687358739142</v>
      </c>
      <c r="AJ273" s="9">
        <v>4578647.5999999996</v>
      </c>
    </row>
    <row r="274" spans="31:36" x14ac:dyDescent="0.2">
      <c r="AE274" s="9">
        <v>32.900899861559701</v>
      </c>
      <c r="AF274" s="8">
        <v>-20.412723449001046</v>
      </c>
      <c r="AG274" s="8">
        <v>9.2625247692136305</v>
      </c>
      <c r="AH274">
        <v>0.63</v>
      </c>
      <c r="AI274" s="9">
        <v>0.8955893770703417</v>
      </c>
      <c r="AJ274" s="9">
        <v>4641814.5</v>
      </c>
    </row>
    <row r="275" spans="31:36" x14ac:dyDescent="0.2">
      <c r="AE275" s="9">
        <v>34.032281741265599</v>
      </c>
      <c r="AF275" s="8">
        <v>35.266750192203652</v>
      </c>
      <c r="AG275" s="8">
        <v>9.5646033394369052</v>
      </c>
      <c r="AH275">
        <v>0.93600000000000005</v>
      </c>
      <c r="AI275" s="9">
        <v>0.75025820453279379</v>
      </c>
      <c r="AJ275" s="9">
        <v>4965022</v>
      </c>
    </row>
    <row r="276" spans="31:36" x14ac:dyDescent="0.2">
      <c r="AE276" s="3"/>
      <c r="AF276" s="8">
        <v>24.302114494966389</v>
      </c>
      <c r="AG276" s="8">
        <v>9.7821481630433667</v>
      </c>
      <c r="AH276">
        <v>0.84899999999999998</v>
      </c>
      <c r="AI276" s="9">
        <v>0.62064963573120713</v>
      </c>
      <c r="AJ276" s="9"/>
    </row>
    <row r="277" spans="31:36" x14ac:dyDescent="0.2">
      <c r="AE277" s="8"/>
      <c r="AF277" s="8">
        <v>-40.592651387373088</v>
      </c>
      <c r="AG277" s="8">
        <v>8.8797786338946807</v>
      </c>
      <c r="AH277" s="8"/>
      <c r="AI277" s="9">
        <v>3.8393224962422758</v>
      </c>
      <c r="AJ277" s="9"/>
    </row>
    <row r="278" spans="31:36" x14ac:dyDescent="0.2">
      <c r="AE278" s="8"/>
      <c r="AF278" s="8">
        <v>13.992651561543179</v>
      </c>
      <c r="AG278" s="8">
        <v>9.0107424342369864</v>
      </c>
      <c r="AH278" s="8"/>
      <c r="AI278" s="9">
        <v>3.529423973823651</v>
      </c>
      <c r="AJ278" s="9"/>
    </row>
    <row r="279" spans="31:36" x14ac:dyDescent="0.2">
      <c r="AE279" s="8"/>
      <c r="AF279" s="8">
        <v>0.9071374502478361</v>
      </c>
      <c r="AG279" s="8">
        <v>9.0197729109683777</v>
      </c>
      <c r="AH279">
        <v>6.03</v>
      </c>
      <c r="AI279" s="9">
        <v>3.7165603939551599</v>
      </c>
      <c r="AJ279" s="9"/>
    </row>
    <row r="280" spans="31:36" x14ac:dyDescent="0.2">
      <c r="AE280" s="9">
        <v>28.819875776397499</v>
      </c>
      <c r="AF280" s="8">
        <v>20.666916720105512</v>
      </c>
      <c r="AG280" s="8">
        <v>9.2076367204018688</v>
      </c>
      <c r="AH280">
        <v>3.9350000000000001</v>
      </c>
      <c r="AI280" s="9">
        <v>6.8369597914368798</v>
      </c>
      <c r="AJ280" s="9"/>
    </row>
    <row r="281" spans="31:36" x14ac:dyDescent="0.2">
      <c r="AE281" s="9">
        <v>11.599147121535101</v>
      </c>
      <c r="AF281" s="8">
        <v>41.080918479895715</v>
      </c>
      <c r="AG281" s="8">
        <v>9.5518001501084342</v>
      </c>
      <c r="AH281">
        <v>3.3039999999999998</v>
      </c>
      <c r="AI281" s="9">
        <v>5.3436389481165598</v>
      </c>
      <c r="AJ281" s="9"/>
    </row>
    <row r="282" spans="31:36" x14ac:dyDescent="0.2">
      <c r="AE282" s="9">
        <v>12.5244618395303</v>
      </c>
      <c r="AF282" s="8">
        <v>15.323383084577113</v>
      </c>
      <c r="AG282" s="8">
        <v>9.6943701729550096</v>
      </c>
      <c r="AH282">
        <v>3.7330000000000001</v>
      </c>
      <c r="AI282" s="9">
        <v>5.1274497719709107</v>
      </c>
      <c r="AJ282" s="9"/>
    </row>
    <row r="283" spans="31:36" x14ac:dyDescent="0.2">
      <c r="AE283" s="9">
        <v>25.1717902350813</v>
      </c>
      <c r="AF283" s="8">
        <v>-11.235054850240354</v>
      </c>
      <c r="AG283" s="8">
        <v>9.5751917971990501</v>
      </c>
      <c r="AH283">
        <v>1.427</v>
      </c>
      <c r="AI283" s="9">
        <v>5.8393390265916825</v>
      </c>
      <c r="AJ283" s="9"/>
    </row>
    <row r="284" spans="31:36" x14ac:dyDescent="0.2">
      <c r="AE284" s="9">
        <v>25.850340136054399</v>
      </c>
      <c r="AF284" s="8">
        <v>-9.3383322918836367</v>
      </c>
      <c r="AG284" s="8">
        <v>9.4771562517465782</v>
      </c>
      <c r="AH284">
        <v>1.377</v>
      </c>
      <c r="AI284" s="9">
        <v>6.149869811609741</v>
      </c>
      <c r="AJ284" s="9"/>
    </row>
    <row r="285" spans="31:36" x14ac:dyDescent="0.2">
      <c r="AE285" s="9">
        <v>54.293493635077702</v>
      </c>
      <c r="AF285" s="8">
        <v>4.9548169704395777</v>
      </c>
      <c r="AG285" s="8">
        <v>9.5255160087368864</v>
      </c>
      <c r="AH285">
        <v>1.2769999999999999</v>
      </c>
      <c r="AI285" s="9">
        <v>5.7683327252827432</v>
      </c>
      <c r="AJ285" s="9"/>
    </row>
    <row r="286" spans="31:36" x14ac:dyDescent="0.2">
      <c r="AE286" s="8"/>
      <c r="AF286" s="8">
        <v>3.2032105071141919</v>
      </c>
      <c r="AG286" s="8">
        <v>9.557045784877424</v>
      </c>
      <c r="AH286">
        <v>1.298</v>
      </c>
      <c r="AI286" s="9">
        <v>5.5759332579185523</v>
      </c>
      <c r="AJ286" s="9"/>
    </row>
    <row r="287" spans="31:36" x14ac:dyDescent="0.2">
      <c r="AE287" s="9">
        <v>59.825267134151403</v>
      </c>
      <c r="AF287" s="8">
        <v>-32.694653948535937</v>
      </c>
      <c r="AG287" s="8">
        <v>10.790267081035894</v>
      </c>
      <c r="AH287">
        <v>1.0249999999999999</v>
      </c>
      <c r="AI287" s="9">
        <v>0.9692250648869114</v>
      </c>
      <c r="AJ287" s="9">
        <v>18300000</v>
      </c>
    </row>
    <row r="288" spans="31:36" x14ac:dyDescent="0.2">
      <c r="AE288" s="9">
        <v>63.105848690946303</v>
      </c>
      <c r="AF288" s="8">
        <v>38.246199480904707</v>
      </c>
      <c r="AG288" s="8">
        <v>11.114133044880015</v>
      </c>
      <c r="AH288">
        <v>1.1080000000000001</v>
      </c>
      <c r="AI288" s="9">
        <v>0.74522074709817765</v>
      </c>
      <c r="AJ288" s="9">
        <v>4170000</v>
      </c>
    </row>
    <row r="289" spans="31:36" x14ac:dyDescent="0.2">
      <c r="AE289" s="9">
        <v>51.915431634109503</v>
      </c>
      <c r="AF289" s="8">
        <v>-78.151773873914138</v>
      </c>
      <c r="AG289" s="8">
        <v>9.5930825929770798</v>
      </c>
      <c r="AH289">
        <v>0.98799999999999999</v>
      </c>
      <c r="AI289" s="9">
        <v>2.1394666848530313</v>
      </c>
      <c r="AJ289" s="9">
        <v>4100000</v>
      </c>
    </row>
    <row r="290" spans="31:36" x14ac:dyDescent="0.2">
      <c r="AE290" s="9">
        <v>47.7307084449941</v>
      </c>
      <c r="AF290" s="8">
        <v>6.9903839596262705</v>
      </c>
      <c r="AG290" s="8">
        <v>9.6606513678761825</v>
      </c>
      <c r="AH290">
        <v>0.84399999999999997</v>
      </c>
      <c r="AI290" s="9">
        <v>2.2505099439061702</v>
      </c>
      <c r="AJ290" s="9">
        <v>4720000</v>
      </c>
    </row>
    <row r="291" spans="31:36" x14ac:dyDescent="0.2">
      <c r="AE291" s="9">
        <v>50.147147359846997</v>
      </c>
      <c r="AF291" s="8">
        <v>-7.5662927078021411</v>
      </c>
      <c r="AG291" s="8">
        <v>9.5819728915478954</v>
      </c>
      <c r="AH291">
        <v>0.88600000000000001</v>
      </c>
      <c r="AI291" s="9">
        <v>2.456382318460796</v>
      </c>
      <c r="AJ291" s="9">
        <v>4140000</v>
      </c>
    </row>
    <row r="292" spans="31:36" x14ac:dyDescent="0.2">
      <c r="AE292" s="3"/>
      <c r="AF292" s="8">
        <v>-25.205158264947247</v>
      </c>
      <c r="AG292" s="8">
        <v>9.2915516274010059</v>
      </c>
      <c r="AH292">
        <v>0.82199999999999995</v>
      </c>
      <c r="AI292" s="9">
        <v>3.3202102157477409</v>
      </c>
      <c r="AJ292" s="9"/>
    </row>
    <row r="293" spans="31:36" x14ac:dyDescent="0.2">
      <c r="AE293" s="9">
        <v>50.477892704671</v>
      </c>
      <c r="AF293" s="8">
        <v>-49.087221095334691</v>
      </c>
      <c r="AG293" s="8">
        <v>8.6164953924900995</v>
      </c>
      <c r="AH293">
        <v>0.73799999999999999</v>
      </c>
      <c r="AI293" s="9">
        <v>5.8513219847881199</v>
      </c>
      <c r="AJ293" s="9">
        <v>4640000</v>
      </c>
    </row>
    <row r="294" spans="31:36" x14ac:dyDescent="0.2">
      <c r="AE294" s="9">
        <v>43.092408860175297</v>
      </c>
      <c r="AF294" s="8">
        <v>-27.00108656283955</v>
      </c>
      <c r="AG294" s="8">
        <v>8.3017697631171661</v>
      </c>
      <c r="AH294">
        <v>0.71099999999999997</v>
      </c>
      <c r="AI294" s="9">
        <v>7.7137186802282312</v>
      </c>
      <c r="AJ294" s="9">
        <v>3260000</v>
      </c>
    </row>
    <row r="295" spans="31:36" x14ac:dyDescent="0.2">
      <c r="AE295" s="3"/>
      <c r="AF295" s="8">
        <v>8.4842470850905496</v>
      </c>
      <c r="AG295" s="8">
        <v>8.3832045514129199</v>
      </c>
      <c r="AH295">
        <v>0.89300000000000002</v>
      </c>
      <c r="AI295" s="9">
        <v>5.0336153670249253</v>
      </c>
      <c r="AJ295" s="9"/>
    </row>
    <row r="296" spans="31:36" x14ac:dyDescent="0.2">
      <c r="AE296" s="9">
        <v>44.170528236783198</v>
      </c>
      <c r="AF296" s="8">
        <v>34.644408872627487</v>
      </c>
      <c r="AG296" s="8">
        <v>8.6806716604087129</v>
      </c>
      <c r="AH296">
        <v>0.82199999999999995</v>
      </c>
      <c r="AI296" s="9">
        <v>3.62109375</v>
      </c>
      <c r="AJ296" s="9">
        <v>5360000</v>
      </c>
    </row>
    <row r="297" spans="31:36" x14ac:dyDescent="0.2">
      <c r="AE297" s="3"/>
      <c r="AF297" s="8">
        <v>-36.395920221332126</v>
      </c>
      <c r="AG297" s="8">
        <v>9.6423175746244585</v>
      </c>
      <c r="AH297">
        <v>0.495</v>
      </c>
      <c r="AI297" s="9">
        <v>2.8714536129325454</v>
      </c>
      <c r="AJ297" s="9"/>
    </row>
    <row r="298" spans="31:36" x14ac:dyDescent="0.2">
      <c r="AE298" s="9">
        <v>48.210584619782701</v>
      </c>
      <c r="AF298" s="8">
        <v>23.644744530286307</v>
      </c>
      <c r="AG298" s="8">
        <v>9.8545598789127045</v>
      </c>
      <c r="AH298">
        <v>0.50700000000000001</v>
      </c>
      <c r="AI298" s="9">
        <v>2.7530585455500129</v>
      </c>
      <c r="AJ298" s="9">
        <v>17800000</v>
      </c>
    </row>
    <row r="299" spans="31:36" x14ac:dyDescent="0.2">
      <c r="AE299" s="9">
        <v>59.0272655331121</v>
      </c>
      <c r="AF299" s="8">
        <v>25.697033342084534</v>
      </c>
      <c r="AG299" s="8">
        <v>10.083264207145126</v>
      </c>
      <c r="AH299">
        <v>0.58499999999999996</v>
      </c>
      <c r="AI299" s="9">
        <v>2.5082083629224279</v>
      </c>
      <c r="AJ299" s="9">
        <v>19100000</v>
      </c>
    </row>
    <row r="300" spans="31:36" x14ac:dyDescent="0.2">
      <c r="AE300" s="9">
        <v>58.402568251053097</v>
      </c>
      <c r="AF300" s="8">
        <v>0.97330715568737203</v>
      </c>
      <c r="AG300" s="8">
        <v>10.09295021748145</v>
      </c>
      <c r="AH300">
        <v>0.60899999999999999</v>
      </c>
      <c r="AI300" s="9">
        <v>2.6563792818136687</v>
      </c>
      <c r="AJ300" s="9">
        <v>15000000</v>
      </c>
    </row>
    <row r="301" spans="31:36" x14ac:dyDescent="0.2">
      <c r="AE301" s="3"/>
      <c r="AF301" s="8">
        <v>1.1707761045838161</v>
      </c>
      <c r="AG301" s="8">
        <v>10.104589972973457</v>
      </c>
      <c r="AH301">
        <v>0.61099999999999999</v>
      </c>
      <c r="AI301" s="9">
        <v>2.8396237988141486</v>
      </c>
      <c r="AJ301" s="9"/>
    </row>
    <row r="302" spans="31:36" x14ac:dyDescent="0.2">
      <c r="AE302" s="9">
        <v>56.3961666110594</v>
      </c>
      <c r="AF302" s="8">
        <v>-21.030464117767327</v>
      </c>
      <c r="AG302" s="8">
        <v>9.8684819433373132</v>
      </c>
      <c r="AH302">
        <v>0.61199999999999999</v>
      </c>
      <c r="AI302" s="9">
        <v>2.9131628003314001</v>
      </c>
      <c r="AJ302" s="9">
        <v>15200000</v>
      </c>
    </row>
    <row r="303" spans="31:36" x14ac:dyDescent="0.2">
      <c r="AE303" s="9">
        <v>52.502315105474601</v>
      </c>
      <c r="AF303" s="8">
        <v>-35.376967688483845</v>
      </c>
      <c r="AG303" s="8">
        <v>9.4318826419234192</v>
      </c>
      <c r="AH303">
        <v>0.61799999999999999</v>
      </c>
      <c r="AI303" s="9">
        <v>3.4805288461538462</v>
      </c>
      <c r="AJ303" s="9">
        <v>13530000</v>
      </c>
    </row>
    <row r="304" spans="31:36" x14ac:dyDescent="0.2">
      <c r="AE304" s="9">
        <v>54.905976003691698</v>
      </c>
      <c r="AF304" s="8">
        <v>-19.150641025641026</v>
      </c>
      <c r="AG304" s="8">
        <v>9.2193001133476553</v>
      </c>
      <c r="AH304">
        <v>0.81200000000000006</v>
      </c>
      <c r="AI304" s="9">
        <v>4.2724479682854311</v>
      </c>
      <c r="AJ304" s="9">
        <v>15260000</v>
      </c>
    </row>
    <row r="305" spans="31:36" x14ac:dyDescent="0.2">
      <c r="AE305" s="9">
        <v>51.306210070923001</v>
      </c>
      <c r="AF305" s="8">
        <v>23.964321110009912</v>
      </c>
      <c r="AG305" s="8">
        <v>9.434123718577732</v>
      </c>
      <c r="AH305">
        <v>1.0049999999999999</v>
      </c>
      <c r="AI305" s="9">
        <v>3.3599296450271825</v>
      </c>
      <c r="AJ305" s="9">
        <v>14650000</v>
      </c>
    </row>
    <row r="306" spans="31:36" x14ac:dyDescent="0.2">
      <c r="AE306" s="3"/>
      <c r="AF306" s="8">
        <v>42.500799488327473</v>
      </c>
      <c r="AG306" s="8">
        <v>9.7883011427270112</v>
      </c>
      <c r="AH306">
        <v>1.077</v>
      </c>
      <c r="AI306" s="9">
        <v>2.4603904847396767</v>
      </c>
      <c r="AJ306" s="9"/>
    </row>
    <row r="307" spans="31:36" x14ac:dyDescent="0.2">
      <c r="AE307" s="8"/>
      <c r="AF307" s="8">
        <v>-31.228859188213875</v>
      </c>
      <c r="AG307" s="8">
        <v>9.3157494764535524</v>
      </c>
      <c r="AH307">
        <v>4.165</v>
      </c>
      <c r="AI307" s="9">
        <v>1.1544353759850809</v>
      </c>
      <c r="AJ307" s="9"/>
    </row>
    <row r="308" spans="31:36" x14ac:dyDescent="0.2">
      <c r="AE308" s="9">
        <v>46.058441558441501</v>
      </c>
      <c r="AF308" s="8">
        <v>17.264761105257893</v>
      </c>
      <c r="AG308" s="8">
        <v>9.475013584155743</v>
      </c>
      <c r="AH308">
        <v>3.633</v>
      </c>
      <c r="AI308" s="9">
        <v>0.95925756545388807</v>
      </c>
      <c r="AJ308" s="9">
        <v>1100000</v>
      </c>
    </row>
    <row r="309" spans="31:36" x14ac:dyDescent="0.2">
      <c r="AE309" s="8"/>
      <c r="AF309" s="8">
        <v>13.62805870828902</v>
      </c>
      <c r="AG309" s="8">
        <v>9.6027738696278533</v>
      </c>
      <c r="AH309">
        <v>3.9020000000000001</v>
      </c>
      <c r="AI309" s="9">
        <v>0.92508615208343437</v>
      </c>
      <c r="AJ309" s="9"/>
    </row>
    <row r="310" spans="31:36" x14ac:dyDescent="0.2">
      <c r="AE310" s="9">
        <v>45.695811434941803</v>
      </c>
      <c r="AF310" s="8">
        <v>-14.67827392438393</v>
      </c>
      <c r="AG310" s="8">
        <v>9.4440328076479343</v>
      </c>
      <c r="AH310">
        <v>4.6900000000000004</v>
      </c>
      <c r="AI310" s="9">
        <v>1.2551118898395806</v>
      </c>
      <c r="AJ310" s="9">
        <v>1500000</v>
      </c>
    </row>
    <row r="311" spans="31:36" x14ac:dyDescent="0.2">
      <c r="AE311" s="9">
        <v>48.315565031982899</v>
      </c>
      <c r="AF311" s="8">
        <v>15.595874121783254</v>
      </c>
      <c r="AG311" s="8">
        <v>9.588962886273146</v>
      </c>
      <c r="AH311">
        <v>5.5570000000000004</v>
      </c>
      <c r="AI311" s="9">
        <v>1.2126207746133819</v>
      </c>
      <c r="AJ311" s="9">
        <v>1700000</v>
      </c>
    </row>
    <row r="312" spans="31:36" x14ac:dyDescent="0.2">
      <c r="AE312" s="3"/>
      <c r="AF312" s="8">
        <v>-16.487520781235439</v>
      </c>
      <c r="AG312" s="8">
        <v>9.4087887726968003</v>
      </c>
      <c r="AH312">
        <v>10.598000000000001</v>
      </c>
      <c r="AI312" s="9">
        <v>1.2549771051318928</v>
      </c>
      <c r="AJ312" s="9"/>
    </row>
    <row r="313" spans="31:36" x14ac:dyDescent="0.2">
      <c r="AE313" s="9">
        <v>54.956695536309098</v>
      </c>
      <c r="AF313" s="8">
        <v>-36.341549234851961</v>
      </c>
      <c r="AG313" s="8">
        <v>8.9571506721865415</v>
      </c>
      <c r="AH313">
        <v>22.422000000000001</v>
      </c>
      <c r="AI313" s="9">
        <v>1.9896562064693375</v>
      </c>
      <c r="AJ313" s="9">
        <v>1900000</v>
      </c>
    </row>
    <row r="314" spans="31:36" x14ac:dyDescent="0.2">
      <c r="AE314" s="9">
        <v>62.4326530612244</v>
      </c>
      <c r="AF314" s="8">
        <v>14.913014030543556</v>
      </c>
      <c r="AG314" s="8">
        <v>9.0961559286126796</v>
      </c>
      <c r="AH314">
        <v>45.055</v>
      </c>
      <c r="AI314" s="9">
        <v>1.809087591052686</v>
      </c>
      <c r="AJ314" s="9">
        <v>2500000</v>
      </c>
    </row>
    <row r="315" spans="31:36" x14ac:dyDescent="0.2">
      <c r="AE315" s="3"/>
      <c r="AF315" s="8">
        <v>36.464489032202238</v>
      </c>
      <c r="AG315" s="8">
        <v>9.4070501697935427</v>
      </c>
      <c r="AH315">
        <v>4.258</v>
      </c>
      <c r="AI315" s="9">
        <v>1.383774083373563</v>
      </c>
      <c r="AJ315" s="9"/>
    </row>
    <row r="316" spans="31:36" x14ac:dyDescent="0.2">
      <c r="AE316" s="9">
        <v>73.642010163749205</v>
      </c>
      <c r="AF316" s="8">
        <v>3.4441613526372485</v>
      </c>
      <c r="AG316" s="8">
        <v>9.4409119470870593</v>
      </c>
      <c r="AH316">
        <v>1.6459999999999999</v>
      </c>
      <c r="AI316" s="9">
        <v>1.4477397953625115</v>
      </c>
      <c r="AJ316" s="9">
        <v>5800000</v>
      </c>
    </row>
    <row r="317" spans="31:36" x14ac:dyDescent="0.2">
      <c r="AE317" s="9">
        <v>85.608930211202903</v>
      </c>
      <c r="AF317" s="8">
        <v>-39.662147774859818</v>
      </c>
      <c r="AG317" s="8">
        <v>11.820527804857139</v>
      </c>
      <c r="AH317">
        <v>1.5349999999999999</v>
      </c>
      <c r="AI317" s="9">
        <v>1.1218386072226796</v>
      </c>
      <c r="AJ317" s="9">
        <v>68284041</v>
      </c>
    </row>
    <row r="318" spans="31:36" x14ac:dyDescent="0.2">
      <c r="AE318" s="9">
        <v>88.420521859667303</v>
      </c>
      <c r="AF318" s="8">
        <v>29.214210092930244</v>
      </c>
      <c r="AG318" s="8">
        <v>12.076829189409015</v>
      </c>
      <c r="AH318">
        <v>1.353</v>
      </c>
      <c r="AI318" s="9">
        <v>0.88940097409986796</v>
      </c>
      <c r="AJ318" s="9">
        <v>27893493</v>
      </c>
    </row>
    <row r="319" spans="31:36" x14ac:dyDescent="0.2">
      <c r="AE319" s="9">
        <v>87.659487700209795</v>
      </c>
      <c r="AF319" s="8">
        <v>31.354977468250716</v>
      </c>
      <c r="AG319" s="8">
        <v>12.349562413529963</v>
      </c>
      <c r="AH319">
        <v>1.2909999999999999</v>
      </c>
      <c r="AI319" s="9">
        <v>0.66373847240090267</v>
      </c>
      <c r="AJ319" s="9">
        <v>26610906</v>
      </c>
    </row>
    <row r="320" spans="31:36" x14ac:dyDescent="0.2">
      <c r="AE320" s="9">
        <v>86.709878625463105</v>
      </c>
      <c r="AF320" s="8">
        <v>-74.890734171074115</v>
      </c>
      <c r="AG320" s="8">
        <v>10.967629162089013</v>
      </c>
      <c r="AH320">
        <v>1.4139999999999999</v>
      </c>
      <c r="AI320" s="9">
        <v>2.0208739455207274</v>
      </c>
      <c r="AJ320" s="9">
        <v>26116829</v>
      </c>
    </row>
    <row r="321" spans="31:36" x14ac:dyDescent="0.2">
      <c r="AE321" s="9">
        <v>86.351722382181507</v>
      </c>
      <c r="AF321" s="8">
        <v>-6.1310745769144512</v>
      </c>
      <c r="AG321" s="8">
        <v>10.904358374883346</v>
      </c>
      <c r="AH321">
        <v>1.3919999999999999</v>
      </c>
      <c r="AI321" s="9">
        <v>2.1696469593663279</v>
      </c>
      <c r="AJ321" s="9">
        <v>27553664</v>
      </c>
    </row>
    <row r="322" spans="31:36" x14ac:dyDescent="0.2">
      <c r="AE322" s="3"/>
      <c r="AF322" s="8">
        <v>-3.4715968610442358</v>
      </c>
      <c r="AG322" s="8">
        <v>10.869025486978895</v>
      </c>
      <c r="AH322">
        <v>1.21</v>
      </c>
      <c r="AI322" s="9">
        <v>2.2187761785088722</v>
      </c>
      <c r="AJ322" s="9"/>
    </row>
    <row r="323" spans="31:36" x14ac:dyDescent="0.2">
      <c r="AE323" s="9">
        <v>89.691540023216703</v>
      </c>
      <c r="AF323" s="8">
        <v>-43.713350087579009</v>
      </c>
      <c r="AG323" s="8">
        <v>10.294312683904778</v>
      </c>
      <c r="AH323">
        <v>1.2909999999999999</v>
      </c>
      <c r="AI323" s="9">
        <v>3.2973887160059534</v>
      </c>
      <c r="AJ323" s="9">
        <v>26100000</v>
      </c>
    </row>
    <row r="324" spans="31:36" x14ac:dyDescent="0.2">
      <c r="AE324" s="9">
        <v>87.110348407937195</v>
      </c>
      <c r="AF324" s="8">
        <v>-19.858611825192803</v>
      </c>
      <c r="AG324" s="8">
        <v>10.072934924846477</v>
      </c>
      <c r="AH324">
        <v>1.5329999999999999</v>
      </c>
      <c r="AI324" s="9">
        <v>3.7889672055037353</v>
      </c>
      <c r="AJ324" s="9">
        <v>26500000</v>
      </c>
    </row>
    <row r="325" spans="31:36" x14ac:dyDescent="0.2">
      <c r="AE325" s="3"/>
      <c r="AF325" s="8">
        <v>22.846410332165618</v>
      </c>
      <c r="AG325" s="8">
        <v>10.278699617473272</v>
      </c>
      <c r="AH325">
        <v>1.5149999999999999</v>
      </c>
      <c r="AI325" s="9">
        <v>2.5205112347969489</v>
      </c>
      <c r="AJ325" s="9"/>
    </row>
    <row r="326" spans="31:36" x14ac:dyDescent="0.2">
      <c r="AE326" s="9">
        <v>61.529496038007402</v>
      </c>
      <c r="AF326" s="8">
        <v>25.118532261389404</v>
      </c>
      <c r="AG326" s="8">
        <v>10.502790977565914</v>
      </c>
      <c r="AH326">
        <v>1.2789999999999999</v>
      </c>
      <c r="AI326" s="9">
        <v>1.9216300079633137</v>
      </c>
      <c r="AJ326" s="9">
        <v>20300000</v>
      </c>
    </row>
    <row r="327" spans="31:36" x14ac:dyDescent="0.2">
      <c r="AE327" s="9">
        <v>65.866583039835305</v>
      </c>
      <c r="AF327" s="8">
        <v>-16.422869356560284</v>
      </c>
      <c r="AG327" s="8">
        <v>10.030208305315284</v>
      </c>
      <c r="AH327">
        <v>1.143</v>
      </c>
      <c r="AI327" s="9">
        <v>1.474099198308519</v>
      </c>
      <c r="AJ327" s="9">
        <v>1705000</v>
      </c>
    </row>
    <row r="328" spans="31:36" x14ac:dyDescent="0.2">
      <c r="AE328" s="3"/>
      <c r="AF328" s="8">
        <v>20.901242181305612</v>
      </c>
      <c r="AG328" s="8">
        <v>10.220012151347644</v>
      </c>
      <c r="AH328">
        <v>1.02</v>
      </c>
      <c r="AI328" s="9">
        <v>1.8860713374867928</v>
      </c>
      <c r="AJ328" s="9"/>
    </row>
    <row r="329" spans="31:36" x14ac:dyDescent="0.2">
      <c r="AE329" s="9">
        <v>56.548032612548703</v>
      </c>
      <c r="AF329" s="8">
        <v>44.059460050278723</v>
      </c>
      <c r="AG329" s="8">
        <v>10.585068096724608</v>
      </c>
      <c r="AH329">
        <v>1.149</v>
      </c>
      <c r="AI329" s="9">
        <v>1.396079919069297</v>
      </c>
      <c r="AJ329" s="9">
        <v>2103157</v>
      </c>
    </row>
    <row r="330" spans="31:36" x14ac:dyDescent="0.2">
      <c r="AE330" s="9">
        <v>65.502946329033193</v>
      </c>
      <c r="AF330" s="8">
        <v>6.59838138593829</v>
      </c>
      <c r="AG330" s="8">
        <v>10.648966238356156</v>
      </c>
      <c r="AH330">
        <v>1.07</v>
      </c>
      <c r="AI330" s="9">
        <v>1.4602244418610169</v>
      </c>
      <c r="AJ330" s="9">
        <v>2750000</v>
      </c>
    </row>
    <row r="331" spans="31:36" x14ac:dyDescent="0.2">
      <c r="AE331" s="9">
        <v>65.619808604883204</v>
      </c>
      <c r="AF331" s="8">
        <v>7.3951932430188148</v>
      </c>
      <c r="AG331" s="8">
        <v>10.720311477789672</v>
      </c>
      <c r="AH331">
        <v>0.86499999999999999</v>
      </c>
      <c r="AI331" s="9">
        <v>1.4823487827508506</v>
      </c>
      <c r="AJ331" s="9">
        <v>2200000</v>
      </c>
    </row>
    <row r="332" spans="31:36" x14ac:dyDescent="0.2">
      <c r="AE332" s="9">
        <v>77.009521862312596</v>
      </c>
      <c r="AF332" s="8">
        <v>7.3211682057173153</v>
      </c>
      <c r="AG332" s="8">
        <v>10.790967202556164</v>
      </c>
      <c r="AH332">
        <v>0.78800000000000003</v>
      </c>
      <c r="AI332" s="9">
        <v>1.3771922601893782</v>
      </c>
      <c r="AJ332" s="9">
        <v>2847000</v>
      </c>
    </row>
    <row r="333" spans="31:36" x14ac:dyDescent="0.2">
      <c r="AE333" s="9">
        <v>74.590895446991297</v>
      </c>
      <c r="AF333" s="8">
        <v>-26.976121860848085</v>
      </c>
      <c r="AG333" s="8">
        <v>10.476583502028243</v>
      </c>
      <c r="AH333">
        <v>0.58399999999999996</v>
      </c>
      <c r="AI333" s="9">
        <v>1.9169837914023962</v>
      </c>
      <c r="AJ333" s="9">
        <v>1977000</v>
      </c>
    </row>
    <row r="334" spans="31:36" x14ac:dyDescent="0.2">
      <c r="AE334" s="9">
        <v>75.309994767137596</v>
      </c>
      <c r="AF334" s="8">
        <v>-21.606765327695559</v>
      </c>
      <c r="AG334" s="8">
        <v>10.23315094722801</v>
      </c>
      <c r="AH334">
        <v>0.42899999999999999</v>
      </c>
      <c r="AI334" s="9">
        <v>2.8031643293779216</v>
      </c>
      <c r="AJ334" s="9">
        <v>1840000</v>
      </c>
    </row>
    <row r="335" spans="31:36" x14ac:dyDescent="0.2">
      <c r="AE335" s="9">
        <v>85.711810466760895</v>
      </c>
      <c r="AF335" s="8">
        <v>9.4570298453793598</v>
      </c>
      <c r="AG335" s="8">
        <v>10.323512811975622</v>
      </c>
      <c r="AH335">
        <v>0.42799999999999999</v>
      </c>
      <c r="AI335" s="9">
        <v>2.3648817345597899</v>
      </c>
      <c r="AJ335" s="9">
        <v>1919000</v>
      </c>
    </row>
    <row r="336" spans="31:36" x14ac:dyDescent="0.2">
      <c r="AE336" s="9">
        <v>78.078780820628594</v>
      </c>
      <c r="AF336" s="8">
        <v>7.8022339027595269</v>
      </c>
      <c r="AG336" s="8">
        <v>10.398641006907823</v>
      </c>
      <c r="AH336">
        <v>0.46400000000000002</v>
      </c>
      <c r="AI336" s="9">
        <v>2.1486210574432425</v>
      </c>
      <c r="AJ336" s="9">
        <v>2065000</v>
      </c>
    </row>
    <row r="337" spans="31:36" x14ac:dyDescent="0.2">
      <c r="AE337" s="9">
        <v>56.408870876955902</v>
      </c>
      <c r="AF337" s="8">
        <v>-33.168717616580309</v>
      </c>
      <c r="AG337" s="8">
        <v>9.0185743563542289</v>
      </c>
      <c r="AH337">
        <v>1.968</v>
      </c>
      <c r="AI337" s="9">
        <v>3.0623864324651726</v>
      </c>
      <c r="AJ337" s="9">
        <v>16916133</v>
      </c>
    </row>
    <row r="338" spans="31:36" x14ac:dyDescent="0.2">
      <c r="AE338" s="9">
        <v>29.279220779220701</v>
      </c>
      <c r="AF338" s="8">
        <v>16.486977589339794</v>
      </c>
      <c r="AG338" s="8">
        <v>9.1711836567749891</v>
      </c>
      <c r="AH338">
        <v>2.0870000000000002</v>
      </c>
      <c r="AI338" s="9">
        <v>2.5969217970049918</v>
      </c>
      <c r="AJ338" s="9"/>
    </row>
    <row r="339" spans="31:36" x14ac:dyDescent="0.2">
      <c r="AE339" s="3"/>
      <c r="AF339" s="8">
        <v>-17.533277870216306</v>
      </c>
      <c r="AG339" s="8">
        <v>8.9784083146288935</v>
      </c>
      <c r="AH339">
        <v>2.1709999999999998</v>
      </c>
      <c r="AI339" s="9">
        <v>2.0809583858764187</v>
      </c>
      <c r="AJ339" s="9"/>
    </row>
    <row r="340" spans="31:36" x14ac:dyDescent="0.2">
      <c r="AE340" s="9">
        <v>42.053193183627897</v>
      </c>
      <c r="AF340" s="8">
        <v>-5.5989911727616644</v>
      </c>
      <c r="AG340" s="8">
        <v>8.920789888464375</v>
      </c>
      <c r="AH340">
        <v>5.8650000000000002</v>
      </c>
      <c r="AI340" s="9">
        <v>3.2496660432807909</v>
      </c>
      <c r="AJ340" s="9"/>
    </row>
    <row r="341" spans="31:36" x14ac:dyDescent="0.2">
      <c r="AE341" s="9">
        <v>43.613749434644902</v>
      </c>
      <c r="AF341" s="8">
        <v>-8.3622762489981302</v>
      </c>
      <c r="AG341" s="8">
        <v>8.8334627207199308</v>
      </c>
      <c r="AH341">
        <v>3.5979999999999999</v>
      </c>
      <c r="AI341" s="9">
        <v>3.9565597667638484</v>
      </c>
      <c r="AJ341" s="9"/>
    </row>
    <row r="342" spans="31:36" x14ac:dyDescent="0.2">
      <c r="AE342" s="9">
        <v>51.595057978210697</v>
      </c>
      <c r="AF342" s="8">
        <v>11.326530612244898</v>
      </c>
      <c r="AG342" s="8">
        <v>8.9407601348883841</v>
      </c>
      <c r="AH342">
        <v>3.3980000000000001</v>
      </c>
      <c r="AI342" s="9">
        <v>6.6207935053031299</v>
      </c>
      <c r="AJ342" s="9"/>
    </row>
    <row r="343" spans="31:36" x14ac:dyDescent="0.2">
      <c r="AE343" s="3"/>
      <c r="AF343" s="8">
        <v>-3.6270786958229668</v>
      </c>
      <c r="AG343" s="8">
        <v>8.9038152117229217</v>
      </c>
      <c r="AH343">
        <v>3.895</v>
      </c>
      <c r="AI343" s="9">
        <v>6.6603260869565215</v>
      </c>
      <c r="AJ343" s="9"/>
    </row>
    <row r="344" spans="31:36" x14ac:dyDescent="0.2">
      <c r="AE344" s="9">
        <v>51.025850340136003</v>
      </c>
      <c r="AF344" s="8">
        <v>1.888586956521739</v>
      </c>
      <c r="AG344" s="8">
        <v>8.9225249573013894</v>
      </c>
      <c r="AH344">
        <v>6.1660000000000004</v>
      </c>
      <c r="AI344" s="9">
        <v>6.2454993999199893</v>
      </c>
      <c r="AJ344" s="9"/>
    </row>
    <row r="345" spans="31:36" x14ac:dyDescent="0.2">
      <c r="AE345" s="3"/>
      <c r="AF345" s="8">
        <v>7.094279237231631</v>
      </c>
      <c r="AG345" s="8">
        <v>8.9910643321884613</v>
      </c>
      <c r="AH345">
        <v>4.3970000000000002</v>
      </c>
      <c r="AI345" s="9">
        <v>5.7716349147055164</v>
      </c>
      <c r="AJ345" s="9"/>
    </row>
    <row r="346" spans="31:36" x14ac:dyDescent="0.2">
      <c r="AE346" s="9">
        <v>72.814354727398097</v>
      </c>
      <c r="AF346" s="8">
        <v>8.1558959033744252</v>
      </c>
      <c r="AG346" s="8">
        <v>9.0694678130947679</v>
      </c>
      <c r="AH346">
        <v>2.778</v>
      </c>
      <c r="AI346" s="9">
        <v>5.2155192263412387</v>
      </c>
      <c r="AJ346" s="9">
        <v>11576000</v>
      </c>
    </row>
    <row r="347" spans="31:36" x14ac:dyDescent="0.2">
      <c r="AE347" s="3"/>
      <c r="AF347" s="8">
        <v>-47.307869305108149</v>
      </c>
      <c r="AG347" s="8">
        <v>8.9890700650436539</v>
      </c>
      <c r="AH347">
        <v>0.93400000000000005</v>
      </c>
      <c r="AI347" s="9">
        <v>3.7038053649407363</v>
      </c>
      <c r="AJ347" s="9"/>
    </row>
    <row r="348" spans="31:36" x14ac:dyDescent="0.2">
      <c r="AE348" s="9">
        <v>34.776122069754102</v>
      </c>
      <c r="AF348" s="8">
        <v>24.017467248908297</v>
      </c>
      <c r="AG348" s="8">
        <v>9.2043222996506202</v>
      </c>
      <c r="AH348">
        <v>0.79700000000000004</v>
      </c>
      <c r="AI348" s="9">
        <v>3.3125754527162976</v>
      </c>
      <c r="AJ348" s="9"/>
    </row>
    <row r="349" spans="31:36" x14ac:dyDescent="0.2">
      <c r="AE349" s="9">
        <v>34.204283228648599</v>
      </c>
      <c r="AF349" s="8">
        <v>15.231388329979879</v>
      </c>
      <c r="AG349" s="8">
        <v>9.3460942929538025</v>
      </c>
      <c r="AH349">
        <v>0.80100000000000005</v>
      </c>
      <c r="AI349" s="9">
        <v>3.5897503055701065</v>
      </c>
      <c r="AJ349" s="9">
        <v>8242091</v>
      </c>
    </row>
    <row r="350" spans="31:36" x14ac:dyDescent="0.2">
      <c r="AE350" s="9"/>
      <c r="AF350" s="8">
        <v>-17.042081368954076</v>
      </c>
      <c r="AG350" s="8">
        <v>9.159257581746866</v>
      </c>
      <c r="AH350">
        <v>0.95399999999999996</v>
      </c>
      <c r="AI350" s="9">
        <v>4.5596716480740893</v>
      </c>
      <c r="AJ350" s="9"/>
    </row>
    <row r="351" spans="31:36" x14ac:dyDescent="0.2">
      <c r="AE351" s="9">
        <v>31.726812338421201</v>
      </c>
      <c r="AF351" s="8">
        <v>9.4190696695432532</v>
      </c>
      <c r="AG351" s="8">
        <v>9.2492725819779711</v>
      </c>
      <c r="AH351">
        <v>1.03</v>
      </c>
      <c r="AI351" s="9">
        <v>4.1239780705972873</v>
      </c>
      <c r="AJ351" s="9">
        <v>7408759.0499999998</v>
      </c>
    </row>
    <row r="352" spans="31:36" x14ac:dyDescent="0.2">
      <c r="AE352" s="9">
        <v>32.823458654538399</v>
      </c>
      <c r="AF352" s="8">
        <v>88.188900644416663</v>
      </c>
      <c r="AG352" s="8">
        <v>9.8815486450173733</v>
      </c>
      <c r="AH352">
        <v>1.1719999999999999</v>
      </c>
      <c r="AI352" s="9">
        <v>2.5880098129408156</v>
      </c>
      <c r="AJ352" s="9">
        <v>6622589.2000000002</v>
      </c>
    </row>
    <row r="353" spans="31:36" x14ac:dyDescent="0.2">
      <c r="AE353" s="9">
        <v>39.694602272727302</v>
      </c>
      <c r="AF353" s="8">
        <v>-32.817131759174082</v>
      </c>
      <c r="AG353" s="8">
        <v>9.4837967371639813</v>
      </c>
      <c r="AH353">
        <v>1.288</v>
      </c>
      <c r="AI353" s="9">
        <v>2.2466337010270063</v>
      </c>
      <c r="AJ353" s="9">
        <v>7970000</v>
      </c>
    </row>
    <row r="354" spans="31:36" x14ac:dyDescent="0.2">
      <c r="AE354" s="9">
        <v>51.172704199353902</v>
      </c>
      <c r="AF354" s="8">
        <v>-21.612780524914417</v>
      </c>
      <c r="AG354" s="8">
        <v>9.2402874483441355</v>
      </c>
      <c r="AH354">
        <v>2.9710000000000001</v>
      </c>
      <c r="AI354" s="9">
        <v>2.5148486024844718</v>
      </c>
      <c r="AJ354" s="9">
        <v>5770000</v>
      </c>
    </row>
    <row r="355" spans="31:36" x14ac:dyDescent="0.2">
      <c r="AE355" s="9">
        <v>48.171754780570502</v>
      </c>
      <c r="AF355" s="8">
        <v>35.374611801242231</v>
      </c>
      <c r="AG355" s="8">
        <v>9.5431631000922348</v>
      </c>
      <c r="AH355">
        <v>2.3410000000000002</v>
      </c>
      <c r="AI355" s="9">
        <v>2.1679690300379955</v>
      </c>
      <c r="AJ355" s="9">
        <v>5940000</v>
      </c>
    </row>
    <row r="356" spans="31:36" x14ac:dyDescent="0.2">
      <c r="AE356" s="3"/>
      <c r="AF356" s="8">
        <v>-23.048247186178219</v>
      </c>
      <c r="AG356" s="8">
        <v>9.2811715527367742</v>
      </c>
      <c r="AH356">
        <v>1.6910000000000001</v>
      </c>
      <c r="AI356" s="9">
        <v>1.8228060368921184</v>
      </c>
      <c r="AJ356" s="9"/>
    </row>
    <row r="357" spans="31:36" x14ac:dyDescent="0.2">
      <c r="AE357" s="3"/>
      <c r="AF357" s="8">
        <v>-43.134287984581313</v>
      </c>
      <c r="AG357" s="8">
        <v>11.11648451637668</v>
      </c>
      <c r="AH357">
        <v>1.2629999999999999</v>
      </c>
      <c r="AI357" s="9">
        <v>0.52963386897771703</v>
      </c>
      <c r="AJ357" s="9"/>
    </row>
    <row r="358" spans="31:36" x14ac:dyDescent="0.2">
      <c r="AE358" s="9">
        <v>49.187388640685</v>
      </c>
      <c r="AF358" s="8">
        <v>20.916888406594222</v>
      </c>
      <c r="AG358" s="8">
        <v>11.306417767307444</v>
      </c>
      <c r="AH358">
        <v>1.4370000000000001</v>
      </c>
      <c r="AI358" s="9">
        <v>0.46250399547589194</v>
      </c>
      <c r="AJ358" s="9"/>
    </row>
    <row r="359" spans="31:36" x14ac:dyDescent="0.2">
      <c r="AE359" s="3"/>
      <c r="AF359" s="8">
        <v>53.788940522731188</v>
      </c>
      <c r="AG359" s="8">
        <v>11.73682872763068</v>
      </c>
      <c r="AH359">
        <v>1.5189999999999999</v>
      </c>
      <c r="AI359" s="9">
        <v>0.34200407690155482</v>
      </c>
      <c r="AJ359" s="9"/>
    </row>
    <row r="360" spans="31:36" x14ac:dyDescent="0.2">
      <c r="AE360" s="9">
        <v>46.368826379648802</v>
      </c>
      <c r="AF360" s="8">
        <v>10.544785962668373</v>
      </c>
      <c r="AG360" s="8">
        <v>11.837079283316969</v>
      </c>
      <c r="AH360">
        <v>1.5680000000000001</v>
      </c>
      <c r="AI360" s="9">
        <v>0.3216305338212111</v>
      </c>
      <c r="AJ360" s="9">
        <v>25800000</v>
      </c>
    </row>
    <row r="361" spans="31:36" x14ac:dyDescent="0.2">
      <c r="AE361" s="3"/>
      <c r="AF361" s="8">
        <v>-0.15330546837713147</v>
      </c>
      <c r="AG361" s="8">
        <v>11.835545052302459</v>
      </c>
      <c r="AH361">
        <v>1.482</v>
      </c>
      <c r="AI361" s="9">
        <v>0.34228022654518592</v>
      </c>
      <c r="AJ361" s="9"/>
    </row>
    <row r="362" spans="31:36" x14ac:dyDescent="0.2">
      <c r="AE362" s="9">
        <v>49.791761261724503</v>
      </c>
      <c r="AF362" s="8">
        <v>-5.2363225516751886</v>
      </c>
      <c r="AG362" s="8">
        <v>11.78176105287563</v>
      </c>
      <c r="AH362">
        <v>1.3440000000000001</v>
      </c>
      <c r="AI362" s="9">
        <v>0.34812448411849223</v>
      </c>
      <c r="AJ362" s="9"/>
    </row>
    <row r="363" spans="31:36" x14ac:dyDescent="0.2">
      <c r="AE363" s="9">
        <v>49.877140851945903</v>
      </c>
      <c r="AF363" s="8">
        <v>-37.464461496132799</v>
      </c>
      <c r="AG363" s="8">
        <v>11.312325878090913</v>
      </c>
      <c r="AH363">
        <v>1.167</v>
      </c>
      <c r="AI363" s="9">
        <v>0.54193146265154479</v>
      </c>
      <c r="AJ363" s="9"/>
    </row>
    <row r="364" spans="31:36" x14ac:dyDescent="0.2">
      <c r="AE364" s="9">
        <v>52.598350253807098</v>
      </c>
      <c r="AF364" s="8">
        <v>-14.247653500195542</v>
      </c>
      <c r="AG364" s="8">
        <v>11.158619142203678</v>
      </c>
      <c r="AH364">
        <v>1.1559999999999999</v>
      </c>
      <c r="AI364" s="9">
        <v>0.65805375823048196</v>
      </c>
      <c r="AJ364" s="9"/>
    </row>
    <row r="365" spans="31:36" x14ac:dyDescent="0.2">
      <c r="AE365" s="9">
        <v>51.321171722024403</v>
      </c>
      <c r="AF365" s="8">
        <v>25.996921585953309</v>
      </c>
      <c r="AG365" s="8">
        <v>11.389706431011088</v>
      </c>
      <c r="AH365">
        <v>1.2809999999999999</v>
      </c>
      <c r="AI365" s="9">
        <v>0.56735326388181928</v>
      </c>
      <c r="AJ365" s="9">
        <v>25754400</v>
      </c>
    </row>
    <row r="366" spans="31:36" x14ac:dyDescent="0.2">
      <c r="AE366" s="3"/>
      <c r="AF366" s="8">
        <v>26.016039453889402</v>
      </c>
      <c r="AG366" s="8">
        <v>11.620945441125958</v>
      </c>
      <c r="AH366">
        <v>1.262</v>
      </c>
      <c r="AI366" s="9">
        <v>0.4501961277119032</v>
      </c>
      <c r="AJ366" s="9"/>
    </row>
    <row r="367" spans="31:36" x14ac:dyDescent="0.2">
      <c r="AE367" s="9">
        <v>13.7756699223641</v>
      </c>
      <c r="AF367" s="8">
        <v>-39.317224168615056</v>
      </c>
      <c r="AG367" s="8">
        <v>8.3519283777797906</v>
      </c>
      <c r="AH367">
        <v>0.78700000000000003</v>
      </c>
      <c r="AI367" s="9">
        <v>4.2749381480417137</v>
      </c>
      <c r="AJ367" s="9">
        <v>394805</v>
      </c>
    </row>
    <row r="368" spans="31:36" x14ac:dyDescent="0.2">
      <c r="AE368" s="9">
        <v>9.8154302458547704</v>
      </c>
      <c r="AF368" s="8">
        <v>38.091769761128525</v>
      </c>
      <c r="AG368" s="8">
        <v>8.6746766542045801</v>
      </c>
      <c r="AH368">
        <v>0.88200000000000001</v>
      </c>
      <c r="AI368" s="9">
        <v>3.694677271948315</v>
      </c>
      <c r="AJ368" s="9"/>
    </row>
    <row r="369" spans="31:36" x14ac:dyDescent="0.2">
      <c r="AE369" s="9">
        <v>31.158555145591901</v>
      </c>
      <c r="AF369" s="8">
        <v>64.024424519721904</v>
      </c>
      <c r="AG369" s="8">
        <v>9.1695218149500199</v>
      </c>
      <c r="AH369">
        <v>1.016</v>
      </c>
      <c r="AI369" s="9">
        <v>2.5873657934300849</v>
      </c>
      <c r="AJ369" s="9"/>
    </row>
    <row r="370" spans="31:36" x14ac:dyDescent="0.2">
      <c r="AE370" s="9">
        <v>29.164662497995799</v>
      </c>
      <c r="AF370" s="8">
        <v>19.258069217053745</v>
      </c>
      <c r="AG370" s="8">
        <v>9.3456414228315001</v>
      </c>
      <c r="AH370">
        <v>0.97799999999999998</v>
      </c>
      <c r="AI370" s="9">
        <v>2.3877213831930537</v>
      </c>
      <c r="AJ370" s="9">
        <v>4907423.7589999996</v>
      </c>
    </row>
    <row r="371" spans="31:36" x14ac:dyDescent="0.2">
      <c r="AE371" s="3"/>
      <c r="AF371" s="8">
        <v>24.318955657765073</v>
      </c>
      <c r="AG371" s="8">
        <v>9.5633217229912084</v>
      </c>
      <c r="AH371">
        <v>1.0389999999999999</v>
      </c>
      <c r="AI371" s="9">
        <v>2.1481162921836972</v>
      </c>
      <c r="AJ371" s="9"/>
    </row>
    <row r="372" spans="31:36" x14ac:dyDescent="0.2">
      <c r="AE372" s="9">
        <v>38.029439654415498</v>
      </c>
      <c r="AF372" s="8">
        <v>22.76715750093129</v>
      </c>
      <c r="AG372" s="8">
        <v>9.7684410698849966</v>
      </c>
      <c r="AH372">
        <v>0.98099999999999998</v>
      </c>
      <c r="AI372" s="9">
        <v>1.9894511725351509</v>
      </c>
      <c r="AJ372" s="9">
        <v>4699375</v>
      </c>
    </row>
    <row r="373" spans="31:36" x14ac:dyDescent="0.2">
      <c r="AE373" s="9">
        <v>38.661123493219499</v>
      </c>
      <c r="AF373" s="8">
        <v>-50.10550830497327</v>
      </c>
      <c r="AG373" s="8">
        <v>9.0731814936880877</v>
      </c>
      <c r="AH373">
        <v>0.98199999999999998</v>
      </c>
      <c r="AI373" s="9">
        <v>3.0940884576690664</v>
      </c>
      <c r="AJ373" s="9">
        <v>3893053.5</v>
      </c>
    </row>
    <row r="374" spans="31:36" x14ac:dyDescent="0.2">
      <c r="AE374" s="9">
        <v>40.801222888786299</v>
      </c>
      <c r="AF374" s="8">
        <v>-15.54110730316412</v>
      </c>
      <c r="AG374" s="8">
        <v>8.9042762467342946</v>
      </c>
      <c r="AH374">
        <v>1.1279999999999999</v>
      </c>
      <c r="AI374" s="9">
        <v>4.0007954212418895</v>
      </c>
      <c r="AJ374" s="9">
        <v>3486323.05</v>
      </c>
    </row>
    <row r="375" spans="31:36" x14ac:dyDescent="0.2">
      <c r="AE375" s="9">
        <v>44.089981001463102</v>
      </c>
      <c r="AF375" s="8">
        <v>52.454235098651523</v>
      </c>
      <c r="AG375" s="8">
        <v>9.325970514041579</v>
      </c>
      <c r="AH375">
        <v>1.095</v>
      </c>
      <c r="AI375" s="9">
        <v>2.6575444115104072</v>
      </c>
      <c r="AJ375" s="9">
        <v>3519512.5</v>
      </c>
    </row>
    <row r="376" spans="31:36" x14ac:dyDescent="0.2">
      <c r="AE376" s="3"/>
      <c r="AF376" s="8">
        <v>51.536575636528902</v>
      </c>
      <c r="AG376" s="8">
        <v>9.7416273472084107</v>
      </c>
      <c r="AH376">
        <v>0.82699999999999996</v>
      </c>
      <c r="AI376" s="9">
        <v>1.9948310530907809</v>
      </c>
      <c r="AJ376" s="9"/>
    </row>
    <row r="377" spans="31:36" x14ac:dyDescent="0.2">
      <c r="AE377" s="9">
        <v>0</v>
      </c>
      <c r="AF377" s="8">
        <v>-7.0327376767171712</v>
      </c>
      <c r="AG377" s="8">
        <v>6.7790988415736981</v>
      </c>
      <c r="AH377">
        <v>1.0029999999999999</v>
      </c>
      <c r="AI377" s="9">
        <v>4.1891294656057942</v>
      </c>
      <c r="AJ377" s="9"/>
    </row>
    <row r="378" spans="31:36" x14ac:dyDescent="0.2">
      <c r="AE378" s="9">
        <v>0.100057175528873</v>
      </c>
      <c r="AF378" s="8">
        <v>-4.0079565460674447</v>
      </c>
      <c r="AG378" s="8">
        <v>6.7381939629304464</v>
      </c>
      <c r="AH378">
        <v>1.0820000000000001</v>
      </c>
      <c r="AI378" s="9">
        <v>4.745100617865373</v>
      </c>
      <c r="AJ378" s="9"/>
    </row>
    <row r="379" spans="31:36" x14ac:dyDescent="0.2">
      <c r="AE379" s="9">
        <v>3.10177244139508</v>
      </c>
      <c r="AF379" s="8">
        <v>16.092816056206207</v>
      </c>
      <c r="AG379" s="8">
        <v>6.8874137865242018</v>
      </c>
      <c r="AH379">
        <v>1.1599999999999999</v>
      </c>
      <c r="AI379" s="9">
        <v>4.4205042740625231</v>
      </c>
      <c r="AJ379" s="9"/>
    </row>
    <row r="380" spans="31:36" x14ac:dyDescent="0.2">
      <c r="AE380" s="9">
        <v>0.98204264870931401</v>
      </c>
      <c r="AF380" s="8">
        <v>22.929916804781072</v>
      </c>
      <c r="AG380" s="8">
        <v>7.0938580114460841</v>
      </c>
      <c r="AH380">
        <v>1.083</v>
      </c>
      <c r="AI380" s="9">
        <v>3.8324090570223137</v>
      </c>
      <c r="AJ380" s="9"/>
    </row>
    <row r="381" spans="31:36" x14ac:dyDescent="0.2">
      <c r="AE381" s="9">
        <v>2.5267379679144302</v>
      </c>
      <c r="AF381" s="8">
        <v>44.973956992925132</v>
      </c>
      <c r="AG381" s="8">
        <v>7.4652419448019645</v>
      </c>
      <c r="AH381">
        <v>1.1819999999999999</v>
      </c>
      <c r="AI381" s="9">
        <v>2.8523980717846755</v>
      </c>
      <c r="AJ381" s="9"/>
    </row>
    <row r="382" spans="31:36" x14ac:dyDescent="0.2">
      <c r="AE382" s="9">
        <v>30.6316399459146</v>
      </c>
      <c r="AF382" s="8">
        <v>24.436716261671965</v>
      </c>
      <c r="AG382" s="8">
        <v>7.68386904236971</v>
      </c>
      <c r="AH382">
        <v>1.288</v>
      </c>
      <c r="AI382" s="9">
        <v>2.5023877007525503</v>
      </c>
      <c r="AJ382" s="9"/>
    </row>
    <row r="383" spans="31:36" x14ac:dyDescent="0.2">
      <c r="AE383" s="9">
        <v>28.913195316423899</v>
      </c>
      <c r="AF383" s="8">
        <v>-37.545184999063508</v>
      </c>
      <c r="AG383" s="8">
        <v>7.2131421916773633</v>
      </c>
      <c r="AH383">
        <v>1.5549999999999999</v>
      </c>
      <c r="AI383" s="9">
        <v>3.8771683306929963</v>
      </c>
      <c r="AJ383" s="9"/>
    </row>
    <row r="384" spans="31:36" x14ac:dyDescent="0.2">
      <c r="AE384" s="9">
        <v>33.306991232118101</v>
      </c>
      <c r="AF384" s="8">
        <v>-14.845300814206253</v>
      </c>
      <c r="AG384" s="8">
        <v>7.0524415984248767</v>
      </c>
      <c r="AH384">
        <v>1.0629999999999999</v>
      </c>
      <c r="AI384" s="9">
        <v>4.4325265623526304</v>
      </c>
      <c r="AJ384" s="9"/>
    </row>
    <row r="385" spans="31:36" x14ac:dyDescent="0.2">
      <c r="AE385" s="9">
        <v>29.8902731373305</v>
      </c>
      <c r="AF385" s="8">
        <v>52.6567544391729</v>
      </c>
      <c r="AG385" s="8">
        <v>7.4754633785206694</v>
      </c>
      <c r="AH385">
        <v>0.96099999999999997</v>
      </c>
      <c r="AI385" s="9">
        <v>2.6795675593562929</v>
      </c>
      <c r="AJ385" s="9"/>
    </row>
    <row r="386" spans="31:36" x14ac:dyDescent="0.2">
      <c r="AE386" s="9">
        <v>29.2173655783469</v>
      </c>
      <c r="AF386" s="8">
        <v>24.029273009756729</v>
      </c>
      <c r="AG386" s="8">
        <v>7.6908108029361779</v>
      </c>
      <c r="AH386">
        <v>0.94399999999999995</v>
      </c>
      <c r="AI386" s="9">
        <v>1.9188962538182972</v>
      </c>
      <c r="AJ386" s="9"/>
    </row>
    <row r="387" spans="31:36" x14ac:dyDescent="0.2">
      <c r="AE387" s="3"/>
      <c r="AF387" s="8">
        <v>-11.067385954478826</v>
      </c>
      <c r="AG387" s="8">
        <v>9.1369563377161782</v>
      </c>
      <c r="AH387" s="8"/>
      <c r="AI387" s="9">
        <v>1.321776123577459</v>
      </c>
      <c r="AJ387" s="9"/>
    </row>
    <row r="388" spans="31:36" x14ac:dyDescent="0.2">
      <c r="AE388" s="3"/>
      <c r="AF388" s="8">
        <v>-12.895957670531924</v>
      </c>
      <c r="AG388" s="8">
        <v>8.998889444721657</v>
      </c>
      <c r="AH388" s="8"/>
      <c r="AI388" s="9">
        <v>1.6757377296274194</v>
      </c>
      <c r="AJ388" s="9"/>
    </row>
    <row r="389" spans="31:36" x14ac:dyDescent="0.2">
      <c r="AE389" s="3"/>
      <c r="AF389" s="8">
        <v>9.6201549525641621</v>
      </c>
      <c r="AG389" s="8">
        <v>9.0907405118933582</v>
      </c>
      <c r="AH389" s="8"/>
      <c r="AI389" s="9">
        <v>1.6714916248100644</v>
      </c>
      <c r="AJ389" s="9"/>
    </row>
    <row r="390" spans="31:36" x14ac:dyDescent="0.2">
      <c r="AE390" s="3"/>
      <c r="AF390" s="8">
        <v>22.376254317430632</v>
      </c>
      <c r="AG390" s="8">
        <v>9.292670676488342</v>
      </c>
      <c r="AH390" s="8"/>
      <c r="AI390" s="9">
        <v>1.406382803543589</v>
      </c>
      <c r="AJ390" s="9"/>
    </row>
    <row r="391" spans="31:36" x14ac:dyDescent="0.2">
      <c r="AE391" s="3"/>
      <c r="AF391" s="8">
        <v>18.910506252265581</v>
      </c>
      <c r="AG391" s="8">
        <v>9.4658716523813062</v>
      </c>
      <c r="AH391" s="8"/>
      <c r="AI391" s="9">
        <v>1.4141338936205115</v>
      </c>
      <c r="AJ391" s="9"/>
    </row>
    <row r="392" spans="31:36" x14ac:dyDescent="0.2">
      <c r="AE392" s="3"/>
      <c r="AF392" s="8">
        <v>-5.2940121321547009</v>
      </c>
      <c r="AG392" s="8">
        <v>9.4114786944474158</v>
      </c>
      <c r="AH392" s="8"/>
      <c r="AI392" s="9">
        <v>1.3280488232726708</v>
      </c>
      <c r="AJ392" s="9"/>
    </row>
    <row r="393" spans="31:36" x14ac:dyDescent="0.2">
      <c r="AE393" s="3"/>
      <c r="AF393" s="8">
        <v>-8.0141878365602022</v>
      </c>
      <c r="AG393" s="8">
        <v>9.3279428580011281</v>
      </c>
      <c r="AH393" s="8"/>
      <c r="AI393" s="9">
        <v>1.3196308595800719</v>
      </c>
      <c r="AJ393" s="9"/>
    </row>
    <row r="394" spans="31:36" x14ac:dyDescent="0.2">
      <c r="AE394" s="3"/>
      <c r="AF394" s="8">
        <v>-21.83823586284776</v>
      </c>
      <c r="AG394" s="8">
        <v>9.0815532503366576</v>
      </c>
      <c r="AH394" s="8"/>
      <c r="AI394" s="9">
        <v>2.1338979852498023</v>
      </c>
      <c r="AJ394" s="9"/>
    </row>
    <row r="395" spans="31:36" x14ac:dyDescent="0.2">
      <c r="AE395" s="9">
        <v>16.520509193776501</v>
      </c>
      <c r="AF395" s="8">
        <v>71.264401939530742</v>
      </c>
      <c r="AG395" s="8">
        <v>9.6195916368717533</v>
      </c>
      <c r="AH395" s="8"/>
      <c r="AI395" s="9">
        <v>1.8771261016543912</v>
      </c>
      <c r="AJ395" s="9">
        <v>676651</v>
      </c>
    </row>
    <row r="396" spans="31:36" x14ac:dyDescent="0.2">
      <c r="AE396" s="9">
        <v>42.804943848422099</v>
      </c>
      <c r="AF396" s="8">
        <v>-16.630249254494618</v>
      </c>
      <c r="AG396" s="8">
        <v>9.437706993563264</v>
      </c>
      <c r="AH396">
        <v>3.6999999999999998E-2</v>
      </c>
      <c r="AI396" s="9">
        <v>1.9744043209138924</v>
      </c>
      <c r="AJ396" s="9">
        <v>643469</v>
      </c>
    </row>
    <row r="397" spans="31:36" x14ac:dyDescent="0.2">
      <c r="AE397" s="9">
        <v>85.690402421132305</v>
      </c>
      <c r="AF397" s="8"/>
      <c r="AG397" s="8" t="e">
        <v>#NUM!</v>
      </c>
      <c r="AH397" s="8"/>
      <c r="AI397" s="9" t="e">
        <v>#DIV/0!</v>
      </c>
      <c r="AJ397" s="9">
        <v>740000</v>
      </c>
    </row>
    <row r="398" spans="31:36" x14ac:dyDescent="0.2">
      <c r="AE398" s="9">
        <v>84.924921846973803</v>
      </c>
      <c r="AF398" s="8" t="e">
        <v>#DIV/0!</v>
      </c>
      <c r="AG398" s="8" t="e">
        <v>#NUM!</v>
      </c>
      <c r="AH398" s="8"/>
      <c r="AI398" s="9" t="e">
        <v>#DIV/0!</v>
      </c>
      <c r="AJ398" s="9">
        <v>642000</v>
      </c>
    </row>
    <row r="399" spans="31:36" x14ac:dyDescent="0.2">
      <c r="AE399" s="3"/>
      <c r="AF399" s="8" t="e">
        <v>#DIV/0!</v>
      </c>
      <c r="AG399" s="8" t="e">
        <v>#NUM!</v>
      </c>
      <c r="AI399" s="9" t="e">
        <v>#DIV/0!</v>
      </c>
      <c r="AJ399" s="9"/>
    </row>
    <row r="400" spans="31:36" x14ac:dyDescent="0.2">
      <c r="AE400" s="9">
        <v>93.665134370579906</v>
      </c>
      <c r="AF400" s="8" t="e">
        <v>#DIV/0!</v>
      </c>
      <c r="AG400" s="8">
        <v>9.7560890255314039</v>
      </c>
      <c r="AH400">
        <v>0.97799999999999998</v>
      </c>
      <c r="AI400" s="9">
        <v>3.3055217567645867</v>
      </c>
      <c r="AJ400" s="9">
        <v>706954</v>
      </c>
    </row>
    <row r="401" spans="31:36" x14ac:dyDescent="0.2">
      <c r="AE401" s="3"/>
      <c r="AF401" s="8">
        <v>32.55113274233733</v>
      </c>
      <c r="AG401" s="8">
        <v>10.037887318015784</v>
      </c>
      <c r="AH401">
        <v>1.2270000000000001</v>
      </c>
      <c r="AI401" s="9">
        <v>2.2922148883157756</v>
      </c>
      <c r="AJ401" s="9"/>
    </row>
    <row r="402" spans="31:36" x14ac:dyDescent="0.2">
      <c r="AE402" s="9">
        <v>3.40200382753574</v>
      </c>
      <c r="AF402" s="8">
        <v>-5.3561058415355038</v>
      </c>
      <c r="AG402" s="8">
        <v>9.4503017082165517</v>
      </c>
      <c r="AH402">
        <v>0.63800000000000001</v>
      </c>
      <c r="AI402" s="9">
        <v>1.6938325991189427</v>
      </c>
      <c r="AJ402" s="9">
        <v>1900000</v>
      </c>
    </row>
    <row r="403" spans="31:36" x14ac:dyDescent="0.2">
      <c r="AE403" s="9">
        <v>41.614591291061799</v>
      </c>
      <c r="AF403" s="8">
        <v>-4.3738200125865321</v>
      </c>
      <c r="AG403" s="8">
        <v>9.4055781540366841</v>
      </c>
      <c r="AH403">
        <v>0.47499999999999998</v>
      </c>
      <c r="AI403" s="9">
        <v>1.8961829549193814</v>
      </c>
      <c r="AJ403" s="9">
        <v>2100000</v>
      </c>
    </row>
    <row r="404" spans="31:36" x14ac:dyDescent="0.2">
      <c r="AE404" s="9">
        <v>55.957816377171198</v>
      </c>
      <c r="AF404" s="8">
        <v>20.58242843040474</v>
      </c>
      <c r="AG404" s="8">
        <v>9.592741540485795</v>
      </c>
      <c r="AH404">
        <v>0.42599999999999999</v>
      </c>
      <c r="AI404" s="9">
        <v>1.7406876790830945</v>
      </c>
      <c r="AJ404" s="9">
        <v>1700000</v>
      </c>
    </row>
    <row r="405" spans="31:36" x14ac:dyDescent="0.2">
      <c r="AE405" s="9">
        <v>53.954610606784499</v>
      </c>
      <c r="AF405" s="8">
        <v>36.723973256924545</v>
      </c>
      <c r="AG405" s="8">
        <v>9.9055354541534282</v>
      </c>
      <c r="AH405">
        <v>0.44900000000000001</v>
      </c>
      <c r="AI405" s="9">
        <v>1.5709794920413154</v>
      </c>
      <c r="AJ405" s="9">
        <v>2400000</v>
      </c>
    </row>
    <row r="406" spans="31:36" x14ac:dyDescent="0.2">
      <c r="AE406" s="9">
        <v>54.327568506672897</v>
      </c>
      <c r="AF406" s="8">
        <v>13.602115662891073</v>
      </c>
      <c r="AG406" s="8">
        <v>10.033067398072022</v>
      </c>
      <c r="AH406">
        <v>0.59599999999999997</v>
      </c>
      <c r="AI406" s="9">
        <v>1.5290552114903149</v>
      </c>
      <c r="AJ406" s="9"/>
    </row>
    <row r="407" spans="31:36" x14ac:dyDescent="0.2">
      <c r="AE407" s="9">
        <v>48.634956333790903</v>
      </c>
      <c r="AF407" s="8">
        <v>-5.8286115869460184</v>
      </c>
      <c r="AG407" s="8">
        <v>9.9730136151847386</v>
      </c>
      <c r="AH407">
        <v>0.57199999999999995</v>
      </c>
      <c r="AI407" s="9">
        <v>1.5653917910447761</v>
      </c>
      <c r="AJ407" s="9">
        <v>700000</v>
      </c>
    </row>
    <row r="408" spans="31:36" x14ac:dyDescent="0.2">
      <c r="AE408" s="9">
        <v>44.625634192589501</v>
      </c>
      <c r="AF408" s="8">
        <v>-31.17070895522388</v>
      </c>
      <c r="AG408" s="8">
        <v>9.5994728254634492</v>
      </c>
      <c r="AH408">
        <v>0.64800000000000002</v>
      </c>
      <c r="AI408" s="9">
        <v>1.8110049468049061</v>
      </c>
      <c r="AJ408" s="9"/>
    </row>
    <row r="409" spans="31:36" x14ac:dyDescent="0.2">
      <c r="AE409" s="9">
        <v>47.778021978021897</v>
      </c>
      <c r="AF409" s="8">
        <v>-50.863996747306359</v>
      </c>
      <c r="AG409" s="8">
        <v>8.8888946693715933</v>
      </c>
      <c r="AH409">
        <v>0.52600000000000002</v>
      </c>
      <c r="AI409" s="9">
        <v>2.9154599365604743</v>
      </c>
      <c r="AJ409" s="9"/>
    </row>
    <row r="410" spans="31:36" x14ac:dyDescent="0.2">
      <c r="AE410" s="9">
        <v>47.130834512022602</v>
      </c>
      <c r="AF410" s="8">
        <v>0.73093366432216245</v>
      </c>
      <c r="AG410" s="8">
        <v>8.8961774222748051</v>
      </c>
      <c r="AH410">
        <v>0.496</v>
      </c>
      <c r="AI410" s="9">
        <v>2.7664293537787512</v>
      </c>
      <c r="AJ410" s="9"/>
    </row>
    <row r="411" spans="31:36" x14ac:dyDescent="0.2">
      <c r="AE411" s="9">
        <v>48.5742949683167</v>
      </c>
      <c r="AF411" s="8">
        <v>15.731106243154436</v>
      </c>
      <c r="AG411" s="8">
        <v>9.0422766869289273</v>
      </c>
      <c r="AH411">
        <v>0.42199999999999999</v>
      </c>
      <c r="AI411" s="9">
        <v>2.3418904530935762</v>
      </c>
      <c r="AJ411" s="9"/>
    </row>
    <row r="412" spans="31:36" x14ac:dyDescent="0.2">
      <c r="AE412" s="3"/>
      <c r="AF412" s="8">
        <v>-48.934406242379907</v>
      </c>
      <c r="AG412" s="8">
        <v>6.9833385195349607</v>
      </c>
      <c r="AH412">
        <v>0.78400000000000003</v>
      </c>
      <c r="AI412" s="9">
        <v>3.1937834778069436</v>
      </c>
      <c r="AJ412" s="9"/>
    </row>
    <row r="413" spans="31:36" x14ac:dyDescent="0.2">
      <c r="AE413" s="9">
        <v>0</v>
      </c>
      <c r="AF413" s="8">
        <v>58.866513430992498</v>
      </c>
      <c r="AG413" s="8">
        <v>7.4462326449877061</v>
      </c>
      <c r="AH413">
        <v>0.65900000000000003</v>
      </c>
      <c r="AI413" s="9">
        <v>2.5436308944342114</v>
      </c>
      <c r="AJ413" s="9"/>
    </row>
    <row r="414" spans="31:36" x14ac:dyDescent="0.2">
      <c r="AE414" s="9">
        <v>0.100057175528873</v>
      </c>
      <c r="AF414" s="8">
        <v>9.5843576149354881</v>
      </c>
      <c r="AG414" s="8">
        <v>7.5377571008362416</v>
      </c>
      <c r="AH414">
        <v>0.68500000000000005</v>
      </c>
      <c r="AI414" s="9">
        <v>2.8912103339664066</v>
      </c>
      <c r="AJ414" s="9">
        <v>816000</v>
      </c>
    </row>
    <row r="415" spans="31:36" x14ac:dyDescent="0.2">
      <c r="AE415" s="9">
        <v>0.29461279461279399</v>
      </c>
      <c r="AF415" s="8">
        <v>-8.8869703783631806</v>
      </c>
      <c r="AG415" s="8">
        <v>7.4446877343713815</v>
      </c>
      <c r="AH415">
        <v>0.80400000000000005</v>
      </c>
      <c r="AI415" s="9">
        <v>3.6856047431800421</v>
      </c>
      <c r="AJ415" s="9">
        <v>1088000</v>
      </c>
    </row>
    <row r="416" spans="31:36" x14ac:dyDescent="0.2">
      <c r="AE416" s="9">
        <v>0</v>
      </c>
      <c r="AF416" s="8">
        <v>27.769792330970429</v>
      </c>
      <c r="AG416" s="8">
        <v>7.6897476956503841</v>
      </c>
      <c r="AH416">
        <v>0.84</v>
      </c>
      <c r="AI416" s="9">
        <v>3.3182627321608384</v>
      </c>
      <c r="AJ416" s="9"/>
    </row>
    <row r="417" spans="31:36" x14ac:dyDescent="0.2">
      <c r="AE417" s="9">
        <v>2.1187683284457499</v>
      </c>
      <c r="AF417" s="8">
        <v>22.654579076164918</v>
      </c>
      <c r="AG417" s="8">
        <v>7.893949614167755</v>
      </c>
      <c r="AH417">
        <v>0.89</v>
      </c>
      <c r="AI417" s="9">
        <v>3.254477413752717</v>
      </c>
      <c r="AJ417" s="9"/>
    </row>
    <row r="418" spans="31:36" x14ac:dyDescent="0.2">
      <c r="AE418" s="9">
        <v>7.38726613510799</v>
      </c>
      <c r="AF418" s="8">
        <v>-40.422049584261472</v>
      </c>
      <c r="AG418" s="8">
        <v>7.376064974331606</v>
      </c>
      <c r="AH418">
        <v>0.88</v>
      </c>
      <c r="AI418" s="9">
        <v>3.282609566691626</v>
      </c>
      <c r="AJ418" s="9">
        <v>1742542</v>
      </c>
    </row>
    <row r="419" spans="31:36" x14ac:dyDescent="0.2">
      <c r="AE419" s="3"/>
      <c r="AF419" s="8">
        <v>-13.603774388151942</v>
      </c>
      <c r="AG419" s="8">
        <v>7.2298387781512501</v>
      </c>
      <c r="AH419">
        <v>0.90400000000000003</v>
      </c>
      <c r="AI419" s="9">
        <v>3.0708144927536232</v>
      </c>
      <c r="AJ419" s="9"/>
    </row>
    <row r="420" spans="31:36" x14ac:dyDescent="0.2">
      <c r="AE420" s="9">
        <v>22.325191623173801</v>
      </c>
      <c r="AF420" s="8">
        <v>39.003550724637684</v>
      </c>
      <c r="AG420" s="8">
        <v>7.5591680697491546</v>
      </c>
      <c r="AH420">
        <v>1.0029999999999999</v>
      </c>
      <c r="AI420" s="9">
        <v>2.6287718643408651</v>
      </c>
      <c r="AJ420" s="9">
        <v>1910846</v>
      </c>
    </row>
    <row r="421" spans="31:36" x14ac:dyDescent="0.2">
      <c r="AE421" s="9">
        <v>19.935725989631202</v>
      </c>
      <c r="AF421" s="8">
        <v>21.935004266912159</v>
      </c>
      <c r="AG421" s="8">
        <v>7.7574860346210412</v>
      </c>
      <c r="AH421">
        <v>0.92800000000000005</v>
      </c>
      <c r="AI421" s="9">
        <v>2.5917229331809049</v>
      </c>
      <c r="AJ421" s="9">
        <v>2104509</v>
      </c>
    </row>
    <row r="422" spans="31:36" x14ac:dyDescent="0.2">
      <c r="AE422" s="9"/>
      <c r="AF422" s="8"/>
      <c r="AG422" s="8">
        <v>11.797141537778835</v>
      </c>
      <c r="AH422" s="8"/>
      <c r="AI422" s="9">
        <v>0.33833313263893072</v>
      </c>
      <c r="AJ422" s="9"/>
    </row>
    <row r="423" spans="31:36" x14ac:dyDescent="0.2">
      <c r="AE423" s="3"/>
      <c r="AF423" s="8">
        <v>37.074026130411227</v>
      </c>
      <c r="AG423" s="8">
        <v>12.112492468407879</v>
      </c>
      <c r="AH423" s="8"/>
      <c r="AI423" s="9">
        <v>0.23724970214074331</v>
      </c>
      <c r="AJ423" s="9"/>
    </row>
    <row r="424" spans="31:36" x14ac:dyDescent="0.2">
      <c r="AE424" s="3"/>
      <c r="AF424" s="8">
        <v>-8.8089473077366538</v>
      </c>
      <c r="AG424" s="8">
        <v>12.020279068242841</v>
      </c>
      <c r="AH424">
        <v>1.2450000000000001</v>
      </c>
      <c r="AI424" s="9">
        <v>0.28944120321032701</v>
      </c>
      <c r="AJ424" s="9"/>
    </row>
    <row r="425" spans="31:36" x14ac:dyDescent="0.2">
      <c r="AE425" s="9">
        <v>31.5823210681021</v>
      </c>
      <c r="AF425" s="8">
        <v>-5.0328438367381345</v>
      </c>
      <c r="AG425" s="8">
        <v>11.96863998948152</v>
      </c>
      <c r="AH425">
        <v>1.339</v>
      </c>
      <c r="AI425" s="9">
        <v>0.31571673112280479</v>
      </c>
      <c r="AJ425" s="9">
        <v>27900000</v>
      </c>
    </row>
    <row r="426" spans="31:36" x14ac:dyDescent="0.2">
      <c r="AE426" s="9">
        <v>34.624080285177399</v>
      </c>
      <c r="AF426" s="8">
        <v>-7.1108856907373355</v>
      </c>
      <c r="AG426" s="8">
        <v>11.894876266013325</v>
      </c>
      <c r="AH426">
        <v>1.302</v>
      </c>
      <c r="AI426" s="9">
        <v>0.3326712805602195</v>
      </c>
      <c r="AJ426" s="9">
        <v>34500000</v>
      </c>
    </row>
    <row r="427" spans="31:36" x14ac:dyDescent="0.2">
      <c r="AE427" s="3"/>
      <c r="AF427" s="8">
        <v>-41.851973190275331</v>
      </c>
      <c r="AG427" s="8">
        <v>11.352698025649339</v>
      </c>
      <c r="AH427">
        <v>1.1830000000000001</v>
      </c>
      <c r="AI427" s="9">
        <v>0.57022125711602789</v>
      </c>
      <c r="AJ427" s="9"/>
    </row>
    <row r="428" spans="31:36" x14ac:dyDescent="0.2">
      <c r="AE428" s="9">
        <v>66.0028264882325</v>
      </c>
      <c r="AF428" s="8">
        <v>-16.781501261811137</v>
      </c>
      <c r="AG428" s="8">
        <v>11.168997503377634</v>
      </c>
      <c r="AH428">
        <v>1.107</v>
      </c>
      <c r="AI428" s="9">
        <v>0.72855369686027815</v>
      </c>
      <c r="AJ428" s="9">
        <v>35500000</v>
      </c>
    </row>
    <row r="429" spans="31:36" x14ac:dyDescent="0.2">
      <c r="AE429" s="9">
        <v>67.8096816107265</v>
      </c>
      <c r="AF429" s="8">
        <v>25.955598183305597</v>
      </c>
      <c r="AG429" s="8">
        <v>11.39975676686459</v>
      </c>
      <c r="AH429">
        <v>1.254</v>
      </c>
      <c r="AI429" s="9">
        <v>0.60885778275475921</v>
      </c>
      <c r="AJ429" s="9">
        <v>35400000</v>
      </c>
    </row>
    <row r="430" spans="31:36" x14ac:dyDescent="0.2">
      <c r="AE430" s="3"/>
      <c r="AF430" s="8">
        <v>24.816349384098544</v>
      </c>
      <c r="AG430" s="8">
        <v>11.621430032911739</v>
      </c>
      <c r="AH430">
        <v>1.2350000000000001</v>
      </c>
      <c r="AI430" s="9">
        <v>0.48718385803106018</v>
      </c>
      <c r="AJ430" s="9"/>
    </row>
    <row r="431" spans="31:36" x14ac:dyDescent="0.2">
      <c r="AE431" s="8"/>
      <c r="AF431" s="8">
        <v>1.9966690958412434</v>
      </c>
      <c r="AG431" s="8">
        <v>6.2997706006290333</v>
      </c>
      <c r="AH431">
        <v>1.1419999999999999</v>
      </c>
      <c r="AI431" s="9">
        <v>5.8244144976462353</v>
      </c>
      <c r="AJ431" s="9"/>
    </row>
    <row r="432" spans="31:36" x14ac:dyDescent="0.2">
      <c r="AE432" s="9">
        <v>8.2046883933676291</v>
      </c>
      <c r="AF432" s="8">
        <v>78.635569669775023</v>
      </c>
      <c r="AG432" s="8">
        <v>6.8799482215393768</v>
      </c>
      <c r="AH432">
        <v>1.0620000000000001</v>
      </c>
      <c r="AI432" s="9">
        <v>5.5198709406771291</v>
      </c>
      <c r="AJ432" s="9"/>
    </row>
    <row r="433" spans="31:36" x14ac:dyDescent="0.2">
      <c r="AE433" s="9">
        <v>10.7061177815894</v>
      </c>
      <c r="AF433" s="8">
        <v>78.90293406376469</v>
      </c>
      <c r="AG433" s="8">
        <v>7.4616214265114857</v>
      </c>
      <c r="AH433">
        <v>1.236</v>
      </c>
      <c r="AI433" s="9">
        <v>3.9366125909284486</v>
      </c>
      <c r="AJ433" s="9"/>
    </row>
    <row r="434" spans="31:36" x14ac:dyDescent="0.2">
      <c r="AE434" s="8"/>
      <c r="AF434" s="8">
        <v>4.5889950786422951</v>
      </c>
      <c r="AG434" s="8">
        <v>7.506489577046092</v>
      </c>
      <c r="AH434">
        <v>1.4239999999999999</v>
      </c>
      <c r="AI434" s="9">
        <v>4.7199532479692978</v>
      </c>
      <c r="AJ434" s="9"/>
    </row>
    <row r="435" spans="31:36" x14ac:dyDescent="0.2">
      <c r="AE435" s="9">
        <v>8.8903743315507899</v>
      </c>
      <c r="AF435" s="8">
        <v>27.481105211851308</v>
      </c>
      <c r="AG435" s="8">
        <v>7.7492875502577512</v>
      </c>
      <c r="AH435">
        <v>1.548</v>
      </c>
      <c r="AI435" s="9">
        <v>4.1342667567272828</v>
      </c>
      <c r="AJ435" s="9"/>
    </row>
    <row r="436" spans="31:36" x14ac:dyDescent="0.2">
      <c r="AE436" s="9">
        <v>3.8105606967882402</v>
      </c>
      <c r="AF436" s="8">
        <v>14.665512028652728</v>
      </c>
      <c r="AG436" s="8">
        <v>7.8861366634066874</v>
      </c>
      <c r="AH436">
        <v>1.353</v>
      </c>
      <c r="AI436" s="9">
        <v>4.4358311777507033</v>
      </c>
      <c r="AJ436" s="9"/>
    </row>
    <row r="437" spans="31:36" x14ac:dyDescent="0.2">
      <c r="AE437" s="9">
        <v>5.80110497237568</v>
      </c>
      <c r="AF437" s="8">
        <v>-32.200250587655489</v>
      </c>
      <c r="AG437" s="8">
        <v>7.4975249763749963</v>
      </c>
      <c r="AH437">
        <v>1.081</v>
      </c>
      <c r="AI437" s="9">
        <v>7.0093508829418045</v>
      </c>
      <c r="AJ437" s="9"/>
    </row>
    <row r="438" spans="31:36" x14ac:dyDescent="0.2">
      <c r="AE438" s="9">
        <v>5.7337332718043301</v>
      </c>
      <c r="AF438" s="8">
        <v>-9.3472789845490052</v>
      </c>
      <c r="AG438" s="8">
        <v>7.3993907438548785</v>
      </c>
      <c r="AH438">
        <v>0.77100000000000002</v>
      </c>
      <c r="AI438" s="9">
        <v>7.4124862078498426</v>
      </c>
      <c r="AJ438" s="9"/>
    </row>
    <row r="439" spans="31:36" x14ac:dyDescent="0.2">
      <c r="AE439" s="9">
        <v>23.452729310884401</v>
      </c>
      <c r="AF439" s="8">
        <v>58.166298468245635</v>
      </c>
      <c r="AG439" s="8">
        <v>7.8578675593318028</v>
      </c>
      <c r="AH439">
        <v>0.56699999999999995</v>
      </c>
      <c r="AI439" s="9">
        <v>5.3101314771848411</v>
      </c>
      <c r="AJ439" s="9"/>
    </row>
    <row r="440" spans="31:36" x14ac:dyDescent="0.2">
      <c r="AE440" s="9">
        <v>23.865045168449701</v>
      </c>
      <c r="AF440" s="8">
        <v>60.518174787316312</v>
      </c>
      <c r="AG440" s="8">
        <v>8.3311045480530392</v>
      </c>
      <c r="AH440">
        <v>0.48799999999999999</v>
      </c>
      <c r="AI440" s="9">
        <v>6.33437725849193</v>
      </c>
      <c r="AJ440" s="9"/>
    </row>
    <row r="441" spans="31:36" x14ac:dyDescent="0.2">
      <c r="AE441" s="8"/>
      <c r="AF441" s="8"/>
      <c r="AG441" s="8">
        <v>10.611671117922187</v>
      </c>
      <c r="AH441" s="8"/>
      <c r="AI441" s="9">
        <v>0.5234201842092302</v>
      </c>
      <c r="AJ441" s="9"/>
    </row>
    <row r="442" spans="31:36" x14ac:dyDescent="0.2">
      <c r="AE442" s="8"/>
      <c r="AF442" s="8">
        <v>41.060434418558835</v>
      </c>
      <c r="AG442" s="8">
        <v>10.955689343381573</v>
      </c>
      <c r="AH442" s="8"/>
      <c r="AI442" s="9">
        <v>0.40559367307390143</v>
      </c>
      <c r="AJ442" s="9"/>
    </row>
    <row r="443" spans="31:36" x14ac:dyDescent="0.2">
      <c r="AE443" s="9">
        <v>43.595631423590099</v>
      </c>
      <c r="AF443" s="8">
        <v>28.361179489865396</v>
      </c>
      <c r="AG443" s="8">
        <v>11.205367162513655</v>
      </c>
      <c r="AH443">
        <v>1.65</v>
      </c>
      <c r="AI443" s="9">
        <v>0.35015777161199063</v>
      </c>
      <c r="AJ443" s="9">
        <v>14500000</v>
      </c>
    </row>
    <row r="444" spans="31:36" x14ac:dyDescent="0.2">
      <c r="AE444" s="9">
        <v>43.383328231813103</v>
      </c>
      <c r="AF444" s="8">
        <v>4.0939013111364995</v>
      </c>
      <c r="AG444" s="8">
        <v>11.245490365522894</v>
      </c>
      <c r="AH444">
        <v>1.5249999999999999</v>
      </c>
      <c r="AI444" s="9">
        <v>0.35569812109650611</v>
      </c>
      <c r="AJ444" s="9">
        <v>14700000</v>
      </c>
    </row>
    <row r="445" spans="31:36" x14ac:dyDescent="0.2">
      <c r="AE445" s="3"/>
      <c r="AF445" s="8">
        <v>22.686649071001124</v>
      </c>
      <c r="AG445" s="8">
        <v>11.449953715804188</v>
      </c>
      <c r="AH445">
        <v>1.4830000000000001</v>
      </c>
      <c r="AI445" s="9">
        <v>0.30229932798704962</v>
      </c>
      <c r="AJ445" s="9"/>
    </row>
    <row r="446" spans="31:36" x14ac:dyDescent="0.2">
      <c r="AE446" s="9">
        <v>49.975820696867103</v>
      </c>
      <c r="AF446" s="8">
        <v>-2.9447160186161434</v>
      </c>
      <c r="AG446" s="8">
        <v>11.42006428391894</v>
      </c>
      <c r="AH446">
        <v>1.7370000000000001</v>
      </c>
      <c r="AI446" s="9">
        <v>0.334240442435149</v>
      </c>
      <c r="AJ446" s="9">
        <v>42200000</v>
      </c>
    </row>
    <row r="447" spans="31:36" x14ac:dyDescent="0.2">
      <c r="AE447" s="9">
        <v>46.928311489713899</v>
      </c>
      <c r="AF447" s="8">
        <v>-29.378264495457142</v>
      </c>
      <c r="AG447" s="8">
        <v>11.072232063384615</v>
      </c>
      <c r="AH447">
        <v>1.5840000000000001</v>
      </c>
      <c r="AI447" s="9">
        <v>0.6699140757314439</v>
      </c>
      <c r="AJ447" s="9">
        <v>43900000</v>
      </c>
    </row>
    <row r="448" spans="31:36" x14ac:dyDescent="0.2">
      <c r="AE448" s="9">
        <v>50.706622058144902</v>
      </c>
      <c r="AF448" s="8">
        <v>-13.247564443201417</v>
      </c>
      <c r="AG448" s="8">
        <v>10.930120371412073</v>
      </c>
      <c r="AH448">
        <v>1.7210000000000001</v>
      </c>
      <c r="AI448" s="9">
        <v>0.79546146544158469</v>
      </c>
      <c r="AJ448" s="9">
        <v>45200000</v>
      </c>
    </row>
    <row r="449" spans="31:36" x14ac:dyDescent="0.2">
      <c r="AE449" s="9">
        <v>48.578359562475498</v>
      </c>
      <c r="AF449" s="8">
        <v>19.95414897999391</v>
      </c>
      <c r="AG449" s="8">
        <v>11.11205976335696</v>
      </c>
      <c r="AH449">
        <v>1.899</v>
      </c>
      <c r="AI449" s="9">
        <v>0.73232896347836474</v>
      </c>
      <c r="AJ449" s="9">
        <v>44300000</v>
      </c>
    </row>
    <row r="450" spans="31:36" x14ac:dyDescent="0.2">
      <c r="AE450" s="3"/>
      <c r="AF450" s="8">
        <v>44.09173709200585</v>
      </c>
      <c r="AG450" s="8">
        <v>11.47733973724522</v>
      </c>
      <c r="AH450">
        <v>2.073</v>
      </c>
      <c r="AI450" s="9">
        <v>0.96306888833623472</v>
      </c>
      <c r="AJ450" s="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9FBE1-8DB9-214F-ADF5-771AF261BE00}">
  <sheetPr codeName="Feuil1_HID10">
    <tabColor rgb="FF007800"/>
  </sheetPr>
  <dimension ref="AE1:AJ450"/>
  <sheetViews>
    <sheetView workbookViewId="0"/>
  </sheetViews>
  <sheetFormatPr baseColWidth="10" defaultRowHeight="15" x14ac:dyDescent="0.2"/>
  <sheetData>
    <row r="1" spans="31:36" ht="60" x14ac:dyDescent="0.2">
      <c r="AE1" s="7" t="s">
        <v>642</v>
      </c>
      <c r="AF1" s="7" t="s">
        <v>634</v>
      </c>
      <c r="AG1" s="7" t="s">
        <v>635</v>
      </c>
      <c r="AH1" s="7" t="s">
        <v>644</v>
      </c>
      <c r="AI1" s="7" t="s">
        <v>636</v>
      </c>
      <c r="AJ1" s="7" t="s">
        <v>640</v>
      </c>
    </row>
    <row r="2" spans="31:36" x14ac:dyDescent="0.2">
      <c r="AE2" s="9">
        <v>4.6031746031746001</v>
      </c>
      <c r="AF2" s="8">
        <v>-4.0436322797627309</v>
      </c>
      <c r="AG2" s="8">
        <v>9.6842737695577661</v>
      </c>
      <c r="AH2">
        <v>1.6759999999999999</v>
      </c>
      <c r="AI2" s="9">
        <v>1.0244039096059268</v>
      </c>
      <c r="AJ2" s="9"/>
    </row>
    <row r="3" spans="31:36" x14ac:dyDescent="0.2">
      <c r="AE3" s="9">
        <v>57.224111345975103</v>
      </c>
      <c r="AF3" s="8">
        <v>-0.13073523003175</v>
      </c>
      <c r="AG3" s="8">
        <v>9.6829655619268706</v>
      </c>
      <c r="AH3">
        <v>1.4630000000000001</v>
      </c>
      <c r="AI3" s="9">
        <v>1.0048622366288493</v>
      </c>
      <c r="AJ3" s="9"/>
    </row>
    <row r="4" spans="31:36" x14ac:dyDescent="0.2">
      <c r="AE4" s="9">
        <v>56.272583559168901</v>
      </c>
      <c r="AF4" s="8">
        <v>0.50492457299588578</v>
      </c>
      <c r="AG4" s="8">
        <v>9.6880021029637398</v>
      </c>
      <c r="AH4">
        <v>1.2689999999999999</v>
      </c>
      <c r="AI4" s="9">
        <v>0.6939775476028035</v>
      </c>
      <c r="AJ4" s="9">
        <v>316119</v>
      </c>
    </row>
    <row r="5" spans="31:36" x14ac:dyDescent="0.2">
      <c r="AE5" s="9">
        <v>56.285045308033801</v>
      </c>
      <c r="AF5" s="8">
        <v>-7.0086212243379018</v>
      </c>
      <c r="AG5" s="8">
        <v>9.6153387044949028</v>
      </c>
      <c r="AH5">
        <v>2.8820000000000001</v>
      </c>
      <c r="AI5" s="9">
        <v>0.75041686120189421</v>
      </c>
      <c r="AJ5" s="9">
        <v>332869.96999999997</v>
      </c>
    </row>
    <row r="6" spans="31:36" x14ac:dyDescent="0.2">
      <c r="AE6" s="9">
        <v>60.872710152371099</v>
      </c>
      <c r="AF6" s="8">
        <v>-13.306209564463417</v>
      </c>
      <c r="AG6" s="8">
        <v>9.4725507784542948</v>
      </c>
      <c r="AH6">
        <v>2.4430000000000001</v>
      </c>
      <c r="AI6" s="9">
        <v>0.87621172488075083</v>
      </c>
      <c r="AJ6" s="9">
        <v>287192</v>
      </c>
    </row>
    <row r="7" spans="31:36" x14ac:dyDescent="0.2">
      <c r="AE7" s="9">
        <v>59.536222439448203</v>
      </c>
      <c r="AF7" s="8">
        <v>-6.3471303277427298</v>
      </c>
      <c r="AG7" s="8">
        <v>9.4069756634095967</v>
      </c>
      <c r="AH7">
        <v>1.9059999999999999</v>
      </c>
      <c r="AI7" s="9">
        <v>0.83800213587447625</v>
      </c>
      <c r="AJ7" s="9">
        <v>221475</v>
      </c>
    </row>
    <row r="8" spans="31:36" x14ac:dyDescent="0.2">
      <c r="AE8" s="9">
        <v>67.434357434357395</v>
      </c>
      <c r="AF8" s="8">
        <v>-41.624907582354389</v>
      </c>
      <c r="AG8" s="8">
        <v>8.8686947765809716</v>
      </c>
      <c r="AH8">
        <v>2.335</v>
      </c>
      <c r="AI8" s="9">
        <v>1.0886574725584013</v>
      </c>
      <c r="AJ8" s="9">
        <v>224436</v>
      </c>
    </row>
    <row r="9" spans="31:36" x14ac:dyDescent="0.2">
      <c r="AE9" s="9">
        <v>70.765406680040797</v>
      </c>
      <c r="AF9" s="8">
        <v>7.0503799605966782</v>
      </c>
      <c r="AG9" s="8">
        <v>8.9368241549973018</v>
      </c>
      <c r="AH9">
        <v>2.9809999999999999</v>
      </c>
      <c r="AI9" s="9">
        <v>1.1388195083475745</v>
      </c>
      <c r="AJ9" s="9">
        <v>210346</v>
      </c>
    </row>
    <row r="10" spans="31:36" x14ac:dyDescent="0.2">
      <c r="AE10" s="9">
        <v>70.390255409412404</v>
      </c>
      <c r="AF10" s="8">
        <v>222.80794005521233</v>
      </c>
      <c r="AG10" s="8">
        <v>10.108711502547386</v>
      </c>
      <c r="AH10">
        <v>1.8660000000000001</v>
      </c>
      <c r="AI10" s="9">
        <v>1.3813731878156053</v>
      </c>
      <c r="AJ10" s="9">
        <v>227014</v>
      </c>
    </row>
    <row r="11" spans="31:36" x14ac:dyDescent="0.2">
      <c r="AE11" s="9">
        <v>73.214840714840705</v>
      </c>
      <c r="AF11" s="8">
        <v>-15.487050008144648</v>
      </c>
      <c r="AG11" s="8">
        <v>9.9404460935216594</v>
      </c>
      <c r="AH11">
        <v>1.518</v>
      </c>
      <c r="AI11" s="9">
        <v>1.4250469811593505</v>
      </c>
      <c r="AJ11" s="9">
        <v>868323</v>
      </c>
    </row>
    <row r="12" spans="31:36" x14ac:dyDescent="0.2">
      <c r="AE12" s="9">
        <v>84.042159763313606</v>
      </c>
      <c r="AF12" s="8">
        <v>-9.2972427706792207</v>
      </c>
      <c r="AG12" s="8">
        <v>8.5932278776922342</v>
      </c>
      <c r="AH12">
        <v>0.41399999999999998</v>
      </c>
      <c r="AI12" s="9">
        <v>3.9471733086190919</v>
      </c>
      <c r="AJ12" s="9"/>
    </row>
    <row r="13" spans="31:36" x14ac:dyDescent="0.2">
      <c r="AE13" s="9">
        <v>75.389643036701798</v>
      </c>
      <c r="AF13" s="8">
        <v>22.928637627432806</v>
      </c>
      <c r="AG13" s="8">
        <v>8.7996616968151304</v>
      </c>
      <c r="AH13">
        <v>0.33900000000000002</v>
      </c>
      <c r="AI13" s="9">
        <v>3.8952050663449937</v>
      </c>
      <c r="AJ13" s="9"/>
    </row>
    <row r="14" spans="31:36" x14ac:dyDescent="0.2">
      <c r="AE14" s="9">
        <v>63.800673011199301</v>
      </c>
      <c r="AF14" s="8">
        <v>18.968636911942099</v>
      </c>
      <c r="AG14" s="8">
        <v>8.9733514138399197</v>
      </c>
      <c r="AH14">
        <v>0.311</v>
      </c>
      <c r="AI14" s="9">
        <v>3.5295310519645122</v>
      </c>
      <c r="AJ14" s="9"/>
    </row>
    <row r="15" spans="31:36" x14ac:dyDescent="0.2">
      <c r="AE15" s="9">
        <v>64.207459207459195</v>
      </c>
      <c r="AF15" s="8">
        <v>1.5462610899873257</v>
      </c>
      <c r="AG15" s="8">
        <v>8.9886956967857081</v>
      </c>
      <c r="AH15">
        <v>0.33600000000000002</v>
      </c>
      <c r="AI15" s="9">
        <v>3.6663754368447328</v>
      </c>
      <c r="AJ15" s="9"/>
    </row>
    <row r="16" spans="31:36" x14ac:dyDescent="0.2">
      <c r="AE16" s="9">
        <v>61.901709401709297</v>
      </c>
      <c r="AF16" s="8">
        <v>-2.4088866699950073</v>
      </c>
      <c r="AG16" s="8">
        <v>8.9643119481245144</v>
      </c>
      <c r="AH16">
        <v>0.33600000000000002</v>
      </c>
      <c r="AI16" s="9">
        <v>3.6421537280982221</v>
      </c>
      <c r="AJ16" s="9"/>
    </row>
    <row r="17" spans="31:36" x14ac:dyDescent="0.2">
      <c r="AE17" s="9">
        <v>55.5133272524576</v>
      </c>
      <c r="AF17" s="8">
        <v>24.248625143880293</v>
      </c>
      <c r="AG17" s="8">
        <v>9.1814263618115408</v>
      </c>
      <c r="AH17">
        <v>0.36</v>
      </c>
      <c r="AI17" s="9">
        <v>3.094493051981472</v>
      </c>
      <c r="AJ17" s="9"/>
    </row>
    <row r="18" spans="31:36" x14ac:dyDescent="0.2">
      <c r="AE18" s="9">
        <v>52.086620644312902</v>
      </c>
      <c r="AF18" s="8">
        <v>-6.2171899125064334</v>
      </c>
      <c r="AG18" s="8">
        <v>9.1172377537138587</v>
      </c>
      <c r="AH18">
        <v>0.40600000000000003</v>
      </c>
      <c r="AI18" s="9">
        <v>3.1332455273844801</v>
      </c>
      <c r="AJ18" s="9"/>
    </row>
    <row r="19" spans="31:36" x14ac:dyDescent="0.2">
      <c r="AE19" s="9">
        <v>59.369658119658098</v>
      </c>
      <c r="AF19" s="8">
        <v>3.0622324662495886</v>
      </c>
      <c r="AG19" s="8">
        <v>9.147400572202308</v>
      </c>
      <c r="AH19">
        <v>0.56200000000000006</v>
      </c>
      <c r="AI19" s="9">
        <v>2.9711395101171458</v>
      </c>
      <c r="AJ19" s="9"/>
    </row>
    <row r="20" spans="31:36" x14ac:dyDescent="0.2">
      <c r="AE20" s="9">
        <v>39.2853960616591</v>
      </c>
      <c r="AF20" s="8">
        <v>7.7316293929712456</v>
      </c>
      <c r="AG20" s="8">
        <v>9.2218736077898562</v>
      </c>
      <c r="AH20">
        <v>0.56399999999999995</v>
      </c>
      <c r="AI20" s="9">
        <v>2.71787267694741</v>
      </c>
      <c r="AJ20" s="9"/>
    </row>
    <row r="21" spans="31:36" x14ac:dyDescent="0.2">
      <c r="AE21" s="9">
        <v>43.994587143625601</v>
      </c>
      <c r="AF21" s="8">
        <v>11.605377619612495</v>
      </c>
      <c r="AG21" s="8">
        <v>9.3316726571437076</v>
      </c>
      <c r="AH21">
        <v>0.84099999999999997</v>
      </c>
      <c r="AI21" s="9">
        <v>2.4362267493356953</v>
      </c>
      <c r="AJ21" s="9"/>
    </row>
    <row r="22" spans="31:36" x14ac:dyDescent="0.2">
      <c r="AE22" s="9">
        <v>63.1192881192881</v>
      </c>
      <c r="AF22" s="8">
        <v>-3.220573823121895</v>
      </c>
      <c r="AG22" s="8">
        <v>11.648784147353842</v>
      </c>
      <c r="AH22">
        <v>0.45500000000000002</v>
      </c>
      <c r="AI22" s="9">
        <v>1.0021562259934353</v>
      </c>
      <c r="AJ22" s="9">
        <v>2102800</v>
      </c>
    </row>
    <row r="23" spans="31:36" x14ac:dyDescent="0.2">
      <c r="AE23" s="9">
        <v>61.720489005318697</v>
      </c>
      <c r="AF23" s="8">
        <v>10.022522522522523</v>
      </c>
      <c r="AG23" s="8">
        <v>11.744299056404454</v>
      </c>
      <c r="AH23">
        <v>1.833</v>
      </c>
      <c r="AI23" s="9">
        <v>0.98786032229654142</v>
      </c>
      <c r="AJ23" s="9">
        <v>1865170</v>
      </c>
    </row>
    <row r="24" spans="31:36" x14ac:dyDescent="0.2">
      <c r="AE24" s="3"/>
      <c r="AF24" s="8">
        <v>0.96165290043083962</v>
      </c>
      <c r="AG24" s="8">
        <v>11.753869640909945</v>
      </c>
      <c r="AH24">
        <v>2.0699999999999998</v>
      </c>
      <c r="AI24" s="9">
        <v>1.0178553184800974</v>
      </c>
      <c r="AJ24" s="9"/>
    </row>
    <row r="25" spans="31:36" x14ac:dyDescent="0.2">
      <c r="AE25" s="9">
        <v>63.2062588904694</v>
      </c>
      <c r="AF25" s="8">
        <v>-5.4131792997760231</v>
      </c>
      <c r="AG25" s="8">
        <v>11.698217605209017</v>
      </c>
      <c r="AH25">
        <v>2.343</v>
      </c>
      <c r="AI25" s="9">
        <v>0.90371145841122658</v>
      </c>
      <c r="AJ25" s="9">
        <v>1850400</v>
      </c>
    </row>
    <row r="26" spans="31:36" x14ac:dyDescent="0.2">
      <c r="AE26" s="3"/>
      <c r="AF26" s="8">
        <v>-6.6959129921815936</v>
      </c>
      <c r="AG26" s="8">
        <v>11.628911331128942</v>
      </c>
      <c r="AH26">
        <v>3.83</v>
      </c>
      <c r="AI26" s="9">
        <v>0.94103189727332637</v>
      </c>
      <c r="AJ26" s="9"/>
    </row>
    <row r="27" spans="31:36" x14ac:dyDescent="0.2">
      <c r="AE27" s="9">
        <v>57.928335575394399</v>
      </c>
      <c r="AF27" s="8">
        <v>-0.75157171098327658</v>
      </c>
      <c r="AG27" s="8">
        <v>11.621367228703837</v>
      </c>
      <c r="AH27">
        <v>2.8610000000000002</v>
      </c>
      <c r="AI27" s="9">
        <v>0.9259963751861755</v>
      </c>
      <c r="AJ27" s="9">
        <v>1667700</v>
      </c>
    </row>
    <row r="28" spans="31:36" x14ac:dyDescent="0.2">
      <c r="AE28" s="9">
        <v>80.684848484848402</v>
      </c>
      <c r="AF28" s="8">
        <v>-7.2666750408240164</v>
      </c>
      <c r="AG28" s="8">
        <v>11.545924943233336</v>
      </c>
      <c r="AH28">
        <v>2.8460000000000001</v>
      </c>
      <c r="AI28" s="9">
        <v>1.0341251028010257</v>
      </c>
      <c r="AJ28" s="9">
        <v>365100</v>
      </c>
    </row>
    <row r="29" spans="31:36" x14ac:dyDescent="0.2">
      <c r="AE29" s="9">
        <v>81.836439118743201</v>
      </c>
      <c r="AF29" s="8">
        <v>-53.327850611968465</v>
      </c>
      <c r="AG29" s="8">
        <v>10.783902371171786</v>
      </c>
      <c r="AH29">
        <v>2.835</v>
      </c>
      <c r="AI29" s="9">
        <v>0.6013930925826112</v>
      </c>
      <c r="AJ29" s="9">
        <v>281700</v>
      </c>
    </row>
    <row r="30" spans="31:36" x14ac:dyDescent="0.2">
      <c r="AE30" s="9">
        <v>80.521212121212102</v>
      </c>
      <c r="AF30" s="8">
        <v>7.9149218458476724</v>
      </c>
      <c r="AG30" s="8">
        <v>10.86007534117482</v>
      </c>
      <c r="AH30">
        <v>-8.4600000000000009</v>
      </c>
      <c r="AI30" s="9">
        <v>0.63226141078838172</v>
      </c>
      <c r="AJ30" s="9">
        <v>331300</v>
      </c>
    </row>
    <row r="31" spans="31:36" x14ac:dyDescent="0.2">
      <c r="AE31" s="9">
        <v>80.408512830419497</v>
      </c>
      <c r="AF31" s="8">
        <v>12.325188258798217</v>
      </c>
      <c r="AG31" s="8">
        <v>10.976303286160228</v>
      </c>
      <c r="AH31">
        <v>-10.657999999999999</v>
      </c>
      <c r="AI31" s="9">
        <v>0.59211246408537421</v>
      </c>
      <c r="AJ31" s="9">
        <v>318200</v>
      </c>
    </row>
    <row r="32" spans="31:36" x14ac:dyDescent="0.2">
      <c r="AE32" s="3"/>
      <c r="AF32" s="8">
        <v>-7.5962559104506413</v>
      </c>
      <c r="AG32" s="8">
        <v>11.469579454466547</v>
      </c>
      <c r="AH32">
        <v>5.8789999999999996</v>
      </c>
      <c r="AI32" s="9">
        <v>1.1385158420184214</v>
      </c>
      <c r="AJ32" s="9"/>
    </row>
    <row r="33" spans="31:36" x14ac:dyDescent="0.2">
      <c r="AE33" s="9">
        <v>86.695463039549097</v>
      </c>
      <c r="AF33" s="8">
        <v>4.2952024896092231</v>
      </c>
      <c r="AG33" s="8">
        <v>11.511634632203972</v>
      </c>
      <c r="AH33">
        <v>3.8239999999999998</v>
      </c>
      <c r="AI33" s="9">
        <v>1.1359854211933393</v>
      </c>
      <c r="AJ33" s="9">
        <v>2704276</v>
      </c>
    </row>
    <row r="34" spans="31:36" x14ac:dyDescent="0.2">
      <c r="AE34" s="9"/>
      <c r="AF34" s="8">
        <v>7.0540997887274584</v>
      </c>
      <c r="AG34" s="8">
        <v>11.579798758404518</v>
      </c>
      <c r="AH34">
        <v>3.9340000000000002</v>
      </c>
      <c r="AI34" s="9">
        <v>1.0890138052302742</v>
      </c>
      <c r="AJ34" s="9"/>
    </row>
    <row r="35" spans="31:36" x14ac:dyDescent="0.2">
      <c r="AE35" s="9">
        <v>81.700115550690199</v>
      </c>
      <c r="AF35" s="8">
        <v>-2.2531707134572936</v>
      </c>
      <c r="AG35" s="8">
        <v>11.557009333789498</v>
      </c>
      <c r="AH35">
        <v>4.5640000000000001</v>
      </c>
      <c r="AI35" s="9">
        <v>1.1407178466514205</v>
      </c>
      <c r="AJ35" s="9">
        <v>2750043</v>
      </c>
    </row>
    <row r="36" spans="31:36" x14ac:dyDescent="0.2">
      <c r="AE36" s="9">
        <v>81.764966044627101</v>
      </c>
      <c r="AF36" s="8">
        <v>-4.5508913278536367</v>
      </c>
      <c r="AG36" s="8">
        <v>11.510432359764517</v>
      </c>
      <c r="AH36">
        <v>5.2039999999999997</v>
      </c>
      <c r="AI36" s="9">
        <v>1.2653807981874869</v>
      </c>
      <c r="AJ36" s="9">
        <v>2493058</v>
      </c>
    </row>
    <row r="37" spans="31:36" x14ac:dyDescent="0.2">
      <c r="AE37" s="9">
        <v>78.413163897034806</v>
      </c>
      <c r="AF37" s="8">
        <v>-6.975368667983278</v>
      </c>
      <c r="AG37" s="8">
        <v>11.438126484894745</v>
      </c>
      <c r="AH37">
        <v>5.92</v>
      </c>
      <c r="AI37" s="9">
        <v>1.2666041619518713</v>
      </c>
      <c r="AJ37" s="9">
        <v>2438665</v>
      </c>
    </row>
    <row r="38" spans="31:36" x14ac:dyDescent="0.2">
      <c r="AE38" s="9">
        <v>79.264448394883104</v>
      </c>
      <c r="AF38" s="8">
        <v>-11.910381170993501</v>
      </c>
      <c r="AG38" s="8">
        <v>11.311310990955839</v>
      </c>
      <c r="AH38">
        <v>7.8330000000000002</v>
      </c>
      <c r="AI38" s="9">
        <v>1.3517696137801103</v>
      </c>
      <c r="AJ38" s="9">
        <v>1787502</v>
      </c>
    </row>
    <row r="39" spans="31:36" x14ac:dyDescent="0.2">
      <c r="AE39" s="9">
        <v>79.609949670925204</v>
      </c>
      <c r="AF39" s="8">
        <v>-2.2277681946636325</v>
      </c>
      <c r="AG39" s="8">
        <v>11.288781413322436</v>
      </c>
      <c r="AH39">
        <v>6.4660000000000002</v>
      </c>
      <c r="AI39" s="9">
        <v>1.4698448448448449</v>
      </c>
      <c r="AJ39" s="9">
        <v>1289456</v>
      </c>
    </row>
    <row r="40" spans="31:36" x14ac:dyDescent="0.2">
      <c r="AE40" s="9">
        <v>79.035068805183698</v>
      </c>
      <c r="AF40" s="8">
        <v>-0.97722722722722732</v>
      </c>
      <c r="AG40" s="8">
        <v>11.278961079024354</v>
      </c>
      <c r="AH40">
        <v>5.3869999999999996</v>
      </c>
      <c r="AI40" s="9">
        <v>1.5839977760648984</v>
      </c>
      <c r="AJ40" s="9">
        <v>1496517</v>
      </c>
    </row>
    <row r="41" spans="31:36" x14ac:dyDescent="0.2">
      <c r="AE41" s="3"/>
      <c r="AF41" s="8">
        <v>0.57114696925662445</v>
      </c>
      <c r="AG41" s="8">
        <v>11.284656300113475</v>
      </c>
      <c r="AH41">
        <v>5.6660000000000004</v>
      </c>
      <c r="AI41" s="9">
        <v>1.5502003995426619</v>
      </c>
      <c r="AJ41" s="9"/>
    </row>
    <row r="42" spans="31:36" x14ac:dyDescent="0.2">
      <c r="AE42" s="9">
        <v>65.767973856209096</v>
      </c>
      <c r="AF42" s="8">
        <v>-26.875870762290187</v>
      </c>
      <c r="AG42" s="8">
        <v>10.000795735003125</v>
      </c>
      <c r="AH42">
        <v>1.7150000000000001</v>
      </c>
      <c r="AI42" s="9">
        <v>1.1614498276174923</v>
      </c>
      <c r="AJ42" s="6">
        <v>433373</v>
      </c>
    </row>
    <row r="43" spans="31:36" x14ac:dyDescent="0.2">
      <c r="AE43" s="9"/>
      <c r="AF43" s="8">
        <v>-12.529486481582289</v>
      </c>
      <c r="AG43" s="8">
        <v>9.8669272972243256</v>
      </c>
      <c r="AH43">
        <v>1.512</v>
      </c>
      <c r="AI43" s="9">
        <v>1.3264702831656467</v>
      </c>
      <c r="AJ43" s="9"/>
    </row>
    <row r="44" spans="31:36" x14ac:dyDescent="0.2">
      <c r="AE44" s="9">
        <v>69.031141868511995</v>
      </c>
      <c r="AF44" s="8">
        <v>-57.457732600352664</v>
      </c>
      <c r="AG44" s="8">
        <v>9.0122552200027499</v>
      </c>
      <c r="AH44">
        <v>1.403</v>
      </c>
      <c r="AI44" s="9">
        <v>1.698037303425576</v>
      </c>
      <c r="AJ44" s="9">
        <v>162553.15</v>
      </c>
    </row>
    <row r="45" spans="31:36" x14ac:dyDescent="0.2">
      <c r="AE45" s="9">
        <v>66.959064327485294</v>
      </c>
      <c r="AF45" s="8">
        <v>6.0343776667073019</v>
      </c>
      <c r="AG45" s="8">
        <v>9.0708483931575845</v>
      </c>
      <c r="AH45">
        <v>1.964</v>
      </c>
      <c r="AI45" s="9">
        <v>1.4576914233157048</v>
      </c>
      <c r="AJ45" s="9">
        <v>176604</v>
      </c>
    </row>
    <row r="46" spans="31:36" x14ac:dyDescent="0.2">
      <c r="AE46" s="9">
        <v>64.447884416924495</v>
      </c>
      <c r="AF46" s="8">
        <v>-2.2993791676247415E-2</v>
      </c>
      <c r="AG46" s="8">
        <v>9.0706184288010459</v>
      </c>
      <c r="AH46">
        <v>3.1749999999999998</v>
      </c>
      <c r="AI46" s="9">
        <v>1.3628104875804967</v>
      </c>
      <c r="AJ46" s="9">
        <v>186969</v>
      </c>
    </row>
    <row r="47" spans="31:36" x14ac:dyDescent="0.2">
      <c r="AE47" s="9">
        <v>62.442871885596198</v>
      </c>
      <c r="AF47" s="8">
        <v>-32.37120515179393</v>
      </c>
      <c r="AG47" s="8">
        <v>8.6794820944599564</v>
      </c>
      <c r="AH47">
        <v>2.2189999999999999</v>
      </c>
      <c r="AI47" s="9">
        <v>1.7723176330556027</v>
      </c>
      <c r="AJ47" s="9">
        <v>188145</v>
      </c>
    </row>
    <row r="48" spans="31:36" x14ac:dyDescent="0.2">
      <c r="AE48" s="9">
        <v>62.635403811874298</v>
      </c>
      <c r="AF48" s="8">
        <v>-3.162727427308281</v>
      </c>
      <c r="AG48" s="8">
        <v>8.6473438758812833</v>
      </c>
      <c r="AH48">
        <v>4.8520000000000003</v>
      </c>
      <c r="AI48" s="9">
        <v>1.4726953467954347</v>
      </c>
      <c r="AJ48" s="9">
        <v>166160</v>
      </c>
    </row>
    <row r="49" spans="31:36" x14ac:dyDescent="0.2">
      <c r="AE49" s="9">
        <v>67.880485527544195</v>
      </c>
      <c r="AF49" s="8">
        <v>6.022827041264267</v>
      </c>
      <c r="AG49" s="8">
        <v>8.7058281102667845</v>
      </c>
      <c r="AH49">
        <v>-22.536999999999999</v>
      </c>
      <c r="AI49" s="9">
        <v>1.4016230539913879</v>
      </c>
      <c r="AJ49" s="9">
        <v>123500</v>
      </c>
    </row>
    <row r="50" spans="31:36" x14ac:dyDescent="0.2">
      <c r="AE50" s="3"/>
      <c r="AF50" s="8">
        <v>5.6641271944352436</v>
      </c>
      <c r="AG50" s="8">
        <v>8.7609233763388357</v>
      </c>
      <c r="AH50">
        <v>-9.734</v>
      </c>
      <c r="AI50" s="9">
        <v>1.2865203761755486</v>
      </c>
      <c r="AJ50" s="9"/>
    </row>
    <row r="51" spans="31:36" x14ac:dyDescent="0.2">
      <c r="AE51" s="9">
        <v>69.971164936562701</v>
      </c>
      <c r="AF51" s="8">
        <v>15.094043887147334</v>
      </c>
      <c r="AG51" s="8">
        <v>8.9015027574516097</v>
      </c>
      <c r="AH51">
        <v>-6.6390000000000002</v>
      </c>
      <c r="AI51" s="9">
        <v>1.2813563938444776</v>
      </c>
      <c r="AJ51" s="9">
        <v>89938</v>
      </c>
    </row>
    <row r="52" spans="31:36" x14ac:dyDescent="0.2">
      <c r="AE52" s="9">
        <v>90.660511363636303</v>
      </c>
      <c r="AF52" s="8">
        <v>-13.794865970013632</v>
      </c>
      <c r="AG52" s="8">
        <v>9.6276681726268585</v>
      </c>
      <c r="AH52">
        <v>2.3759999999999999</v>
      </c>
      <c r="AI52" s="9">
        <v>1.5832400026352198</v>
      </c>
      <c r="AJ52" s="9">
        <v>357000</v>
      </c>
    </row>
    <row r="53" spans="31:36" x14ac:dyDescent="0.2">
      <c r="AE53" s="9">
        <v>84.410511363636303</v>
      </c>
      <c r="AF53" s="8">
        <v>42.51927004413993</v>
      </c>
      <c r="AG53" s="8">
        <v>9.9819752055848685</v>
      </c>
      <c r="AH53">
        <v>1.7110000000000001</v>
      </c>
      <c r="AI53" s="9">
        <v>1.4145056164193592</v>
      </c>
      <c r="AJ53" s="9">
        <v>343000</v>
      </c>
    </row>
    <row r="54" spans="31:36" x14ac:dyDescent="0.2">
      <c r="AE54" s="9">
        <v>86.2760416666666</v>
      </c>
      <c r="AF54" s="8">
        <v>4.5902094023020386</v>
      </c>
      <c r="AG54" s="8">
        <v>10.026854966486413</v>
      </c>
      <c r="AH54">
        <v>1.371</v>
      </c>
      <c r="AI54" s="9">
        <v>1.3310350923716079</v>
      </c>
      <c r="AJ54" s="9">
        <v>316000</v>
      </c>
    </row>
    <row r="55" spans="31:36" x14ac:dyDescent="0.2">
      <c r="AE55" s="9">
        <v>84.216382575757507</v>
      </c>
      <c r="AF55" s="8">
        <v>-1.0430478210907805</v>
      </c>
      <c r="AG55" s="8">
        <v>10.0163697095928</v>
      </c>
      <c r="AH55">
        <v>1.427</v>
      </c>
      <c r="AI55" s="9">
        <v>1.3405538186690487</v>
      </c>
      <c r="AJ55" s="9">
        <v>274000</v>
      </c>
    </row>
    <row r="56" spans="31:36" x14ac:dyDescent="0.2">
      <c r="AE56" s="9">
        <v>82.393465909090907</v>
      </c>
      <c r="AF56" s="8">
        <v>-4.2652970075926753</v>
      </c>
      <c r="AG56" s="8">
        <v>9.972780379032077</v>
      </c>
      <c r="AH56">
        <v>1.4350000000000001</v>
      </c>
      <c r="AI56" s="9">
        <v>1.354606951247959</v>
      </c>
      <c r="AJ56" s="9">
        <v>313000</v>
      </c>
    </row>
    <row r="57" spans="31:36" x14ac:dyDescent="0.2">
      <c r="AE57" s="9">
        <v>81.2760416666666</v>
      </c>
      <c r="AF57" s="8">
        <v>-8.8406811289946354</v>
      </c>
      <c r="AG57" s="8">
        <v>9.8802189255967736</v>
      </c>
      <c r="AH57">
        <v>1.276</v>
      </c>
      <c r="AI57" s="9">
        <v>1.4154554759467759</v>
      </c>
      <c r="AJ57" s="9">
        <v>298000</v>
      </c>
    </row>
    <row r="58" spans="31:36" x14ac:dyDescent="0.2">
      <c r="AE58" s="9">
        <v>88.482481060606105</v>
      </c>
      <c r="AF58" s="8">
        <v>-7.0573183213920156</v>
      </c>
      <c r="AG58" s="8">
        <v>9.8070317167184982</v>
      </c>
      <c r="AH58">
        <v>1.538</v>
      </c>
      <c r="AI58" s="9">
        <v>1.3664996420901934</v>
      </c>
      <c r="AJ58" s="9">
        <v>261000</v>
      </c>
    </row>
    <row r="59" spans="31:36" x14ac:dyDescent="0.2">
      <c r="AE59" s="9">
        <v>95.537405303030297</v>
      </c>
      <c r="AF59" s="8">
        <v>-40.691591872694232</v>
      </c>
      <c r="AG59" s="8">
        <v>9.2846126163507705</v>
      </c>
      <c r="AH59">
        <v>1.5980000000000001</v>
      </c>
      <c r="AI59" s="9">
        <v>1.6846160987837713</v>
      </c>
      <c r="AJ59" s="9">
        <v>180128</v>
      </c>
    </row>
    <row r="60" spans="31:36" x14ac:dyDescent="0.2">
      <c r="AE60" s="9">
        <v>92.658253205128204</v>
      </c>
      <c r="AF60" s="8">
        <v>-4.6977996472008172</v>
      </c>
      <c r="AG60" s="8">
        <v>9.2364953294530334</v>
      </c>
      <c r="AH60">
        <v>2.1760000000000002</v>
      </c>
      <c r="AI60" s="9">
        <v>1.5534339990258159</v>
      </c>
      <c r="AJ60" s="9"/>
    </row>
    <row r="61" spans="31:36" x14ac:dyDescent="0.2">
      <c r="AE61" s="9">
        <v>93.363667582417506</v>
      </c>
      <c r="AF61" s="8">
        <v>-4.2377009254749147</v>
      </c>
      <c r="AG61" s="8">
        <v>9.1931942131412114</v>
      </c>
      <c r="AH61">
        <v>1.829</v>
      </c>
      <c r="AI61" s="9">
        <v>1.5131230925737538</v>
      </c>
      <c r="AJ61" s="9">
        <v>151877</v>
      </c>
    </row>
    <row r="62" spans="31:36" x14ac:dyDescent="0.2">
      <c r="AE62" s="8"/>
      <c r="AF62" s="8">
        <v>-10.88803149175375</v>
      </c>
      <c r="AG62" s="8">
        <v>7.0386080874008989</v>
      </c>
      <c r="AH62">
        <v>41.627000000000002</v>
      </c>
      <c r="AI62" s="9">
        <v>1.0662212668889279</v>
      </c>
      <c r="AJ62" s="9"/>
    </row>
    <row r="63" spans="31:36" x14ac:dyDescent="0.2">
      <c r="AE63" s="9">
        <v>0</v>
      </c>
      <c r="AF63" s="8">
        <v>13.042112651342341</v>
      </c>
      <c r="AG63" s="8">
        <v>7.1611983290282915</v>
      </c>
      <c r="AH63">
        <v>8.8160000000000007</v>
      </c>
      <c r="AI63" s="9">
        <v>0.99782995745288539</v>
      </c>
      <c r="AJ63" s="9"/>
    </row>
    <row r="64" spans="31:36" x14ac:dyDescent="0.2">
      <c r="AE64" s="9">
        <v>0</v>
      </c>
      <c r="AF64" s="8">
        <v>13.980631050856299</v>
      </c>
      <c r="AG64" s="8">
        <v>7.2920566739368713</v>
      </c>
      <c r="AH64">
        <v>5.3959999999999999</v>
      </c>
      <c r="AI64" s="9">
        <v>0.9395909540320363</v>
      </c>
      <c r="AJ64" s="9"/>
    </row>
    <row r="65" spans="31:36" x14ac:dyDescent="0.2">
      <c r="AE65" s="9">
        <v>0</v>
      </c>
      <c r="AF65" s="8">
        <v>10.024595053207573</v>
      </c>
      <c r="AG65" s="8">
        <v>7.3875904201411622</v>
      </c>
      <c r="AH65">
        <v>5.734</v>
      </c>
      <c r="AI65" s="9">
        <v>1.0033846843189289</v>
      </c>
      <c r="AJ65" s="9"/>
    </row>
    <row r="66" spans="31:36" x14ac:dyDescent="0.2">
      <c r="AE66" s="9">
        <v>0</v>
      </c>
      <c r="AF66" s="8">
        <v>10.422339782944507</v>
      </c>
      <c r="AG66" s="8">
        <v>7.4867327006318183</v>
      </c>
      <c r="AH66">
        <v>4.0389999999999997</v>
      </c>
      <c r="AI66" s="9">
        <v>0.99964634267321228</v>
      </c>
      <c r="AJ66" s="9"/>
    </row>
    <row r="67" spans="31:36" x14ac:dyDescent="0.2">
      <c r="AE67" s="9">
        <v>0</v>
      </c>
      <c r="AF67" s="8">
        <v>13.295946167862249</v>
      </c>
      <c r="AG67" s="8">
        <v>7.6115659024070634</v>
      </c>
      <c r="AH67">
        <v>6.4960000000000004</v>
      </c>
      <c r="AI67" s="9">
        <v>0.94207597451520975</v>
      </c>
      <c r="AJ67" s="9"/>
    </row>
    <row r="68" spans="31:36" x14ac:dyDescent="0.2">
      <c r="AE68" s="9">
        <v>0</v>
      </c>
      <c r="AF68" s="8">
        <v>7.0056459723533857</v>
      </c>
      <c r="AG68" s="8">
        <v>7.6792773155855567</v>
      </c>
      <c r="AH68">
        <v>-25.818999999999999</v>
      </c>
      <c r="AI68" s="9">
        <v>1.0053766522919425</v>
      </c>
      <c r="AJ68" s="9"/>
    </row>
    <row r="69" spans="31:36" x14ac:dyDescent="0.2">
      <c r="AE69" s="9">
        <v>0</v>
      </c>
      <c r="AF69" s="8">
        <v>13.013255320250606</v>
      </c>
      <c r="AG69" s="8">
        <v>7.8016122451492951</v>
      </c>
      <c r="AH69">
        <v>-30.081</v>
      </c>
      <c r="AI69" s="9">
        <v>0.96841737095731717</v>
      </c>
      <c r="AJ69" s="9"/>
    </row>
    <row r="70" spans="31:36" x14ac:dyDescent="0.2">
      <c r="AE70" s="9">
        <v>0</v>
      </c>
      <c r="AF70" s="8">
        <v>35.46491364428482</v>
      </c>
      <c r="AG70" s="8">
        <v>8.1051547260556589</v>
      </c>
      <c r="AH70">
        <v>9.4949999999999992</v>
      </c>
      <c r="AI70" s="9">
        <v>2.1993616778408778</v>
      </c>
      <c r="AJ70" s="9"/>
    </row>
    <row r="71" spans="31:36" x14ac:dyDescent="0.2">
      <c r="AE71" s="9">
        <v>15.2777777777777</v>
      </c>
      <c r="AF71" s="8">
        <v>20.050164668877553</v>
      </c>
      <c r="AG71" s="8">
        <v>8.2878942344030069</v>
      </c>
      <c r="AH71">
        <v>5.859</v>
      </c>
      <c r="AI71" s="9">
        <v>1.5599410784277721</v>
      </c>
      <c r="AJ71" s="9"/>
    </row>
    <row r="72" spans="31:36" x14ac:dyDescent="0.2">
      <c r="AE72" s="9">
        <v>0</v>
      </c>
      <c r="AF72" s="8">
        <v>-12.866050707699836</v>
      </c>
      <c r="AG72" s="8">
        <v>7.9445152133119104</v>
      </c>
      <c r="AH72">
        <v>1.042</v>
      </c>
      <c r="AI72" s="9">
        <v>1.1415282981066039</v>
      </c>
      <c r="AJ72" s="9"/>
    </row>
    <row r="73" spans="31:36" x14ac:dyDescent="0.2">
      <c r="AE73" s="9">
        <v>0</v>
      </c>
      <c r="AF73" s="8">
        <v>26.029045429803926</v>
      </c>
      <c r="AG73" s="8">
        <v>8.1758574269939679</v>
      </c>
      <c r="AH73">
        <v>0.82799999999999996</v>
      </c>
      <c r="AI73" s="9">
        <v>1.1299220252885329</v>
      </c>
      <c r="AJ73" s="9"/>
    </row>
    <row r="74" spans="31:36" x14ac:dyDescent="0.2">
      <c r="AE74" s="9">
        <v>0</v>
      </c>
      <c r="AF74" s="8">
        <v>10.851830040845771</v>
      </c>
      <c r="AG74" s="8">
        <v>8.278881686096069</v>
      </c>
      <c r="AH74">
        <v>0.83899999999999997</v>
      </c>
      <c r="AI74" s="9">
        <v>1.1282909782409503</v>
      </c>
      <c r="AJ74" s="9"/>
    </row>
    <row r="75" spans="31:36" x14ac:dyDescent="0.2">
      <c r="AE75" s="9">
        <v>0</v>
      </c>
      <c r="AF75" s="8">
        <v>8.9415770298183599</v>
      </c>
      <c r="AG75" s="8">
        <v>8.3645232480907126</v>
      </c>
      <c r="AH75">
        <v>1.0669999999999999</v>
      </c>
      <c r="AI75" s="9">
        <v>1.2151407306273321</v>
      </c>
      <c r="AJ75" s="9"/>
    </row>
    <row r="76" spans="31:36" x14ac:dyDescent="0.2">
      <c r="AE76" s="9">
        <v>0</v>
      </c>
      <c r="AF76" s="8">
        <v>7.5162887794103836</v>
      </c>
      <c r="AG76" s="8">
        <v>8.4369954217212069</v>
      </c>
      <c r="AH76">
        <v>1.105</v>
      </c>
      <c r="AI76" s="9">
        <v>1.336613308560159</v>
      </c>
      <c r="AJ76" s="9"/>
    </row>
    <row r="77" spans="31:36" x14ac:dyDescent="0.2">
      <c r="AE77" s="9">
        <v>0</v>
      </c>
      <c r="AF77" s="8">
        <v>15.837127213241084</v>
      </c>
      <c r="AG77" s="8">
        <v>8.5840103644535546</v>
      </c>
      <c r="AH77">
        <v>1.1970000000000001</v>
      </c>
      <c r="AI77" s="9">
        <v>1.3145636516696286</v>
      </c>
      <c r="AJ77" s="9"/>
    </row>
    <row r="78" spans="31:36" x14ac:dyDescent="0.2">
      <c r="AE78" s="9">
        <v>0</v>
      </c>
      <c r="AF78" s="8">
        <v>4.1754746983443978</v>
      </c>
      <c r="AG78" s="8">
        <v>8.6249169125031653</v>
      </c>
      <c r="AH78">
        <v>1.373</v>
      </c>
      <c r="AI78" s="9">
        <v>1.3393431141918222</v>
      </c>
      <c r="AJ78" s="9"/>
    </row>
    <row r="79" spans="31:36" x14ac:dyDescent="0.2">
      <c r="AE79" s="9">
        <v>50.589549339549301</v>
      </c>
      <c r="AF79" s="8">
        <v>12.888106739454447</v>
      </c>
      <c r="AG79" s="8">
        <v>8.7461438488041949</v>
      </c>
      <c r="AH79">
        <v>1.2769999999999999</v>
      </c>
      <c r="AI79" s="9">
        <v>1.3519184270806823</v>
      </c>
      <c r="AJ79" s="9"/>
    </row>
    <row r="80" spans="31:36" x14ac:dyDescent="0.2">
      <c r="AE80" s="9">
        <v>72.497412593643503</v>
      </c>
      <c r="AF80" s="8">
        <v>11.531242046322228</v>
      </c>
      <c r="AG80" s="8">
        <v>8.8552784121930888</v>
      </c>
      <c r="AH80">
        <v>1.337</v>
      </c>
      <c r="AI80" s="9">
        <v>1.426825267782009</v>
      </c>
      <c r="AJ80" s="9">
        <v>306678</v>
      </c>
    </row>
    <row r="81" spans="31:36" x14ac:dyDescent="0.2">
      <c r="AE81" s="9">
        <v>75.270362650170298</v>
      </c>
      <c r="AF81" s="8">
        <v>16.982585255230838</v>
      </c>
      <c r="AG81" s="8">
        <v>9.0121333059520037</v>
      </c>
      <c r="AH81">
        <v>1.454</v>
      </c>
      <c r="AI81" s="9">
        <v>1.2246891002194586</v>
      </c>
      <c r="AJ81" s="9">
        <v>345983</v>
      </c>
    </row>
    <row r="82" spans="31:36" x14ac:dyDescent="0.2">
      <c r="AE82" s="3"/>
      <c r="AF82" s="8"/>
      <c r="AG82" s="8">
        <v>10.95729422815692</v>
      </c>
      <c r="AH82" s="8"/>
      <c r="AI82" s="9">
        <v>1.1987763852817626</v>
      </c>
      <c r="AJ82" s="9"/>
    </row>
    <row r="83" spans="31:36" x14ac:dyDescent="0.2">
      <c r="AE83" s="3"/>
      <c r="AF83" s="8">
        <v>-3.9183559638144709</v>
      </c>
      <c r="AG83" s="8">
        <v>10.917322330911832</v>
      </c>
      <c r="AH83" s="8"/>
      <c r="AI83" s="9">
        <v>1.1804691326669448</v>
      </c>
      <c r="AJ83" s="9"/>
    </row>
    <row r="84" spans="31:36" x14ac:dyDescent="0.2">
      <c r="AE84" s="9">
        <v>47.109090909090902</v>
      </c>
      <c r="AF84" s="8">
        <v>-5.4714003229142101</v>
      </c>
      <c r="AG84" s="8">
        <v>10.861054575722122</v>
      </c>
      <c r="AH84" s="8"/>
      <c r="AI84" s="9">
        <v>1.5596752835511543</v>
      </c>
      <c r="AJ84" s="9">
        <v>579837</v>
      </c>
    </row>
    <row r="85" spans="31:36" x14ac:dyDescent="0.2">
      <c r="AE85" s="9">
        <v>55.931641269990998</v>
      </c>
      <c r="AF85" s="8">
        <v>-3.8075498493484559</v>
      </c>
      <c r="AG85" s="8">
        <v>10.822235263563458</v>
      </c>
      <c r="AH85">
        <v>1.5309999999999999</v>
      </c>
      <c r="AI85" s="9">
        <v>1.5896694132434213</v>
      </c>
      <c r="AJ85" s="9">
        <v>538298</v>
      </c>
    </row>
    <row r="86" spans="31:36" x14ac:dyDescent="0.2">
      <c r="AE86" s="9">
        <v>78.965418894830606</v>
      </c>
      <c r="AF86" s="8">
        <v>-42.399696746004828</v>
      </c>
      <c r="AG86" s="8">
        <v>10.270592910089658</v>
      </c>
      <c r="AH86">
        <v>1.615</v>
      </c>
      <c r="AI86" s="9">
        <v>2.1269093554085416</v>
      </c>
      <c r="AJ86" s="9">
        <v>468425</v>
      </c>
    </row>
    <row r="87" spans="31:36" x14ac:dyDescent="0.2">
      <c r="AE87" s="9">
        <v>80.379278148040797</v>
      </c>
      <c r="AF87" s="8">
        <v>6.8615565792663924</v>
      </c>
      <c r="AG87" s="8">
        <v>10.33695685705389</v>
      </c>
      <c r="AH87">
        <v>1.611</v>
      </c>
      <c r="AI87" s="9">
        <v>1.7986840399325814</v>
      </c>
      <c r="AJ87" s="9">
        <v>403018</v>
      </c>
    </row>
    <row r="88" spans="31:36" x14ac:dyDescent="0.2">
      <c r="AE88" s="9">
        <v>0</v>
      </c>
      <c r="AF88" s="8">
        <v>2.5565648719594707</v>
      </c>
      <c r="AG88" s="8">
        <v>7.4039552676727842</v>
      </c>
      <c r="AH88">
        <v>0.80800000000000005</v>
      </c>
      <c r="AI88" s="9">
        <v>1.2416229722588201</v>
      </c>
      <c r="AJ88" s="9"/>
    </row>
    <row r="89" spans="31:36" x14ac:dyDescent="0.2">
      <c r="AE89" s="9">
        <v>0</v>
      </c>
      <c r="AF89" s="8">
        <v>13.232160383033326</v>
      </c>
      <c r="AG89" s="8">
        <v>7.5282253094279685</v>
      </c>
      <c r="AH89">
        <v>1.196</v>
      </c>
      <c r="AI89" s="9">
        <v>1.801552530860812</v>
      </c>
      <c r="AJ89" s="9"/>
    </row>
    <row r="90" spans="31:36" x14ac:dyDescent="0.2">
      <c r="AE90" s="9">
        <v>0</v>
      </c>
      <c r="AF90" s="8">
        <v>18.499012260444946</v>
      </c>
      <c r="AG90" s="8">
        <v>7.6979597486254292</v>
      </c>
      <c r="AH90">
        <v>1.304</v>
      </c>
      <c r="AI90" s="9">
        <v>1.2197502821203103</v>
      </c>
      <c r="AJ90" s="9"/>
    </row>
    <row r="91" spans="31:36" x14ac:dyDescent="0.2">
      <c r="AE91" s="9">
        <v>0</v>
      </c>
      <c r="AF91" s="8">
        <v>7.807983040564956</v>
      </c>
      <c r="AG91" s="8">
        <v>7.7731412725499966</v>
      </c>
      <c r="AH91">
        <v>1.0760000000000001</v>
      </c>
      <c r="AI91" s="9">
        <v>1.3153018847833033</v>
      </c>
      <c r="AJ91" s="9"/>
    </row>
    <row r="92" spans="31:36" x14ac:dyDescent="0.2">
      <c r="AE92" s="9">
        <v>0</v>
      </c>
      <c r="AF92" s="8">
        <v>7.504999109819642</v>
      </c>
      <c r="AG92" s="8">
        <v>7.8455084363955354</v>
      </c>
      <c r="AH92">
        <v>1.7370000000000001</v>
      </c>
      <c r="AI92" s="9">
        <v>1.5733276016781537</v>
      </c>
      <c r="AJ92" s="9"/>
    </row>
    <row r="93" spans="31:36" x14ac:dyDescent="0.2">
      <c r="AE93" s="9">
        <v>0</v>
      </c>
      <c r="AF93" s="8">
        <v>8.6663096127374377</v>
      </c>
      <c r="AG93" s="8">
        <v>7.9286200573282883</v>
      </c>
      <c r="AH93">
        <v>2.67</v>
      </c>
      <c r="AI93" s="9">
        <v>2.0873182461123636</v>
      </c>
      <c r="AJ93" s="9"/>
    </row>
    <row r="94" spans="31:36" x14ac:dyDescent="0.2">
      <c r="AE94" s="9">
        <v>0</v>
      </c>
      <c r="AF94" s="8">
        <v>4.4154872794796374</v>
      </c>
      <c r="AG94" s="8">
        <v>7.9718278813755026</v>
      </c>
      <c r="AH94">
        <v>4.9260000000000002</v>
      </c>
      <c r="AI94" s="9">
        <v>3.6264347946103546</v>
      </c>
      <c r="AJ94" s="9"/>
    </row>
    <row r="95" spans="31:36" x14ac:dyDescent="0.2">
      <c r="AE95" s="9">
        <v>0</v>
      </c>
      <c r="AF95" s="8">
        <v>1.7876921484395198</v>
      </c>
      <c r="AG95" s="8">
        <v>7.9895468899199029</v>
      </c>
      <c r="AH95">
        <v>3.238</v>
      </c>
      <c r="AI95" s="9">
        <v>3.6150829163785274</v>
      </c>
      <c r="AJ95" s="9"/>
    </row>
    <row r="96" spans="31:36" x14ac:dyDescent="0.2">
      <c r="AE96" s="9">
        <v>0</v>
      </c>
      <c r="AF96" s="8">
        <v>34.75311529647859</v>
      </c>
      <c r="AG96" s="8">
        <v>8.2878210325370052</v>
      </c>
      <c r="AH96">
        <v>2.9969999999999999</v>
      </c>
      <c r="AI96" s="9">
        <v>3.2698203822082261</v>
      </c>
      <c r="AJ96" s="9"/>
    </row>
    <row r="97" spans="31:36" x14ac:dyDescent="0.2">
      <c r="AE97" s="9">
        <v>0</v>
      </c>
      <c r="AF97" s="8">
        <v>-15.31501978661001</v>
      </c>
      <c r="AG97" s="8">
        <v>8.1215891032424459</v>
      </c>
      <c r="AH97">
        <v>2.2989999999999999</v>
      </c>
      <c r="AI97" s="9">
        <v>3.9302838728765677</v>
      </c>
      <c r="AJ97" s="9"/>
    </row>
    <row r="98" spans="31:36" x14ac:dyDescent="0.2">
      <c r="AE98" s="9">
        <v>81.030525030524998</v>
      </c>
      <c r="AF98" s="8">
        <v>-8.4651684024374667</v>
      </c>
      <c r="AG98" s="8">
        <v>10.050655394715154</v>
      </c>
      <c r="AH98">
        <v>25.061</v>
      </c>
      <c r="AI98" s="9">
        <v>0.5289262839601695</v>
      </c>
      <c r="AJ98" s="9">
        <v>205564</v>
      </c>
    </row>
    <row r="99" spans="31:36" x14ac:dyDescent="0.2">
      <c r="AE99" s="9">
        <v>80.522623533376205</v>
      </c>
      <c r="AF99" s="8">
        <v>-0.33183766858596248</v>
      </c>
      <c r="AG99" s="8">
        <v>10.047331500006747</v>
      </c>
      <c r="AH99">
        <v>16.260000000000002</v>
      </c>
      <c r="AI99" s="9">
        <v>0.55578114008275192</v>
      </c>
      <c r="AJ99" s="9">
        <v>196598</v>
      </c>
    </row>
    <row r="100" spans="31:36" x14ac:dyDescent="0.2">
      <c r="AE100" s="9"/>
      <c r="AF100" s="8">
        <v>18.441247145696828</v>
      </c>
      <c r="AG100" s="8">
        <v>10.216578346964397</v>
      </c>
      <c r="AH100">
        <v>16.198</v>
      </c>
      <c r="AI100" s="9">
        <v>0.57513104453880126</v>
      </c>
      <c r="AJ100" s="9"/>
    </row>
    <row r="101" spans="31:36" x14ac:dyDescent="0.2">
      <c r="AE101" s="9">
        <v>78.520038922337704</v>
      </c>
      <c r="AF101" s="8">
        <v>8.8658597764026155</v>
      </c>
      <c r="AG101" s="8">
        <v>10.301524641087784</v>
      </c>
      <c r="AH101">
        <v>16.324000000000002</v>
      </c>
      <c r="AI101" s="9">
        <v>0.55965556433721086</v>
      </c>
      <c r="AJ101" s="9">
        <v>233998</v>
      </c>
    </row>
    <row r="102" spans="31:36" x14ac:dyDescent="0.2">
      <c r="AE102" s="3"/>
      <c r="AF102" s="8">
        <v>2.0696497765043511</v>
      </c>
      <c r="AG102" s="8">
        <v>10.322009876300282</v>
      </c>
      <c r="AH102">
        <v>18.312999999999999</v>
      </c>
      <c r="AI102" s="9">
        <v>0.55494146350210238</v>
      </c>
      <c r="AJ102" s="9"/>
    </row>
    <row r="103" spans="31:36" x14ac:dyDescent="0.2">
      <c r="AE103" s="9">
        <v>77.218420766807796</v>
      </c>
      <c r="AF103" s="8">
        <v>4.8706294620847306</v>
      </c>
      <c r="AG103" s="8">
        <v>10.369567180448918</v>
      </c>
      <c r="AH103">
        <v>18.21</v>
      </c>
      <c r="AI103" s="9">
        <v>0.5625296669663612</v>
      </c>
      <c r="AJ103" s="9">
        <v>257797</v>
      </c>
    </row>
    <row r="104" spans="31:36" x14ac:dyDescent="0.2">
      <c r="AE104" s="9">
        <v>80.113123156601404</v>
      </c>
      <c r="AF104" s="8">
        <v>3.2619811877001528</v>
      </c>
      <c r="AG104" s="8">
        <v>10.401666260128623</v>
      </c>
      <c r="AH104">
        <v>16.873000000000001</v>
      </c>
      <c r="AI104" s="9">
        <v>0.55495602778891107</v>
      </c>
      <c r="AJ104" s="9">
        <v>263529</v>
      </c>
    </row>
    <row r="105" spans="31:36" x14ac:dyDescent="0.2">
      <c r="AE105" s="3"/>
      <c r="AF105" s="8">
        <v>5.7216161522376972</v>
      </c>
      <c r="AG105" s="8">
        <v>10.457305450860016</v>
      </c>
      <c r="AH105">
        <v>14.52</v>
      </c>
      <c r="AI105" s="9">
        <v>0.59225256548134086</v>
      </c>
      <c r="AJ105" s="9"/>
    </row>
    <row r="106" spans="31:36" x14ac:dyDescent="0.2">
      <c r="AE106" s="9">
        <v>76.338886032372599</v>
      </c>
      <c r="AF106" s="8">
        <v>5.6550266410147589</v>
      </c>
      <c r="AG106" s="8">
        <v>10.512314586041793</v>
      </c>
      <c r="AH106">
        <v>15.788</v>
      </c>
      <c r="AI106" s="9">
        <v>0.61715204681957347</v>
      </c>
      <c r="AJ106" s="9">
        <v>267868</v>
      </c>
    </row>
    <row r="107" spans="31:36" x14ac:dyDescent="0.2">
      <c r="AE107" s="9">
        <v>75.740093240093202</v>
      </c>
      <c r="AF107" s="8">
        <v>13.158947641045213</v>
      </c>
      <c r="AG107" s="8">
        <v>10.635937846700498</v>
      </c>
      <c r="AH107">
        <v>15.444000000000001</v>
      </c>
      <c r="AI107" s="9">
        <v>0.58766991508488187</v>
      </c>
      <c r="AJ107" s="9">
        <v>241038</v>
      </c>
    </row>
    <row r="108" spans="31:36" x14ac:dyDescent="0.2">
      <c r="AE108" s="9">
        <v>0</v>
      </c>
      <c r="AF108" s="8">
        <v>-3.008294708796428</v>
      </c>
      <c r="AG108" s="8">
        <v>7.5829120990978733</v>
      </c>
      <c r="AH108">
        <v>12.951000000000001</v>
      </c>
      <c r="AI108" s="9">
        <v>2.6602646892774731</v>
      </c>
      <c r="AJ108" s="9"/>
    </row>
    <row r="109" spans="31:36" x14ac:dyDescent="0.2">
      <c r="AE109" s="9">
        <v>0</v>
      </c>
      <c r="AF109" s="8">
        <v>42.104705853006173</v>
      </c>
      <c r="AG109" s="8">
        <v>7.9343060641529304</v>
      </c>
      <c r="AH109">
        <v>96.814999999999998</v>
      </c>
      <c r="AI109" s="9">
        <v>2.9634197063072896</v>
      </c>
      <c r="AJ109" s="9"/>
    </row>
    <row r="110" spans="31:36" x14ac:dyDescent="0.2">
      <c r="AE110" s="9"/>
      <c r="AF110" s="8">
        <v>13.679985928313931</v>
      </c>
      <c r="AG110" s="8">
        <v>8.0625232381703711</v>
      </c>
      <c r="AH110">
        <v>108.428</v>
      </c>
      <c r="AI110" s="9">
        <v>2.8299517188328696</v>
      </c>
      <c r="AJ110" s="9"/>
    </row>
    <row r="111" spans="31:36" x14ac:dyDescent="0.2">
      <c r="AE111" s="9">
        <v>13.045922777062399</v>
      </c>
      <c r="AF111" s="8">
        <v>14.751360340240266</v>
      </c>
      <c r="AG111" s="8">
        <v>8.200120755869575</v>
      </c>
      <c r="AH111">
        <v>27.814</v>
      </c>
      <c r="AI111" s="9">
        <v>3.2954830435630349</v>
      </c>
      <c r="AJ111" s="9">
        <v>68976</v>
      </c>
    </row>
    <row r="112" spans="31:36" x14ac:dyDescent="0.2">
      <c r="AE112" s="9">
        <v>26.112391193036299</v>
      </c>
      <c r="AF112" s="8">
        <v>18.61028343572098</v>
      </c>
      <c r="AG112" s="8">
        <v>8.3707937595642026</v>
      </c>
      <c r="AH112">
        <v>18.692</v>
      </c>
      <c r="AI112" s="9">
        <v>3.066465342135551</v>
      </c>
      <c r="AJ112" s="9">
        <v>72870</v>
      </c>
    </row>
    <row r="113" spans="31:36" x14ac:dyDescent="0.2">
      <c r="AE113" s="9">
        <v>35.482742880702098</v>
      </c>
      <c r="AF113" s="8">
        <v>22.779871467491894</v>
      </c>
      <c r="AG113" s="8">
        <v>8.5760166627227541</v>
      </c>
      <c r="AH113">
        <v>13.452999999999999</v>
      </c>
      <c r="AI113" s="9">
        <v>3.8212721622345343</v>
      </c>
      <c r="AJ113" s="9">
        <v>72688</v>
      </c>
    </row>
    <row r="114" spans="31:36" x14ac:dyDescent="0.2">
      <c r="AE114" s="9">
        <v>36.215572033898297</v>
      </c>
      <c r="AF114" s="8">
        <v>21.437278189080029</v>
      </c>
      <c r="AG114" s="8">
        <v>8.7702443773267937</v>
      </c>
      <c r="AH114">
        <v>8.5229999999999997</v>
      </c>
      <c r="AI114" s="9">
        <v>3.4817879462947765</v>
      </c>
      <c r="AJ114" s="9">
        <v>34327</v>
      </c>
    </row>
    <row r="115" spans="31:36" x14ac:dyDescent="0.2">
      <c r="AE115" s="3"/>
      <c r="AF115" s="8">
        <v>14.597687548546171</v>
      </c>
      <c r="AG115" s="8">
        <v>8.9065018169562968</v>
      </c>
      <c r="AH115">
        <v>11.509</v>
      </c>
      <c r="AI115" s="9">
        <v>3.4572888154150516</v>
      </c>
      <c r="AJ115" s="9"/>
    </row>
    <row r="116" spans="31:36" x14ac:dyDescent="0.2">
      <c r="AE116" s="9">
        <v>32.238345063084097</v>
      </c>
      <c r="AF116" s="8">
        <v>4.6017507249518887</v>
      </c>
      <c r="AG116" s="8">
        <v>8.9514919197911968</v>
      </c>
      <c r="AH116">
        <v>16.181999999999999</v>
      </c>
      <c r="AI116" s="9">
        <v>3.9750239655931807</v>
      </c>
      <c r="AJ116" s="9">
        <v>41506</v>
      </c>
    </row>
    <row r="117" spans="31:36" x14ac:dyDescent="0.2">
      <c r="AE117" s="9">
        <v>38.568273210249799</v>
      </c>
      <c r="AF117" s="8">
        <v>0.93012410290955494</v>
      </c>
      <c r="AG117" s="8">
        <v>8.960750170646989</v>
      </c>
      <c r="AH117">
        <v>13.369</v>
      </c>
      <c r="AI117" s="9">
        <v>3.9002592668651812</v>
      </c>
      <c r="AJ117" s="9">
        <v>42422</v>
      </c>
    </row>
    <row r="118" spans="31:36" x14ac:dyDescent="0.2">
      <c r="AE118" s="9">
        <v>3.4920634920634899</v>
      </c>
      <c r="AF118" s="8">
        <v>21.25005456137761</v>
      </c>
      <c r="AG118" s="8">
        <v>7.1744049632917379</v>
      </c>
      <c r="AH118">
        <v>1.0009999999999999</v>
      </c>
      <c r="AI118" s="9">
        <v>1.8843696647398134</v>
      </c>
      <c r="AJ118" s="9"/>
    </row>
    <row r="119" spans="31:36" x14ac:dyDescent="0.2">
      <c r="AE119" s="9">
        <v>39.708360138467597</v>
      </c>
      <c r="AF119" s="8">
        <v>26.927127574424592</v>
      </c>
      <c r="AG119" s="8">
        <v>7.4128479004502266</v>
      </c>
      <c r="AH119">
        <v>1.234</v>
      </c>
      <c r="AI119" s="9">
        <v>1.8653625314472715</v>
      </c>
      <c r="AJ119" s="9">
        <v>10829</v>
      </c>
    </row>
    <row r="120" spans="31:36" x14ac:dyDescent="0.2">
      <c r="AE120" s="3"/>
      <c r="AF120" s="8">
        <v>36.774223526209951</v>
      </c>
      <c r="AG120" s="8">
        <v>7.726009277380447</v>
      </c>
      <c r="AH120">
        <v>1.2989999999999999</v>
      </c>
      <c r="AI120" s="9">
        <v>1.8372302439975663</v>
      </c>
      <c r="AJ120" s="9"/>
    </row>
    <row r="121" spans="31:36" x14ac:dyDescent="0.2">
      <c r="AE121" s="9">
        <v>59.1202943501794</v>
      </c>
      <c r="AF121" s="8">
        <v>34.57500620990858</v>
      </c>
      <c r="AG121" s="8">
        <v>8.0229608019839684</v>
      </c>
      <c r="AH121">
        <v>1.298</v>
      </c>
      <c r="AI121" s="9">
        <v>1.8126565678587763</v>
      </c>
      <c r="AJ121" s="9">
        <v>21614.75</v>
      </c>
    </row>
    <row r="122" spans="31:36" x14ac:dyDescent="0.2">
      <c r="AE122" s="9">
        <v>58.768333047993998</v>
      </c>
      <c r="AF122" s="8">
        <v>33.466975062250114</v>
      </c>
      <c r="AG122" s="8">
        <v>8.3116446854223831</v>
      </c>
      <c r="AH122">
        <v>1.63</v>
      </c>
      <c r="AI122" s="9">
        <v>2.2483230791036015</v>
      </c>
      <c r="AJ122" s="9">
        <v>37196</v>
      </c>
    </row>
    <row r="123" spans="31:36" x14ac:dyDescent="0.2">
      <c r="AE123" s="9">
        <v>62.7620288910611</v>
      </c>
      <c r="AF123" s="8">
        <v>31.9966111545484</v>
      </c>
      <c r="AG123" s="8">
        <v>8.5892507486195004</v>
      </c>
      <c r="AH123">
        <v>1.722</v>
      </c>
      <c r="AI123" s="9">
        <v>1.9899154866042899</v>
      </c>
      <c r="AJ123" s="9">
        <v>54559</v>
      </c>
    </row>
    <row r="124" spans="31:36" x14ac:dyDescent="0.2">
      <c r="AE124" s="9">
        <v>66.370685066337202</v>
      </c>
      <c r="AF124" s="8">
        <v>24.073867990574637</v>
      </c>
      <c r="AG124" s="8">
        <v>8.8049576604733257</v>
      </c>
      <c r="AH124">
        <v>1.444</v>
      </c>
      <c r="AI124" s="9">
        <v>1.91545796626358</v>
      </c>
      <c r="AJ124" s="9">
        <v>76850</v>
      </c>
    </row>
    <row r="125" spans="31:36" x14ac:dyDescent="0.2">
      <c r="AE125" s="3"/>
      <c r="AF125" s="8">
        <v>25.869388362398936</v>
      </c>
      <c r="AG125" s="8">
        <v>9.035032243496623</v>
      </c>
      <c r="AH125">
        <v>1.3109999999999999</v>
      </c>
      <c r="AI125" s="9">
        <v>2.0954428654773412</v>
      </c>
      <c r="AJ125" s="9"/>
    </row>
    <row r="126" spans="31:36" x14ac:dyDescent="0.2">
      <c r="AE126" s="9">
        <v>67.066855381031601</v>
      </c>
      <c r="AF126" s="8">
        <v>24.881219983260216</v>
      </c>
      <c r="AG126" s="8">
        <v>9.2572251029125461</v>
      </c>
      <c r="AH126">
        <v>1.1259999999999999</v>
      </c>
      <c r="AI126" s="9">
        <v>2.0047498037215985</v>
      </c>
      <c r="AJ126" s="9">
        <v>178000</v>
      </c>
    </row>
    <row r="127" spans="31:36" x14ac:dyDescent="0.2">
      <c r="AE127" s="9">
        <v>72.103729603729505</v>
      </c>
      <c r="AF127" s="8"/>
      <c r="AG127" s="8">
        <v>9.4941650141006591</v>
      </c>
      <c r="AH127">
        <v>0.98</v>
      </c>
      <c r="AI127" s="9">
        <v>2.314184610751393</v>
      </c>
      <c r="AJ127" s="9">
        <v>240000</v>
      </c>
    </row>
    <row r="128" spans="31:36" x14ac:dyDescent="0.2">
      <c r="AE128" s="3"/>
      <c r="AF128" s="8">
        <v>2.1452840772497761</v>
      </c>
      <c r="AG128" s="8">
        <v>8.5367377461988845</v>
      </c>
      <c r="AH128">
        <v>1.67</v>
      </c>
      <c r="AI128" s="9">
        <v>1.4651386514637894</v>
      </c>
      <c r="AJ128" s="9"/>
    </row>
    <row r="129" spans="31:36" x14ac:dyDescent="0.2">
      <c r="AE129" s="9">
        <v>0</v>
      </c>
      <c r="AF129" s="8">
        <v>8.6358754533522717</v>
      </c>
      <c r="AG129" s="8">
        <v>8.6195692580331045</v>
      </c>
      <c r="AH129">
        <v>0.86199999999999999</v>
      </c>
      <c r="AI129" s="9">
        <v>1.5954143347174581</v>
      </c>
      <c r="AJ129" s="9"/>
    </row>
    <row r="130" spans="31:36" x14ac:dyDescent="0.2">
      <c r="AE130" s="9">
        <v>31.436314363143602</v>
      </c>
      <c r="AF130" s="8">
        <v>21.213215381837877</v>
      </c>
      <c r="AG130" s="8">
        <v>8.8119501775399804</v>
      </c>
      <c r="AH130">
        <v>0.64800000000000002</v>
      </c>
      <c r="AI130" s="9">
        <v>1.5926422400953233</v>
      </c>
      <c r="AJ130" s="9"/>
    </row>
    <row r="131" spans="31:36" x14ac:dyDescent="0.2">
      <c r="AE131" s="3"/>
      <c r="AF131" s="8">
        <v>10.083407804587431</v>
      </c>
      <c r="AG131" s="8">
        <v>8.908018322784887</v>
      </c>
      <c r="AH131">
        <v>0.77600000000000002</v>
      </c>
      <c r="AI131" s="9">
        <v>1.6861047219591394</v>
      </c>
      <c r="AJ131" s="9"/>
    </row>
    <row r="132" spans="31:36" x14ac:dyDescent="0.2">
      <c r="AE132" s="9">
        <v>38.330622610283598</v>
      </c>
      <c r="AF132" s="8">
        <v>12.921120281423354</v>
      </c>
      <c r="AG132" s="8">
        <v>9.0295376611514975</v>
      </c>
      <c r="AH132">
        <v>0.76400000000000001</v>
      </c>
      <c r="AI132" s="9">
        <v>1.7064462017733046</v>
      </c>
      <c r="AJ132" s="9"/>
    </row>
    <row r="133" spans="31:36" x14ac:dyDescent="0.2">
      <c r="AE133" s="9">
        <v>29.928315412186301</v>
      </c>
      <c r="AF133" s="8">
        <v>13.503474718427992</v>
      </c>
      <c r="AG133" s="8">
        <v>9.1562009258755346</v>
      </c>
      <c r="AH133">
        <v>1.161</v>
      </c>
      <c r="AI133" s="9">
        <v>1.6181779795207432</v>
      </c>
      <c r="AJ133" s="9"/>
    </row>
    <row r="134" spans="31:36" x14ac:dyDescent="0.2">
      <c r="AE134" s="9">
        <v>42.811473681038898</v>
      </c>
      <c r="AF134" s="8">
        <v>2.0479256835215875</v>
      </c>
      <c r="AG134" s="8">
        <v>9.1764733024646059</v>
      </c>
      <c r="AH134">
        <v>1.319</v>
      </c>
      <c r="AI134" s="9">
        <v>1.6829419675183614</v>
      </c>
      <c r="AJ134" s="9"/>
    </row>
    <row r="135" spans="31:36" x14ac:dyDescent="0.2">
      <c r="AE135" s="9">
        <v>40.922259763723098</v>
      </c>
      <c r="AF135" s="8">
        <v>11.47201820626875</v>
      </c>
      <c r="AG135" s="8">
        <v>9.2850767180902007</v>
      </c>
      <c r="AH135">
        <v>1.786</v>
      </c>
      <c r="AI135" s="9">
        <v>1.7330178173719377</v>
      </c>
      <c r="AJ135" s="9">
        <v>99214</v>
      </c>
    </row>
    <row r="136" spans="31:36" x14ac:dyDescent="0.2">
      <c r="AE136" s="9">
        <v>71.732670621559507</v>
      </c>
      <c r="AF136" s="8">
        <v>15.970675575352637</v>
      </c>
      <c r="AG136" s="8">
        <v>9.4332438944857842</v>
      </c>
      <c r="AH136">
        <v>2.2999999999999998</v>
      </c>
      <c r="AI136" s="9">
        <v>1.7067296151076259</v>
      </c>
      <c r="AJ136" s="9">
        <v>71504</v>
      </c>
    </row>
    <row r="137" spans="31:36" x14ac:dyDescent="0.2">
      <c r="AE137" s="3"/>
      <c r="AF137" s="8">
        <v>19.62871089061375</v>
      </c>
      <c r="AG137" s="8">
        <v>9.6124665788188324</v>
      </c>
      <c r="AH137">
        <v>3.04</v>
      </c>
      <c r="AI137" s="9">
        <v>1.6628762541806019</v>
      </c>
      <c r="AJ137" s="9"/>
    </row>
    <row r="138" spans="31:36" x14ac:dyDescent="0.2">
      <c r="AE138" s="9">
        <v>0</v>
      </c>
      <c r="AF138" s="8">
        <v>9.3876958792803258</v>
      </c>
      <c r="AG138" s="8">
        <v>8.2346976456517567</v>
      </c>
      <c r="AH138">
        <v>0.98599999999999999</v>
      </c>
      <c r="AI138" s="9">
        <v>3.7133837378962729</v>
      </c>
      <c r="AJ138" s="9"/>
    </row>
    <row r="139" spans="31:36" x14ac:dyDescent="0.2">
      <c r="AE139" s="9">
        <v>0</v>
      </c>
      <c r="AF139" s="8">
        <v>37.583233850643317</v>
      </c>
      <c r="AG139" s="8">
        <v>8.5537565307232839</v>
      </c>
      <c r="AH139">
        <v>0.73199999999999998</v>
      </c>
      <c r="AI139" s="9">
        <v>2.7306698546141681</v>
      </c>
      <c r="AJ139" s="9"/>
    </row>
    <row r="140" spans="31:36" x14ac:dyDescent="0.2">
      <c r="AE140" s="9">
        <v>0</v>
      </c>
      <c r="AF140" s="8">
        <v>10.788245729050171</v>
      </c>
      <c r="AG140" s="8">
        <v>8.6562070279430277</v>
      </c>
      <c r="AH140">
        <v>1.117</v>
      </c>
      <c r="AI140" s="9">
        <v>2.4102024122387178</v>
      </c>
      <c r="AJ140" s="9"/>
    </row>
    <row r="141" spans="31:36" x14ac:dyDescent="0.2">
      <c r="AE141" s="9">
        <v>0</v>
      </c>
      <c r="AF141" s="8">
        <v>1.0773273926588676</v>
      </c>
      <c r="AG141" s="8">
        <v>8.666922683609533</v>
      </c>
      <c r="AH141">
        <v>1.0720000000000001</v>
      </c>
      <c r="AI141" s="9">
        <v>2.3330980095047869</v>
      </c>
      <c r="AJ141" s="9"/>
    </row>
    <row r="142" spans="31:36" x14ac:dyDescent="0.2">
      <c r="AE142" s="8"/>
      <c r="AF142" s="8">
        <v>4.5302706797988739</v>
      </c>
      <c r="AG142" s="8">
        <v>8.7112291986566195</v>
      </c>
      <c r="AH142">
        <v>1.0680000000000001</v>
      </c>
      <c r="AI142" s="9">
        <v>2.2995865386199288</v>
      </c>
      <c r="AJ142" s="9"/>
    </row>
    <row r="143" spans="31:36" x14ac:dyDescent="0.2">
      <c r="AE143" s="9">
        <v>0</v>
      </c>
      <c r="AF143" s="8">
        <v>5.7999901164610401</v>
      </c>
      <c r="AG143" s="8">
        <v>8.7676094386755299</v>
      </c>
      <c r="AH143">
        <v>1.1539999999999999</v>
      </c>
      <c r="AI143" s="9">
        <v>2.2607741172074483</v>
      </c>
      <c r="AJ143" s="9"/>
    </row>
    <row r="144" spans="31:36" x14ac:dyDescent="0.2">
      <c r="AE144" s="9">
        <v>0</v>
      </c>
      <c r="AF144" s="8">
        <v>2.6841875817400456</v>
      </c>
      <c r="AG144" s="8">
        <v>8.7940973906961393</v>
      </c>
      <c r="AH144">
        <v>1.2050000000000001</v>
      </c>
      <c r="AI144" s="9">
        <v>3.9830179524502669</v>
      </c>
      <c r="AJ144" s="9"/>
    </row>
    <row r="145" spans="31:36" x14ac:dyDescent="0.2">
      <c r="AE145" s="9">
        <v>0</v>
      </c>
      <c r="AF145" s="8">
        <v>40.11705482775352</v>
      </c>
      <c r="AG145" s="8">
        <v>9.1314053838880405</v>
      </c>
      <c r="AH145">
        <v>1.768</v>
      </c>
      <c r="AI145" s="9">
        <v>2.8169029325830537</v>
      </c>
      <c r="AJ145" s="9"/>
    </row>
    <row r="146" spans="31:36" x14ac:dyDescent="0.2">
      <c r="AE146" s="9">
        <v>0</v>
      </c>
      <c r="AF146" s="8">
        <v>-1.2769180824586084</v>
      </c>
      <c r="AG146" s="8">
        <v>9.1185539763454742</v>
      </c>
      <c r="AH146">
        <v>1.5309999999999999</v>
      </c>
      <c r="AI146" s="9">
        <v>2.6873835361175051</v>
      </c>
      <c r="AJ146" s="9"/>
    </row>
    <row r="147" spans="31:36" x14ac:dyDescent="0.2">
      <c r="AE147" s="9">
        <v>0</v>
      </c>
      <c r="AF147" s="8">
        <v>-7.6729146114216817</v>
      </c>
      <c r="AG147" s="8">
        <v>9.038721338315364</v>
      </c>
      <c r="AH147">
        <v>1.296</v>
      </c>
      <c r="AI147" s="9">
        <v>2.8220349044283508</v>
      </c>
      <c r="AJ147" s="9"/>
    </row>
    <row r="148" spans="31:36" x14ac:dyDescent="0.2">
      <c r="AE148" s="8"/>
      <c r="AF148" s="8"/>
      <c r="AG148" s="8">
        <v>3.7688221567871394</v>
      </c>
      <c r="AH148" s="8"/>
      <c r="AI148" s="9">
        <v>1.1855570172401855</v>
      </c>
      <c r="AJ148" s="9"/>
    </row>
    <row r="149" spans="31:36" x14ac:dyDescent="0.2">
      <c r="AE149" s="8"/>
      <c r="AF149" s="8">
        <v>113.80830390731383</v>
      </c>
      <c r="AG149" s="8">
        <v>4.5287318082396553</v>
      </c>
      <c r="AH149" s="8"/>
      <c r="AI149" s="9">
        <v>1.1738431148195723</v>
      </c>
      <c r="AJ149" s="9"/>
    </row>
    <row r="150" spans="31:36" x14ac:dyDescent="0.2">
      <c r="AE150" s="8"/>
      <c r="AF150" s="8">
        <v>163.07142625835209</v>
      </c>
      <c r="AG150" s="8">
        <v>5.4959872002887904</v>
      </c>
      <c r="AI150" s="9">
        <v>1.9617991727941175</v>
      </c>
      <c r="AJ150" s="9"/>
    </row>
    <row r="151" spans="31:36" x14ac:dyDescent="0.2">
      <c r="AE151" s="9">
        <v>0</v>
      </c>
      <c r="AF151" s="8">
        <v>74.24254858193278</v>
      </c>
      <c r="AG151" s="8">
        <v>6.0512653002260182</v>
      </c>
      <c r="AH151">
        <v>0.99</v>
      </c>
      <c r="AI151" s="9">
        <v>2.7516213352172381</v>
      </c>
      <c r="AJ151" s="9"/>
    </row>
    <row r="152" spans="31:36" x14ac:dyDescent="0.2">
      <c r="AE152" s="9">
        <v>0</v>
      </c>
      <c r="AF152" s="8">
        <v>60.735429176969276</v>
      </c>
      <c r="AG152" s="8">
        <v>6.5258548304913297</v>
      </c>
      <c r="AH152">
        <v>2.0739999999999998</v>
      </c>
      <c r="AI152" s="9">
        <v>2.0878351155864001</v>
      </c>
      <c r="AJ152" s="9"/>
    </row>
    <row r="153" spans="31:36" x14ac:dyDescent="0.2">
      <c r="AE153" s="9">
        <v>0</v>
      </c>
      <c r="AF153" s="8">
        <v>47.309479125003847</v>
      </c>
      <c r="AG153" s="8">
        <v>6.9132203184131953</v>
      </c>
      <c r="AH153">
        <v>2.2970000000000002</v>
      </c>
      <c r="AI153" s="9">
        <v>1.7972033257747542</v>
      </c>
      <c r="AJ153" s="9"/>
    </row>
    <row r="154" spans="31:36" x14ac:dyDescent="0.2">
      <c r="AE154" s="9">
        <v>0</v>
      </c>
      <c r="AF154" s="8">
        <v>38.293451883677434</v>
      </c>
      <c r="AG154" s="8">
        <v>7.2374280227852967</v>
      </c>
      <c r="AH154">
        <v>3.633</v>
      </c>
      <c r="AI154" s="9">
        <v>1.4626019318050245</v>
      </c>
      <c r="AJ154" s="9"/>
    </row>
    <row r="155" spans="31:36" x14ac:dyDescent="0.2">
      <c r="AE155" s="9">
        <v>0</v>
      </c>
      <c r="AF155" s="8">
        <v>39.015313053527741</v>
      </c>
      <c r="AG155" s="8">
        <v>7.5668419297128029</v>
      </c>
      <c r="AH155">
        <v>4.5179999999999998</v>
      </c>
      <c r="AI155" s="9">
        <v>1.7578159838512259</v>
      </c>
      <c r="AJ155" s="9"/>
    </row>
    <row r="156" spans="31:36" x14ac:dyDescent="0.2">
      <c r="AE156" s="9">
        <v>0</v>
      </c>
      <c r="AF156" s="8">
        <v>34.960212640699076</v>
      </c>
      <c r="AG156" s="8">
        <v>7.8666517575443118</v>
      </c>
      <c r="AH156">
        <v>3.2120000000000002</v>
      </c>
      <c r="AI156" s="9">
        <v>1.4869350693954653</v>
      </c>
      <c r="AJ156" s="9"/>
    </row>
    <row r="157" spans="31:36" x14ac:dyDescent="0.2">
      <c r="AE157" s="8"/>
      <c r="AF157" s="8">
        <v>-3.7561529723589482</v>
      </c>
      <c r="AG157" s="8">
        <v>8.5337749510079153</v>
      </c>
      <c r="AH157">
        <v>31.414000000000001</v>
      </c>
      <c r="AI157" s="9">
        <v>1.4464946101188132</v>
      </c>
      <c r="AJ157" s="9"/>
    </row>
    <row r="158" spans="31:36" x14ac:dyDescent="0.2">
      <c r="AE158" s="9">
        <v>10.0710030847782</v>
      </c>
      <c r="AF158" s="8">
        <v>2.1461169250137591</v>
      </c>
      <c r="AG158" s="8">
        <v>8.5550090721004626</v>
      </c>
      <c r="AH158">
        <v>17.651</v>
      </c>
      <c r="AI158" s="9">
        <v>1.5269898126215649</v>
      </c>
      <c r="AJ158" s="9"/>
    </row>
    <row r="159" spans="31:36" x14ac:dyDescent="0.2">
      <c r="AE159" s="9">
        <v>9.86766849320124</v>
      </c>
      <c r="AF159" s="8">
        <v>5.7523061220559599</v>
      </c>
      <c r="AG159" s="8">
        <v>8.6109385111017485</v>
      </c>
      <c r="AH159">
        <v>17.719000000000001</v>
      </c>
      <c r="AI159" s="9">
        <v>1.6516553155843683</v>
      </c>
      <c r="AJ159" s="9"/>
    </row>
    <row r="160" spans="31:36" x14ac:dyDescent="0.2">
      <c r="AE160" s="9">
        <v>17.333930114828998</v>
      </c>
      <c r="AF160" s="8">
        <v>3.1576647120952863</v>
      </c>
      <c r="AG160" s="8">
        <v>8.6420268683375649</v>
      </c>
      <c r="AH160">
        <v>8.0570000000000004</v>
      </c>
      <c r="AI160" s="9">
        <v>1.6709680836040108</v>
      </c>
      <c r="AJ160" s="9"/>
    </row>
    <row r="161" spans="31:36" x14ac:dyDescent="0.2">
      <c r="AE161" s="8"/>
      <c r="AF161" s="8">
        <v>-2.1677729134303094</v>
      </c>
      <c r="AG161" s="8">
        <v>8.6201107254229239</v>
      </c>
      <c r="AH161">
        <v>8.9969999999999999</v>
      </c>
      <c r="AI161" s="9">
        <v>1.8262901479610247</v>
      </c>
      <c r="AJ161" s="9"/>
    </row>
    <row r="162" spans="31:36" x14ac:dyDescent="0.2">
      <c r="AE162" s="9">
        <v>20.334908855317</v>
      </c>
      <c r="AF162" s="8">
        <v>1.1764705882352908</v>
      </c>
      <c r="AG162" s="8">
        <v>8.6318067651861146</v>
      </c>
      <c r="AH162">
        <v>7.992</v>
      </c>
      <c r="AI162" s="9">
        <v>1.7638750178342131</v>
      </c>
      <c r="AJ162" s="9"/>
    </row>
    <row r="163" spans="31:36" x14ac:dyDescent="0.2">
      <c r="AE163" s="8"/>
      <c r="AF163" s="8">
        <v>-2.2025253245826795</v>
      </c>
      <c r="AG163" s="8">
        <v>8.6095353345906673</v>
      </c>
      <c r="AH163">
        <v>6.5629999999999997</v>
      </c>
      <c r="AI163" s="9">
        <v>1.7249120119627259</v>
      </c>
      <c r="AJ163" s="9"/>
    </row>
    <row r="164" spans="31:36" x14ac:dyDescent="0.2">
      <c r="AE164" s="9">
        <v>19.454809286898801</v>
      </c>
      <c r="AF164" s="8">
        <v>-1.1087404489669417</v>
      </c>
      <c r="AG164" s="8">
        <v>8.5983860066931701</v>
      </c>
      <c r="AH164">
        <v>6.069</v>
      </c>
      <c r="AI164" s="9">
        <v>1.7370041859521661</v>
      </c>
      <c r="AJ164" s="9"/>
    </row>
    <row r="165" spans="31:36" x14ac:dyDescent="0.2">
      <c r="AE165" s="9">
        <v>20.315280471968801</v>
      </c>
      <c r="AF165" s="8">
        <v>1.8698482361836017</v>
      </c>
      <c r="AG165" s="8">
        <v>8.6169118215266529</v>
      </c>
      <c r="AH165">
        <v>11.632</v>
      </c>
      <c r="AI165" s="9">
        <v>1.6710533461253008</v>
      </c>
      <c r="AJ165" s="9"/>
    </row>
    <row r="166" spans="31:36" x14ac:dyDescent="0.2">
      <c r="AE166" s="8"/>
      <c r="AF166" s="8">
        <v>1.1874807667939731</v>
      </c>
      <c r="AG166" s="8">
        <v>8.628716676901476</v>
      </c>
      <c r="AH166">
        <v>-22.065999999999999</v>
      </c>
      <c r="AI166" s="9">
        <v>1.6094742303082346</v>
      </c>
      <c r="AJ166" s="9"/>
    </row>
    <row r="167" spans="31:36" x14ac:dyDescent="0.2">
      <c r="AE167" s="9">
        <v>22.955910455910399</v>
      </c>
      <c r="AF167" s="8">
        <v>-3.2549160456137196</v>
      </c>
      <c r="AG167" s="8">
        <v>7.6754995977488658</v>
      </c>
      <c r="AH167">
        <v>2.1520000000000001</v>
      </c>
      <c r="AI167" s="9">
        <v>1.2876235556174298</v>
      </c>
      <c r="AJ167" s="9"/>
    </row>
    <row r="168" spans="31:36" x14ac:dyDescent="0.2">
      <c r="AE168" s="9">
        <v>21.100813743218701</v>
      </c>
      <c r="AF168" s="8">
        <v>2.5616037867186328</v>
      </c>
      <c r="AG168" s="8">
        <v>7.7007930423568771</v>
      </c>
      <c r="AH168">
        <v>1.7430000000000001</v>
      </c>
      <c r="AI168" s="9">
        <v>0.81190896339532159</v>
      </c>
      <c r="AJ168" s="9"/>
    </row>
    <row r="169" spans="31:36" x14ac:dyDescent="0.2">
      <c r="AE169" s="9">
        <v>20.8623094724135</v>
      </c>
      <c r="AF169" s="8">
        <v>-1.9546626849463744</v>
      </c>
      <c r="AG169" s="8">
        <v>7.6810528537249105</v>
      </c>
      <c r="AH169">
        <v>1.391</v>
      </c>
      <c r="AI169" s="9">
        <v>0.87867460427338595</v>
      </c>
      <c r="AJ169" s="9"/>
    </row>
    <row r="170" spans="31:36" x14ac:dyDescent="0.2">
      <c r="AE170" s="9">
        <v>19.322486519691399</v>
      </c>
      <c r="AF170" s="8">
        <v>6.303936499146241</v>
      </c>
      <c r="AG170" s="8">
        <v>7.7421849843759718</v>
      </c>
      <c r="AH170">
        <v>1.397</v>
      </c>
      <c r="AI170" s="9">
        <v>0.86286086390275663</v>
      </c>
      <c r="AJ170" s="9"/>
    </row>
    <row r="171" spans="31:36" x14ac:dyDescent="0.2">
      <c r="AE171" s="9">
        <v>19.193409247757099</v>
      </c>
      <c r="AF171" s="8">
        <v>5.5263729107879387</v>
      </c>
      <c r="AG171" s="8">
        <v>7.7959757002612005</v>
      </c>
      <c r="AH171">
        <v>1.401</v>
      </c>
      <c r="AI171" s="9">
        <v>0.83026164225769294</v>
      </c>
      <c r="AJ171" s="9"/>
    </row>
    <row r="172" spans="31:36" x14ac:dyDescent="0.2">
      <c r="AE172" s="9">
        <v>2.7696793002915401</v>
      </c>
      <c r="AF172" s="8">
        <v>5.2328451538588041</v>
      </c>
      <c r="AG172" s="8">
        <v>7.8469809821387884</v>
      </c>
      <c r="AH172">
        <v>1.2609999999999999</v>
      </c>
      <c r="AI172" s="9">
        <v>0.85695856137607507</v>
      </c>
      <c r="AJ172" s="9"/>
    </row>
    <row r="173" spans="31:36" x14ac:dyDescent="0.2">
      <c r="AE173" s="9">
        <v>3.63196125907991</v>
      </c>
      <c r="AF173" s="8">
        <v>5.3244722439405718</v>
      </c>
      <c r="AG173" s="8">
        <v>7.8988565932644672</v>
      </c>
      <c r="AH173">
        <v>1.4239999999999999</v>
      </c>
      <c r="AI173" s="9">
        <v>0.87896221512879524</v>
      </c>
      <c r="AJ173" s="9"/>
    </row>
    <row r="174" spans="31:36" x14ac:dyDescent="0.2">
      <c r="AE174" s="9">
        <v>4.2643923240938202</v>
      </c>
      <c r="AF174" s="8">
        <v>7.5272808254769581</v>
      </c>
      <c r="AG174" s="8">
        <v>7.9714309977693505</v>
      </c>
      <c r="AH174">
        <v>1.7150000000000001</v>
      </c>
      <c r="AI174" s="9">
        <v>0.9940628236106317</v>
      </c>
      <c r="AJ174" s="9"/>
    </row>
    <row r="175" spans="31:36" x14ac:dyDescent="0.2">
      <c r="AE175" s="9">
        <v>3.8132043862321101</v>
      </c>
      <c r="AF175" s="8">
        <v>42.996202968588207</v>
      </c>
      <c r="AG175" s="8">
        <v>8.3290788890214227</v>
      </c>
      <c r="AH175">
        <v>2.17</v>
      </c>
      <c r="AI175" s="9">
        <v>0.76034374547385697</v>
      </c>
      <c r="AJ175" s="9"/>
    </row>
    <row r="176" spans="31:36" x14ac:dyDescent="0.2">
      <c r="AE176" s="9">
        <v>4.4244034165957302</v>
      </c>
      <c r="AF176" s="8">
        <v>4.5213151161106371</v>
      </c>
      <c r="AG176" s="8">
        <v>8.373299726041628</v>
      </c>
      <c r="AH176">
        <v>1.9410000000000001</v>
      </c>
      <c r="AI176" s="9">
        <v>0.76322778817062753</v>
      </c>
      <c r="AJ176" s="9"/>
    </row>
    <row r="177" spans="31:36" x14ac:dyDescent="0.2">
      <c r="AE177" s="9">
        <v>18.7344095382091</v>
      </c>
      <c r="AF177" s="8">
        <v>-30.861534313064581</v>
      </c>
      <c r="AG177" s="8">
        <v>9.2356181791604506</v>
      </c>
      <c r="AH177">
        <v>0.26</v>
      </c>
      <c r="AI177" s="9">
        <v>1.5815132605304212</v>
      </c>
      <c r="AJ177" s="9">
        <v>777427</v>
      </c>
    </row>
    <row r="178" spans="31:36" x14ac:dyDescent="0.2">
      <c r="AE178" s="3"/>
      <c r="AF178" s="8">
        <v>17.687207488299531</v>
      </c>
      <c r="AG178" s="8">
        <v>9.3984783140915766</v>
      </c>
      <c r="AH178">
        <v>0.33500000000000002</v>
      </c>
      <c r="AI178" s="9">
        <v>1.407787903893952</v>
      </c>
      <c r="AJ178" s="9"/>
    </row>
    <row r="179" spans="31:36" x14ac:dyDescent="0.2">
      <c r="AE179" s="9">
        <v>34.111086353733398</v>
      </c>
      <c r="AF179" s="8">
        <v>18.574979287489644</v>
      </c>
      <c r="AG179" s="8">
        <v>9.5688536251885559</v>
      </c>
      <c r="AH179">
        <v>0.312</v>
      </c>
      <c r="AI179" s="9">
        <v>1.2383314700950252</v>
      </c>
      <c r="AJ179" s="9">
        <v>755506</v>
      </c>
    </row>
    <row r="180" spans="31:36" x14ac:dyDescent="0.2">
      <c r="AE180" s="9">
        <v>42.956631786050401</v>
      </c>
      <c r="AF180" s="8">
        <v>-7.1967579653437665</v>
      </c>
      <c r="AG180" s="8">
        <v>9.4941650141006591</v>
      </c>
      <c r="AH180">
        <v>0.36099999999999999</v>
      </c>
      <c r="AI180" s="9">
        <v>1.4535461526878481</v>
      </c>
      <c r="AJ180" s="9">
        <v>710557</v>
      </c>
    </row>
    <row r="181" spans="31:36" x14ac:dyDescent="0.2">
      <c r="AE181" s="3"/>
      <c r="AF181" s="8">
        <v>-1.505797319680771E-2</v>
      </c>
      <c r="AG181" s="8">
        <v>9.4940144230304249</v>
      </c>
      <c r="AH181">
        <v>0.55000000000000004</v>
      </c>
      <c r="AI181" s="9">
        <v>1.3901355421686747</v>
      </c>
      <c r="AJ181" s="9"/>
    </row>
    <row r="182" spans="31:36" x14ac:dyDescent="0.2">
      <c r="AE182" s="9">
        <v>44.714271958305297</v>
      </c>
      <c r="AF182" s="8">
        <v>4.7590361445783129</v>
      </c>
      <c r="AG182" s="8">
        <v>9.5405070560341194</v>
      </c>
      <c r="AH182">
        <v>0.64900000000000002</v>
      </c>
      <c r="AI182" s="9">
        <v>1.4485336400230018</v>
      </c>
      <c r="AJ182" s="9">
        <v>563426</v>
      </c>
    </row>
    <row r="183" spans="31:36" x14ac:dyDescent="0.2">
      <c r="AE183" s="9">
        <v>47.558726460881303</v>
      </c>
      <c r="AF183" s="8">
        <v>-12.068717653824036</v>
      </c>
      <c r="AG183" s="8">
        <v>9.4118924970469156</v>
      </c>
      <c r="AH183">
        <v>0.60899999999999999</v>
      </c>
      <c r="AI183" s="9">
        <v>1.6846235592250469</v>
      </c>
      <c r="AJ183" s="9">
        <v>580492</v>
      </c>
    </row>
    <row r="184" spans="31:36" x14ac:dyDescent="0.2">
      <c r="AE184" s="9"/>
      <c r="AF184" s="8">
        <v>4.0873048311943105E-2</v>
      </c>
      <c r="AG184" s="8">
        <v>9.4123011440224857</v>
      </c>
      <c r="AH184">
        <v>0.55700000000000005</v>
      </c>
      <c r="AI184" s="9">
        <v>1.4387971890831834</v>
      </c>
      <c r="AJ184" s="9"/>
    </row>
    <row r="185" spans="31:36" x14ac:dyDescent="0.2">
      <c r="AE185" s="9">
        <v>49.957025814119703</v>
      </c>
      <c r="AF185" s="8">
        <v>7.1498610884131395</v>
      </c>
      <c r="AG185" s="8">
        <v>9.4813593835314247</v>
      </c>
      <c r="AH185">
        <v>0.59799999999999998</v>
      </c>
      <c r="AI185" s="9">
        <v>1.4796766567528408</v>
      </c>
      <c r="AJ185" s="9">
        <v>629484</v>
      </c>
    </row>
    <row r="186" spans="31:36" x14ac:dyDescent="0.2">
      <c r="AE186" s="3"/>
      <c r="AF186" s="8">
        <v>6.6727674826508041</v>
      </c>
      <c r="AG186" s="8">
        <v>9.545955098183267</v>
      </c>
      <c r="AH186">
        <v>0.65700000000000003</v>
      </c>
      <c r="AI186" s="9">
        <v>1.4573920503288533</v>
      </c>
      <c r="AJ186" s="9"/>
    </row>
    <row r="187" spans="31:36" x14ac:dyDescent="0.2">
      <c r="AE187" s="9">
        <v>5.55555555555555</v>
      </c>
      <c r="AF187" s="8">
        <v>10.346479323008143</v>
      </c>
      <c r="AG187" s="8">
        <v>8.8408696240913951</v>
      </c>
      <c r="AH187">
        <v>0.39200000000000002</v>
      </c>
      <c r="AI187" s="9">
        <v>4.6709593401823177</v>
      </c>
      <c r="AJ187" s="9">
        <v>94469</v>
      </c>
    </row>
    <row r="188" spans="31:36" x14ac:dyDescent="0.2">
      <c r="AE188" s="9">
        <v>22.238050015827699</v>
      </c>
      <c r="AF188" s="8">
        <v>16.69801765301693</v>
      </c>
      <c r="AG188" s="8">
        <v>8.9952889905593096</v>
      </c>
      <c r="AH188">
        <v>0.33600000000000002</v>
      </c>
      <c r="AI188" s="9">
        <v>4.1423434593924364</v>
      </c>
      <c r="AJ188" s="9">
        <v>78750</v>
      </c>
    </row>
    <row r="189" spans="31:36" x14ac:dyDescent="0.2">
      <c r="AE189" s="3"/>
      <c r="AF189" s="8">
        <v>13.924364538127712</v>
      </c>
      <c r="AG189" s="8">
        <v>9.1256535638089886</v>
      </c>
      <c r="AH189">
        <v>0.315</v>
      </c>
      <c r="AI189" s="9">
        <v>3.7831954723552461</v>
      </c>
      <c r="AJ189" s="9"/>
    </row>
    <row r="190" spans="31:36" x14ac:dyDescent="0.2">
      <c r="AE190" s="9">
        <v>23.927203065134101</v>
      </c>
      <c r="AF190" s="8">
        <v>13.419677840661734</v>
      </c>
      <c r="AG190" s="8">
        <v>9.2515782799924278</v>
      </c>
      <c r="AH190">
        <v>0.44800000000000001</v>
      </c>
      <c r="AI190" s="9">
        <v>3.8396507053065925</v>
      </c>
      <c r="AJ190" s="9">
        <v>76464</v>
      </c>
    </row>
    <row r="191" spans="31:36" x14ac:dyDescent="0.2">
      <c r="AE191" s="9">
        <v>24.335016835016798</v>
      </c>
      <c r="AF191" s="8">
        <v>13.021782938297669</v>
      </c>
      <c r="AG191" s="8">
        <v>9.373988663504516</v>
      </c>
      <c r="AH191">
        <v>0.33800000000000002</v>
      </c>
      <c r="AI191" s="9">
        <v>3.0528103243335032</v>
      </c>
      <c r="AJ191" s="9">
        <v>80551</v>
      </c>
    </row>
    <row r="192" spans="31:36" x14ac:dyDescent="0.2">
      <c r="AE192" s="9">
        <v>25.6272401433691</v>
      </c>
      <c r="AF192" s="8">
        <v>7.8451349974528783</v>
      </c>
      <c r="AG192" s="8">
        <v>9.4495147403629201</v>
      </c>
      <c r="AH192">
        <v>0.40699999999999997</v>
      </c>
      <c r="AI192" s="9">
        <v>3.0364509526058887</v>
      </c>
      <c r="AJ192" s="9">
        <v>84231</v>
      </c>
    </row>
    <row r="193" spans="31:36" x14ac:dyDescent="0.2">
      <c r="AE193" s="3"/>
      <c r="AF193" s="8">
        <v>9.2741300582585424</v>
      </c>
      <c r="AG193" s="8">
        <v>9.538204234060796</v>
      </c>
      <c r="AH193">
        <v>0.34799999999999998</v>
      </c>
      <c r="AI193" s="9">
        <v>2.8988472622478385</v>
      </c>
      <c r="AJ193" s="9"/>
    </row>
    <row r="194" spans="31:36" x14ac:dyDescent="0.2">
      <c r="AE194" s="9">
        <v>37.573909830007302</v>
      </c>
      <c r="AF194" s="8">
        <v>8.6599423631123926</v>
      </c>
      <c r="AG194" s="8">
        <v>9.6212572587625917</v>
      </c>
      <c r="AH194">
        <v>0.94599999999999995</v>
      </c>
      <c r="AI194" s="9">
        <v>4.2457896830659063</v>
      </c>
      <c r="AJ194" s="9">
        <v>77973</v>
      </c>
    </row>
    <row r="195" spans="31:36" x14ac:dyDescent="0.2">
      <c r="AE195" s="3"/>
      <c r="AF195" s="8">
        <v>21.721257127701897</v>
      </c>
      <c r="AG195" s="8">
        <v>9.8178207257790362</v>
      </c>
      <c r="AH195">
        <v>1.075</v>
      </c>
      <c r="AI195" s="9">
        <v>3.7028543414315287</v>
      </c>
      <c r="AJ195" s="9"/>
    </row>
    <row r="196" spans="31:36" x14ac:dyDescent="0.2">
      <c r="AE196" s="9">
        <v>47.5</v>
      </c>
      <c r="AF196" s="8">
        <v>12.261684279333261</v>
      </c>
      <c r="AG196" s="8">
        <v>9.9334831525715082</v>
      </c>
      <c r="AH196">
        <v>1.036</v>
      </c>
      <c r="AI196" s="9">
        <v>3.3589693823086999</v>
      </c>
      <c r="AJ196" s="9">
        <v>63225.8</v>
      </c>
    </row>
    <row r="197" spans="31:36" x14ac:dyDescent="0.2">
      <c r="AE197" s="8"/>
      <c r="AF197" s="8">
        <v>3.8175884686544266</v>
      </c>
      <c r="AG197" s="8">
        <v>5.8695031065637133</v>
      </c>
      <c r="AH197" s="8"/>
      <c r="AI197" s="9">
        <v>3.4160893375094972</v>
      </c>
      <c r="AJ197" s="9"/>
    </row>
    <row r="198" spans="31:36" x14ac:dyDescent="0.2">
      <c r="AE198" s="9">
        <v>0</v>
      </c>
      <c r="AF198" s="8">
        <v>22.528687587023025</v>
      </c>
      <c r="AG198" s="8">
        <v>6.0726781075273824</v>
      </c>
      <c r="AH198" s="8"/>
      <c r="AI198" s="9">
        <v>3.4208799998156003</v>
      </c>
      <c r="AJ198" s="9"/>
    </row>
    <row r="199" spans="31:36" x14ac:dyDescent="0.2">
      <c r="AE199" s="9">
        <v>0</v>
      </c>
      <c r="AF199" s="8">
        <v>19.76530572260344</v>
      </c>
      <c r="AG199" s="8">
        <v>6.2530419636302677</v>
      </c>
      <c r="AH199">
        <v>1.335</v>
      </c>
      <c r="AI199" s="9">
        <v>4.4736956567761954</v>
      </c>
      <c r="AJ199" s="9"/>
    </row>
    <row r="200" spans="31:36" x14ac:dyDescent="0.2">
      <c r="AE200" s="9">
        <v>0</v>
      </c>
      <c r="AF200" s="8">
        <v>36.171334761379619</v>
      </c>
      <c r="AG200" s="8">
        <v>6.5617856848998164</v>
      </c>
      <c r="AH200">
        <v>1.7869999999999999</v>
      </c>
      <c r="AI200" s="9">
        <v>3.8469812051434982</v>
      </c>
      <c r="AJ200" s="9"/>
    </row>
    <row r="201" spans="31:36" x14ac:dyDescent="0.2">
      <c r="AE201" s="9">
        <v>0</v>
      </c>
      <c r="AF201" s="8">
        <v>26.519856289591747</v>
      </c>
      <c r="AG201" s="8">
        <v>6.7970147614774543</v>
      </c>
      <c r="AH201">
        <v>1.9359999999999999</v>
      </c>
      <c r="AI201" s="9">
        <v>4.3927193798726725</v>
      </c>
      <c r="AJ201" s="9"/>
    </row>
    <row r="202" spans="31:36" x14ac:dyDescent="0.2">
      <c r="AE202" s="9">
        <v>0</v>
      </c>
      <c r="AF202" s="8">
        <v>33.984456601029308</v>
      </c>
      <c r="AG202" s="8">
        <v>7.0895683731975678</v>
      </c>
      <c r="AH202">
        <v>1.9139999999999999</v>
      </c>
      <c r="AI202" s="9">
        <v>7.2324314860053853</v>
      </c>
      <c r="AJ202" s="9"/>
    </row>
    <row r="203" spans="31:36" x14ac:dyDescent="0.2">
      <c r="AE203" s="9">
        <v>0</v>
      </c>
      <c r="AF203" s="8">
        <v>41.977588607542152</v>
      </c>
      <c r="AG203" s="8">
        <v>7.4400674056473424</v>
      </c>
      <c r="AH203">
        <v>1.9850000000000001</v>
      </c>
      <c r="AI203" s="9">
        <v>4.6344648577544314</v>
      </c>
      <c r="AJ203" s="9"/>
    </row>
    <row r="204" spans="31:36" x14ac:dyDescent="0.2">
      <c r="AE204" s="9">
        <v>0</v>
      </c>
      <c r="AF204" s="8">
        <v>7.5567352667416401</v>
      </c>
      <c r="AG204" s="8">
        <v>7.5129156979285829</v>
      </c>
      <c r="AH204">
        <v>1.8220000000000001</v>
      </c>
      <c r="AI204" s="9">
        <v>5.2560689166420058</v>
      </c>
      <c r="AJ204" s="9"/>
    </row>
    <row r="205" spans="31:36" x14ac:dyDescent="0.2">
      <c r="AE205" s="9">
        <v>0</v>
      </c>
      <c r="AF205" s="8">
        <v>22.821812829161807</v>
      </c>
      <c r="AG205" s="8">
        <v>7.7184801407813577</v>
      </c>
      <c r="AH205">
        <v>2.097</v>
      </c>
      <c r="AI205" s="9">
        <v>5.0314148949695454</v>
      </c>
      <c r="AJ205" s="9"/>
    </row>
    <row r="206" spans="31:36" x14ac:dyDescent="0.2">
      <c r="AE206" s="9">
        <v>0</v>
      </c>
      <c r="AF206" s="8">
        <v>8.1774124286853649</v>
      </c>
      <c r="AG206" s="8">
        <v>7.7970825418220402</v>
      </c>
      <c r="AH206">
        <v>2.1539999999999999</v>
      </c>
      <c r="AI206" s="9">
        <v>4.6034575005794141</v>
      </c>
      <c r="AJ206" s="9"/>
    </row>
    <row r="207" spans="31:36" x14ac:dyDescent="0.2">
      <c r="AE207" s="9">
        <v>75.189654812588699</v>
      </c>
      <c r="AF207" s="8">
        <v>-28.060245354062918</v>
      </c>
      <c r="AG207" s="8">
        <v>10.296002501468664</v>
      </c>
      <c r="AH207">
        <v>1.3049999999999999</v>
      </c>
      <c r="AI207" s="9">
        <v>0.99496859593435538</v>
      </c>
      <c r="AJ207" s="9">
        <v>9537175</v>
      </c>
    </row>
    <row r="208" spans="31:36" x14ac:dyDescent="0.2">
      <c r="AE208" s="3"/>
      <c r="AF208" s="8">
        <v>14.344566758965355</v>
      </c>
      <c r="AG208" s="8">
        <v>10.430048720688177</v>
      </c>
      <c r="AH208">
        <v>1.125</v>
      </c>
      <c r="AI208" s="9">
        <v>1.0453015179256984</v>
      </c>
      <c r="AJ208" s="9"/>
    </row>
    <row r="209" spans="31:36" x14ac:dyDescent="0.2">
      <c r="AE209" s="9">
        <v>90.272388802998194</v>
      </c>
      <c r="AF209" s="8">
        <v>13.596361703384325</v>
      </c>
      <c r="AG209" s="8">
        <v>10.557530013215313</v>
      </c>
      <c r="AH209">
        <v>1.0189999999999999</v>
      </c>
      <c r="AI209" s="9">
        <v>1.0174179795143763</v>
      </c>
      <c r="AJ209" s="9">
        <v>5040000</v>
      </c>
    </row>
    <row r="210" spans="31:36" x14ac:dyDescent="0.2">
      <c r="AE210" s="9">
        <v>88.757566387436498</v>
      </c>
      <c r="AF210" s="8">
        <v>-2.0147662871106951</v>
      </c>
      <c r="AG210" s="8">
        <v>10.537176618145875</v>
      </c>
      <c r="AH210">
        <v>1.08</v>
      </c>
      <c r="AI210" s="9">
        <v>1.1525563131782124</v>
      </c>
      <c r="AJ210" s="9">
        <v>5760000</v>
      </c>
    </row>
    <row r="211" spans="31:36" x14ac:dyDescent="0.2">
      <c r="AE211" s="9">
        <v>87.924835673253497</v>
      </c>
      <c r="AF211" s="8">
        <v>-40.877132471942907</v>
      </c>
      <c r="AG211" s="8">
        <v>10.011624211140706</v>
      </c>
      <c r="AH211">
        <v>0.85099999999999998</v>
      </c>
      <c r="AI211" s="9">
        <v>1.9185963022796626</v>
      </c>
      <c r="AJ211" s="9">
        <v>5150000</v>
      </c>
    </row>
    <row r="212" spans="31:36" x14ac:dyDescent="0.2">
      <c r="AE212" s="9"/>
      <c r="AF212" s="8">
        <v>-51.817447495961233</v>
      </c>
      <c r="AG212" s="8">
        <v>9.281450999434135</v>
      </c>
      <c r="AH212">
        <v>0.70299999999999996</v>
      </c>
      <c r="AI212" s="9">
        <v>3.5929961814287044</v>
      </c>
      <c r="AJ212" s="9"/>
    </row>
    <row r="213" spans="31:36" x14ac:dyDescent="0.2">
      <c r="AE213" s="9">
        <v>88.219525332106699</v>
      </c>
      <c r="AF213" s="8">
        <v>-38.195026543727302</v>
      </c>
      <c r="AG213" s="8">
        <v>8.8002646513103358</v>
      </c>
      <c r="AH213">
        <v>0.68600000000000005</v>
      </c>
      <c r="AI213" s="9">
        <v>5.1529535864978904</v>
      </c>
      <c r="AJ213" s="9">
        <v>5650000</v>
      </c>
    </row>
    <row r="214" spans="31:36" x14ac:dyDescent="0.2">
      <c r="AE214" s="9">
        <v>75.175934471619698</v>
      </c>
      <c r="AF214" s="8">
        <v>-28.239903556359252</v>
      </c>
      <c r="AG214" s="8">
        <v>8.4684230270468088</v>
      </c>
      <c r="AH214">
        <v>0.67</v>
      </c>
      <c r="AI214" s="9">
        <v>6.010289794204116</v>
      </c>
      <c r="AJ214" s="9">
        <v>4600000</v>
      </c>
    </row>
    <row r="215" spans="31:36" x14ac:dyDescent="0.2">
      <c r="AE215" s="3"/>
      <c r="AF215" s="8">
        <v>14.783704325913483</v>
      </c>
      <c r="AG215" s="8">
        <v>8.6063023664880127</v>
      </c>
      <c r="AH215">
        <v>0.91400000000000003</v>
      </c>
      <c r="AI215" s="9">
        <v>4.2283205268935236</v>
      </c>
      <c r="AJ215" s="9"/>
    </row>
    <row r="216" spans="31:36" x14ac:dyDescent="0.2">
      <c r="AE216" s="9">
        <v>77.434963433959695</v>
      </c>
      <c r="AF216" s="8">
        <v>15.678741309915845</v>
      </c>
      <c r="AG216" s="8">
        <v>8.7519490580586137</v>
      </c>
      <c r="AH216">
        <v>1.004</v>
      </c>
      <c r="AI216" s="9">
        <v>3.3896884390321049</v>
      </c>
      <c r="AJ216" s="9">
        <v>3919979</v>
      </c>
    </row>
    <row r="217" spans="31:36" x14ac:dyDescent="0.2">
      <c r="AE217" s="3"/>
      <c r="AF217" s="8">
        <v>-30.450689695087679</v>
      </c>
      <c r="AG217" s="8">
        <v>9.0564811330092443</v>
      </c>
      <c r="AH217">
        <v>0.77200000000000002</v>
      </c>
      <c r="AI217" s="9">
        <v>3.2873784672997566</v>
      </c>
      <c r="AJ217" s="9"/>
    </row>
    <row r="218" spans="31:36" x14ac:dyDescent="0.2">
      <c r="AE218" s="9">
        <v>38.823077472841597</v>
      </c>
      <c r="AF218" s="8">
        <v>42.093582089047416</v>
      </c>
      <c r="AG218" s="8">
        <v>9.4077968163544075</v>
      </c>
      <c r="AH218">
        <v>0.72899999999999998</v>
      </c>
      <c r="AI218" s="9">
        <v>3.5643930066486087</v>
      </c>
      <c r="AJ218" s="9">
        <v>10900000</v>
      </c>
    </row>
    <row r="219" spans="31:36" x14ac:dyDescent="0.2">
      <c r="AE219" s="9">
        <v>46.701043967570399</v>
      </c>
      <c r="AF219" s="8">
        <v>37.979151276368711</v>
      </c>
      <c r="AG219" s="8">
        <v>9.7297292264026609</v>
      </c>
      <c r="AH219">
        <v>0.75</v>
      </c>
      <c r="AI219" s="9">
        <v>3.0964306960142771</v>
      </c>
      <c r="AJ219" s="9">
        <v>13100000</v>
      </c>
    </row>
    <row r="220" spans="31:36" x14ac:dyDescent="0.2">
      <c r="AE220" s="9">
        <v>44.449598021026603</v>
      </c>
      <c r="AF220" s="8">
        <v>0.81499107674003568</v>
      </c>
      <c r="AG220" s="8">
        <v>9.7378461059933716</v>
      </c>
      <c r="AH220">
        <v>0.84299999999999997</v>
      </c>
      <c r="AI220" s="9">
        <v>3.5839381601463387</v>
      </c>
      <c r="AJ220" s="9">
        <v>10240000</v>
      </c>
    </row>
    <row r="221" spans="31:36" x14ac:dyDescent="0.2">
      <c r="AE221" s="9">
        <v>46.117151255445002</v>
      </c>
      <c r="AF221" s="8">
        <v>-3.2159084203693871</v>
      </c>
      <c r="AG221" s="8">
        <v>9.7051585575963557</v>
      </c>
      <c r="AH221">
        <v>0.90800000000000003</v>
      </c>
      <c r="AI221" s="9">
        <v>3.7578953786123646</v>
      </c>
      <c r="AJ221" s="9">
        <v>9050000</v>
      </c>
    </row>
    <row r="222" spans="31:36" x14ac:dyDescent="0.2">
      <c r="AE222" s="9"/>
      <c r="AF222" s="8">
        <v>-16.17485672478966</v>
      </c>
      <c r="AG222" s="8">
        <v>9.528721373177234</v>
      </c>
      <c r="AH222">
        <v>0.81899999999999995</v>
      </c>
      <c r="AI222" s="9">
        <v>4.0695323296239723</v>
      </c>
      <c r="AJ222" s="9"/>
    </row>
    <row r="223" spans="31:36" x14ac:dyDescent="0.2">
      <c r="AE223" s="9">
        <v>48.150073769462601</v>
      </c>
      <c r="AF223" s="8">
        <v>-53.574805440395664</v>
      </c>
      <c r="AG223" s="8">
        <v>8.7613934852560575</v>
      </c>
      <c r="AH223">
        <v>1.1919999999999999</v>
      </c>
      <c r="AI223" s="9">
        <v>2.951903493655021</v>
      </c>
      <c r="AJ223" s="9">
        <v>4340000</v>
      </c>
    </row>
    <row r="224" spans="31:36" x14ac:dyDescent="0.2">
      <c r="AE224" s="9">
        <v>47.949353945546797</v>
      </c>
      <c r="AF224" s="8">
        <v>-15.917280275732415</v>
      </c>
      <c r="AG224" s="8">
        <v>8.5880243721768288</v>
      </c>
      <c r="AH224">
        <v>3.2749999999999999</v>
      </c>
      <c r="AI224" s="9">
        <v>4.1958263461896781</v>
      </c>
      <c r="AJ224" s="9">
        <v>4470000</v>
      </c>
    </row>
    <row r="225" spans="31:36" x14ac:dyDescent="0.2">
      <c r="AE225" s="9">
        <v>53.355043347236503</v>
      </c>
      <c r="AF225" s="8">
        <v>7.1734674864915222</v>
      </c>
      <c r="AG225" s="8">
        <v>8.6573028994008823</v>
      </c>
      <c r="AH225">
        <v>2.1640000000000001</v>
      </c>
      <c r="AI225" s="9">
        <v>3.8111961057023644</v>
      </c>
      <c r="AJ225" s="9">
        <v>3420000</v>
      </c>
    </row>
    <row r="226" spans="31:36" x14ac:dyDescent="0.2">
      <c r="AE226" s="3"/>
      <c r="AF226" s="8">
        <v>27.451321279554936</v>
      </c>
      <c r="AG226" s="8">
        <v>8.8998672112235866</v>
      </c>
      <c r="AH226">
        <v>1.72</v>
      </c>
      <c r="AI226" s="9">
        <v>2.9439367071340881</v>
      </c>
      <c r="AJ226" s="9"/>
    </row>
    <row r="227" spans="31:36" x14ac:dyDescent="0.2">
      <c r="AE227" s="3"/>
      <c r="AF227" s="8">
        <v>-37.559581673931447</v>
      </c>
      <c r="AG227" s="8">
        <v>11.978500552685318</v>
      </c>
      <c r="AH227">
        <v>0.82199999999999995</v>
      </c>
      <c r="AI227" s="9">
        <v>1.0334477974550043</v>
      </c>
      <c r="AJ227" s="9"/>
    </row>
    <row r="228" spans="31:36" x14ac:dyDescent="0.2">
      <c r="AE228" s="9">
        <v>83.830398932280204</v>
      </c>
      <c r="AF228" s="8">
        <v>19.030340316272529</v>
      </c>
      <c r="AG228" s="8">
        <v>12.152708787952761</v>
      </c>
      <c r="AH228">
        <v>0.747</v>
      </c>
      <c r="AI228" s="9">
        <v>0.97448406440690483</v>
      </c>
      <c r="AJ228" s="9">
        <v>66619864</v>
      </c>
    </row>
    <row r="229" spans="31:36" x14ac:dyDescent="0.2">
      <c r="AE229" s="9">
        <v>86.925872191244807</v>
      </c>
      <c r="AF229" s="8">
        <v>24.618816815834858</v>
      </c>
      <c r="AG229" s="8">
        <v>12.372798214699571</v>
      </c>
      <c r="AH229">
        <v>0.73199999999999998</v>
      </c>
      <c r="AI229" s="9">
        <v>0.88652734398144617</v>
      </c>
      <c r="AJ229" s="9">
        <v>65908005</v>
      </c>
    </row>
    <row r="230" spans="31:36" x14ac:dyDescent="0.2">
      <c r="AE230" s="9">
        <v>87.376980483041095</v>
      </c>
      <c r="AF230" s="8">
        <v>-5.8005975808977253</v>
      </c>
      <c r="AG230" s="8">
        <v>12.313041866527415</v>
      </c>
      <c r="AH230">
        <v>0.69899999999999995</v>
      </c>
      <c r="AI230" s="9">
        <v>1.0467337586485759</v>
      </c>
      <c r="AJ230" s="9">
        <v>62000000</v>
      </c>
    </row>
    <row r="231" spans="31:36" x14ac:dyDescent="0.2">
      <c r="AE231" s="9">
        <v>84.605609126524101</v>
      </c>
      <c r="AF231" s="8">
        <v>-4.9043040704465808</v>
      </c>
      <c r="AG231" s="8">
        <v>12.262755390702161</v>
      </c>
      <c r="AH231">
        <v>0.69599999999999995</v>
      </c>
      <c r="AI231" s="9">
        <v>1.1988481744651902</v>
      </c>
      <c r="AJ231" s="9">
        <v>62000000</v>
      </c>
    </row>
    <row r="232" spans="31:36" x14ac:dyDescent="0.2">
      <c r="AE232" s="9">
        <v>85.738957777783298</v>
      </c>
      <c r="AF232" s="8">
        <v>-9.1446821377277185</v>
      </c>
      <c r="AG232" s="8">
        <v>12.166853532375612</v>
      </c>
      <c r="AH232">
        <v>0.69799999999999995</v>
      </c>
      <c r="AI232" s="9">
        <v>1.3833329866672213</v>
      </c>
      <c r="AJ232" s="9">
        <v>61000000</v>
      </c>
    </row>
    <row r="233" spans="31:36" x14ac:dyDescent="0.2">
      <c r="AE233" s="3"/>
      <c r="AF233" s="8">
        <v>-36.26578197474884</v>
      </c>
      <c r="AG233" s="8">
        <v>11.716404939389708</v>
      </c>
      <c r="AH233">
        <v>0.71799999999999997</v>
      </c>
      <c r="AI233" s="9">
        <v>2.1710996524321589</v>
      </c>
      <c r="AJ233" s="9"/>
    </row>
    <row r="234" spans="31:36" x14ac:dyDescent="0.2">
      <c r="AE234" s="9">
        <v>85.262171204430103</v>
      </c>
      <c r="AF234" s="8">
        <v>-15.710719122758352</v>
      </c>
      <c r="AG234" s="8">
        <v>11.545489455843491</v>
      </c>
      <c r="AH234">
        <v>0.753</v>
      </c>
      <c r="AI234" s="9">
        <v>2.5174523279450201</v>
      </c>
      <c r="AJ234" s="9">
        <v>62000000</v>
      </c>
    </row>
    <row r="235" spans="31:36" x14ac:dyDescent="0.2">
      <c r="AE235" s="9">
        <v>84.417690598029296</v>
      </c>
      <c r="AF235" s="8">
        <v>23.400445261833315</v>
      </c>
      <c r="AG235" s="8">
        <v>11.755753989600837</v>
      </c>
      <c r="AH235">
        <v>0.751</v>
      </c>
      <c r="AI235" s="9">
        <v>1.9908695140604777</v>
      </c>
      <c r="AJ235" s="9">
        <v>60000000</v>
      </c>
    </row>
    <row r="236" spans="31:36" x14ac:dyDescent="0.2">
      <c r="AE236" s="3"/>
      <c r="AF236" s="8">
        <v>24.643683570616151</v>
      </c>
      <c r="AG236" s="8">
        <v>11.976042938978008</v>
      </c>
      <c r="AH236">
        <v>0.68799999999999994</v>
      </c>
      <c r="AI236" s="9">
        <v>1.5976073303042126</v>
      </c>
      <c r="AJ236" s="9"/>
    </row>
    <row r="237" spans="31:36" x14ac:dyDescent="0.2">
      <c r="AE237" s="3"/>
      <c r="AF237" s="8">
        <v>-35.172241813720532</v>
      </c>
      <c r="AG237" s="8">
        <v>12.526575185496682</v>
      </c>
      <c r="AH237">
        <v>1.03</v>
      </c>
      <c r="AI237" s="9">
        <v>0.84671074596101092</v>
      </c>
      <c r="AJ237" s="9"/>
    </row>
    <row r="238" spans="31:36" x14ac:dyDescent="0.2">
      <c r="AE238" s="9">
        <v>84.244173580916595</v>
      </c>
      <c r="AF238" s="8">
        <v>23.955959414146985</v>
      </c>
      <c r="AG238" s="8">
        <v>12.741331336012298</v>
      </c>
      <c r="AH238">
        <v>1.0429999999999999</v>
      </c>
      <c r="AI238" s="9">
        <v>0.88562495242667849</v>
      </c>
      <c r="AJ238" s="9">
        <v>126000000</v>
      </c>
    </row>
    <row r="239" spans="31:36" x14ac:dyDescent="0.2">
      <c r="AE239" s="9">
        <v>84.390518180198001</v>
      </c>
      <c r="AF239" s="8">
        <v>26.918595459894956</v>
      </c>
      <c r="AG239" s="8">
        <v>12.979707050336138</v>
      </c>
      <c r="AH239">
        <v>1.0589999999999999</v>
      </c>
      <c r="AI239" s="9">
        <v>0.76362663369671024</v>
      </c>
      <c r="AJ239" s="9">
        <v>128000000</v>
      </c>
    </row>
    <row r="240" spans="31:36" x14ac:dyDescent="0.2">
      <c r="AE240" s="9">
        <v>83.813230220156598</v>
      </c>
      <c r="AF240" s="8">
        <v>-2.9553014121413712</v>
      </c>
      <c r="AG240" s="8">
        <v>12.949708546895133</v>
      </c>
      <c r="AH240">
        <v>1.0449999999999999</v>
      </c>
      <c r="AI240" s="9">
        <v>0.79340121792951979</v>
      </c>
      <c r="AJ240" s="9">
        <v>126000000</v>
      </c>
    </row>
    <row r="241" spans="31:36" x14ac:dyDescent="0.2">
      <c r="AE241" s="3"/>
      <c r="AF241" s="8">
        <v>-7.2417366667142051</v>
      </c>
      <c r="AG241" s="8">
        <v>12.874535150968246</v>
      </c>
      <c r="AH241">
        <v>1.054</v>
      </c>
      <c r="AI241" s="9">
        <v>0.8886884460354596</v>
      </c>
      <c r="AJ241" s="9"/>
    </row>
    <row r="242" spans="31:36" x14ac:dyDescent="0.2">
      <c r="AE242" s="9">
        <v>82.607591089889198</v>
      </c>
      <c r="AF242" s="8">
        <v>-6.5302231663536174</v>
      </c>
      <c r="AG242" s="8">
        <v>12.80700310659981</v>
      </c>
      <c r="AH242">
        <v>1.0049999999999999</v>
      </c>
      <c r="AI242" s="9">
        <v>0.95813720141571379</v>
      </c>
      <c r="AJ242" s="9">
        <v>124000000</v>
      </c>
    </row>
    <row r="243" spans="31:36" x14ac:dyDescent="0.2">
      <c r="AE243" s="3"/>
      <c r="AF243" s="8">
        <v>-35.078393367748376</v>
      </c>
      <c r="AG243" s="8">
        <v>12.375013410830068</v>
      </c>
      <c r="AH243">
        <v>0.94399999999999995</v>
      </c>
      <c r="AI243" s="9">
        <v>1.4220598792280732</v>
      </c>
      <c r="AJ243" s="9"/>
    </row>
    <row r="244" spans="31:36" x14ac:dyDescent="0.2">
      <c r="AE244" s="9">
        <v>84.826084448546297</v>
      </c>
      <c r="AF244" s="8">
        <v>-16.592204721084414</v>
      </c>
      <c r="AG244" s="8">
        <v>12.193584998410891</v>
      </c>
      <c r="AH244">
        <v>0.96799999999999997</v>
      </c>
      <c r="AI244" s="9">
        <v>1.6723235350702215</v>
      </c>
      <c r="AJ244" s="9">
        <v>125000000</v>
      </c>
    </row>
    <row r="245" spans="31:36" x14ac:dyDescent="0.2">
      <c r="AE245" s="3"/>
      <c r="AF245" s="8">
        <v>20.071082129223665</v>
      </c>
      <c r="AG245" s="8">
        <v>12.376498730911061</v>
      </c>
      <c r="AH245">
        <v>0.95299999999999996</v>
      </c>
      <c r="AI245" s="9">
        <v>1.470265050893482</v>
      </c>
      <c r="AJ245" s="9"/>
    </row>
    <row r="246" spans="31:36" x14ac:dyDescent="0.2">
      <c r="AE246" s="9">
        <v>89.758884200945403</v>
      </c>
      <c r="AF246" s="8">
        <v>17.781094779096147</v>
      </c>
      <c r="AG246" s="8">
        <v>12.540156317515029</v>
      </c>
      <c r="AH246">
        <v>0.89900000000000002</v>
      </c>
      <c r="AI246" s="9">
        <v>1.2393710709836323</v>
      </c>
      <c r="AJ246" s="9">
        <v>124000000</v>
      </c>
    </row>
    <row r="247" spans="31:36" x14ac:dyDescent="0.2">
      <c r="AE247" s="9">
        <v>64.155610234637507</v>
      </c>
      <c r="AF247" s="8">
        <v>-19.716614694458119</v>
      </c>
      <c r="AG247" s="8">
        <v>9.5939006446962978</v>
      </c>
      <c r="AH247">
        <v>0.93200000000000005</v>
      </c>
      <c r="AI247" s="9">
        <v>1.1269505962521296</v>
      </c>
      <c r="AJ247" s="9">
        <v>3838404</v>
      </c>
    </row>
    <row r="248" spans="31:36" x14ac:dyDescent="0.2">
      <c r="AE248" s="9">
        <v>64.991214667685199</v>
      </c>
      <c r="AF248" s="8">
        <v>22.473594548551958</v>
      </c>
      <c r="AG248" s="8">
        <v>9.7966259107520344</v>
      </c>
      <c r="AH248">
        <v>0.877</v>
      </c>
      <c r="AI248" s="9">
        <v>1.0180270405608414</v>
      </c>
      <c r="AJ248" s="9">
        <v>3731000</v>
      </c>
    </row>
    <row r="249" spans="31:36" x14ac:dyDescent="0.2">
      <c r="AE249" s="9">
        <v>80.299509630154802</v>
      </c>
      <c r="AF249" s="8">
        <v>38.146108050965339</v>
      </c>
      <c r="AG249" s="8">
        <v>10.119767603828935</v>
      </c>
      <c r="AH249">
        <v>0.73</v>
      </c>
      <c r="AI249" s="9">
        <v>0.95360264207177092</v>
      </c>
      <c r="AJ249" s="9">
        <v>4399127</v>
      </c>
    </row>
    <row r="250" spans="31:36" x14ac:dyDescent="0.2">
      <c r="AE250" s="9">
        <v>80.244329169794995</v>
      </c>
      <c r="AF250" s="8">
        <v>14.797212936485563</v>
      </c>
      <c r="AG250" s="8">
        <v>10.257764623874859</v>
      </c>
      <c r="AH250">
        <v>0.76500000000000001</v>
      </c>
      <c r="AI250" s="9">
        <v>0.96165315931656314</v>
      </c>
      <c r="AJ250" s="9">
        <v>5051171</v>
      </c>
    </row>
    <row r="251" spans="31:36" x14ac:dyDescent="0.2">
      <c r="AE251" s="9">
        <v>73.937527370363199</v>
      </c>
      <c r="AF251" s="8">
        <v>3.1540539592323613</v>
      </c>
      <c r="AG251" s="8">
        <v>10.288817978223912</v>
      </c>
      <c r="AH251">
        <v>0.85199999999999998</v>
      </c>
      <c r="AI251" s="9">
        <v>0.99391197877695392</v>
      </c>
      <c r="AJ251" s="9">
        <v>8697000</v>
      </c>
    </row>
    <row r="252" spans="31:36" x14ac:dyDescent="0.2">
      <c r="AE252" s="9">
        <v>77.6079185586443</v>
      </c>
      <c r="AF252" s="8">
        <v>11.795115978504864</v>
      </c>
      <c r="AG252" s="8">
        <v>10.400315666658265</v>
      </c>
      <c r="AH252">
        <v>1.1000000000000001</v>
      </c>
      <c r="AI252" s="9">
        <v>0.9808335868573167</v>
      </c>
      <c r="AJ252" s="9">
        <v>11738287</v>
      </c>
    </row>
    <row r="253" spans="31:36" x14ac:dyDescent="0.2">
      <c r="AE253" s="9">
        <v>82.874859983454201</v>
      </c>
      <c r="AF253" s="8">
        <v>-28.101612412534227</v>
      </c>
      <c r="AG253" s="8">
        <v>10.070399319380286</v>
      </c>
      <c r="AH253">
        <v>0.96099999999999997</v>
      </c>
      <c r="AI253" s="9">
        <v>1.5631532179579402</v>
      </c>
      <c r="AJ253" s="9">
        <v>3496836</v>
      </c>
    </row>
    <row r="254" spans="31:36" x14ac:dyDescent="0.2">
      <c r="AE254" s="9">
        <v>83.949241234955494</v>
      </c>
      <c r="AF254" s="8">
        <v>-32.776202767316889</v>
      </c>
      <c r="AG254" s="8">
        <v>9.6732564437200228</v>
      </c>
      <c r="AH254">
        <v>1.6140000000000001</v>
      </c>
      <c r="AI254" s="9">
        <v>1.6995027380877448</v>
      </c>
      <c r="AJ254" s="9">
        <v>1975971</v>
      </c>
    </row>
    <row r="255" spans="31:36" x14ac:dyDescent="0.2">
      <c r="AE255" s="9">
        <v>86.328500707213493</v>
      </c>
      <c r="AF255" s="8">
        <v>29.791653553219614</v>
      </c>
      <c r="AG255" s="8">
        <v>9.9340167575709515</v>
      </c>
      <c r="AH255">
        <v>1.8180000000000001</v>
      </c>
      <c r="AI255" s="9">
        <v>1.2165373423860331</v>
      </c>
      <c r="AJ255" s="9">
        <v>2098520</v>
      </c>
    </row>
    <row r="256" spans="31:36" x14ac:dyDescent="0.2">
      <c r="AE256" s="9">
        <v>87.458529393312006</v>
      </c>
      <c r="AF256" s="8">
        <v>16.36760426770126</v>
      </c>
      <c r="AG256" s="8">
        <v>10.085600754292345</v>
      </c>
      <c r="AH256">
        <v>1.9470000000000001</v>
      </c>
      <c r="AI256" s="9">
        <v>1.0828089185246927</v>
      </c>
      <c r="AJ256" s="9">
        <v>5010186</v>
      </c>
    </row>
    <row r="257" spans="31:36" x14ac:dyDescent="0.2">
      <c r="AE257" s="9">
        <v>0</v>
      </c>
      <c r="AF257" s="8">
        <v>-6.9973970596250563</v>
      </c>
      <c r="AG257" s="8">
        <v>7.5464663369027294</v>
      </c>
      <c r="AH257">
        <v>0.55100000000000005</v>
      </c>
      <c r="AI257" s="9">
        <v>2.1969062922707994</v>
      </c>
      <c r="AJ257" s="9"/>
    </row>
    <row r="258" spans="31:36" x14ac:dyDescent="0.2">
      <c r="AE258" s="9">
        <v>0</v>
      </c>
      <c r="AF258" s="8">
        <v>-0.99660091297006592</v>
      </c>
      <c r="AG258" s="8">
        <v>7.5364503346722458</v>
      </c>
      <c r="AH258">
        <v>0.51900000000000002</v>
      </c>
      <c r="AI258" s="9">
        <v>2.2746674687307014</v>
      </c>
      <c r="AJ258" s="9"/>
    </row>
    <row r="259" spans="31:36" x14ac:dyDescent="0.2">
      <c r="AE259" s="9"/>
      <c r="AF259" s="8">
        <v>35.662625415830725</v>
      </c>
      <c r="AG259" s="8">
        <v>7.8414512569252661</v>
      </c>
      <c r="AH259">
        <v>0.53</v>
      </c>
      <c r="AI259" s="9">
        <v>1.9670202453404113</v>
      </c>
      <c r="AJ259" s="9"/>
    </row>
    <row r="260" spans="31:36" x14ac:dyDescent="0.2">
      <c r="AE260" s="9">
        <v>0</v>
      </c>
      <c r="AF260" s="8">
        <v>23.896750414915104</v>
      </c>
      <c r="AG260" s="8">
        <v>8.0557296317458</v>
      </c>
      <c r="AH260">
        <v>0.49199999999999999</v>
      </c>
      <c r="AI260" s="9">
        <v>1.8151790626441635</v>
      </c>
      <c r="AJ260" s="9"/>
    </row>
    <row r="261" spans="31:36" x14ac:dyDescent="0.2">
      <c r="AE261" s="9">
        <v>0</v>
      </c>
      <c r="AF261" s="8">
        <v>7.4818151647850941</v>
      </c>
      <c r="AG261" s="8">
        <v>8.1278811177582337</v>
      </c>
      <c r="AH261">
        <v>0.41</v>
      </c>
      <c r="AI261" s="9">
        <v>1.8493331884919593</v>
      </c>
      <c r="AJ261" s="9"/>
    </row>
    <row r="262" spans="31:36" x14ac:dyDescent="0.2">
      <c r="AE262" s="9">
        <v>0</v>
      </c>
      <c r="AF262" s="8">
        <v>9.8031534879711746</v>
      </c>
      <c r="AG262" s="8">
        <v>8.2214001807243289</v>
      </c>
      <c r="AH262">
        <v>0.374</v>
      </c>
      <c r="AI262" s="9">
        <v>1.8070942146787368</v>
      </c>
      <c r="AJ262" s="9"/>
    </row>
    <row r="263" spans="31:36" x14ac:dyDescent="0.2">
      <c r="AE263" s="9">
        <v>9.5479204339963797</v>
      </c>
      <c r="AF263" s="8">
        <v>-14.900797293980418</v>
      </c>
      <c r="AG263" s="8">
        <v>8.0600476613647398</v>
      </c>
      <c r="AH263">
        <v>0.46</v>
      </c>
      <c r="AI263" s="9">
        <v>2.2594046137647172</v>
      </c>
      <c r="AJ263" s="9"/>
    </row>
    <row r="264" spans="31:36" x14ac:dyDescent="0.2">
      <c r="AE264" s="9">
        <v>6.5306122448979496</v>
      </c>
      <c r="AF264" s="8">
        <v>-48.688602946635243</v>
      </c>
      <c r="AG264" s="8">
        <v>7.3927903676613704</v>
      </c>
      <c r="AH264">
        <v>0.498</v>
      </c>
      <c r="AI264" s="9">
        <v>4.2063073501815014</v>
      </c>
      <c r="AJ264" s="9"/>
    </row>
    <row r="265" spans="31:36" x14ac:dyDescent="0.2">
      <c r="AE265" s="9">
        <v>7.4681753889674596</v>
      </c>
      <c r="AF265" s="8">
        <v>11.113498564244518</v>
      </c>
      <c r="AG265" s="8">
        <v>7.4981723701665537</v>
      </c>
      <c r="AH265">
        <v>0.54600000000000004</v>
      </c>
      <c r="AI265" s="9">
        <v>3.5683724146567295</v>
      </c>
      <c r="AJ265" s="9"/>
    </row>
    <row r="266" spans="31:36" x14ac:dyDescent="0.2">
      <c r="AE266" s="9">
        <v>8.3478260869565197</v>
      </c>
      <c r="AF266" s="8">
        <v>38.20088311840869</v>
      </c>
      <c r="AG266" s="8">
        <v>7.8217104856392901</v>
      </c>
      <c r="AH266">
        <v>0.41799999999999998</v>
      </c>
      <c r="AI266" s="9">
        <v>2.4917595767406207</v>
      </c>
      <c r="AJ266" s="9"/>
    </row>
    <row r="267" spans="31:36" x14ac:dyDescent="0.2">
      <c r="AE267" s="9">
        <v>4.5798898071625302</v>
      </c>
      <c r="AF267" s="8">
        <v>-17.611766718907745</v>
      </c>
      <c r="AG267" s="8">
        <v>8.4834850003555324</v>
      </c>
      <c r="AH267">
        <v>2.3239999999999998</v>
      </c>
      <c r="AI267" s="9">
        <v>0.65075808788424638</v>
      </c>
      <c r="AJ267" s="9"/>
    </row>
    <row r="268" spans="31:36" x14ac:dyDescent="0.2">
      <c r="AE268" s="9">
        <v>8.2046883933676291</v>
      </c>
      <c r="AF268" s="8">
        <v>72.165237839523996</v>
      </c>
      <c r="AG268" s="8">
        <v>9.026769515131793</v>
      </c>
      <c r="AH268">
        <v>3.298</v>
      </c>
      <c r="AI268" s="9">
        <v>0.44473225711765652</v>
      </c>
      <c r="AJ268" s="9"/>
    </row>
    <row r="269" spans="31:36" x14ac:dyDescent="0.2">
      <c r="AE269" s="9">
        <v>6.9039451114922699</v>
      </c>
      <c r="AF269" s="8">
        <v>85.505943881054378</v>
      </c>
      <c r="AG269" s="8">
        <v>9.6446862531633109</v>
      </c>
      <c r="AH269">
        <v>1.589</v>
      </c>
      <c r="AI269" s="9">
        <v>0.66806582429203787</v>
      </c>
      <c r="AJ269" s="9"/>
    </row>
    <row r="270" spans="31:36" x14ac:dyDescent="0.2">
      <c r="AE270" s="9">
        <v>7.5617283950617198</v>
      </c>
      <c r="AF270" s="8">
        <v>30.125247352121114</v>
      </c>
      <c r="AG270" s="8">
        <v>9.9080134949893992</v>
      </c>
      <c r="AH270">
        <v>0.74099999999999999</v>
      </c>
      <c r="AI270" s="9">
        <v>0.51411770924731237</v>
      </c>
      <c r="AJ270" s="9"/>
    </row>
    <row r="271" spans="31:36" x14ac:dyDescent="0.2">
      <c r="AE271" s="9">
        <v>19.532705315720499</v>
      </c>
      <c r="AF271" s="8">
        <v>0.34760320235349895</v>
      </c>
      <c r="AG271" s="8">
        <v>9.9114834995772867</v>
      </c>
      <c r="AH271">
        <v>0.59499999999999997</v>
      </c>
      <c r="AI271" s="9">
        <v>0.4988323241021082</v>
      </c>
      <c r="AJ271" s="9">
        <v>4611100.4800000004</v>
      </c>
    </row>
    <row r="272" spans="31:36" x14ac:dyDescent="0.2">
      <c r="AE272" s="3"/>
      <c r="AF272" s="8">
        <v>-1.9653868741741309</v>
      </c>
      <c r="AG272" s="8">
        <v>9.8916339250625285</v>
      </c>
      <c r="AH272">
        <v>0.60599999999999998</v>
      </c>
      <c r="AI272" s="9">
        <v>0.46703538147289297</v>
      </c>
      <c r="AJ272" s="9"/>
    </row>
    <row r="273" spans="31:36" x14ac:dyDescent="0.2">
      <c r="AE273" s="9">
        <v>22.1324475765946</v>
      </c>
      <c r="AF273" s="8">
        <v>-33.021144610691785</v>
      </c>
      <c r="AG273" s="8">
        <v>9.4908407174516647</v>
      </c>
      <c r="AH273">
        <v>0.53900000000000003</v>
      </c>
      <c r="AI273" s="9">
        <v>0.63365687358739142</v>
      </c>
      <c r="AJ273" s="9">
        <v>4578647.5999999996</v>
      </c>
    </row>
    <row r="274" spans="31:36" x14ac:dyDescent="0.2">
      <c r="AE274" s="9">
        <v>32.900899861559701</v>
      </c>
      <c r="AF274" s="8">
        <v>-20.412723449001046</v>
      </c>
      <c r="AG274" s="8">
        <v>9.2625247692136305</v>
      </c>
      <c r="AH274">
        <v>0.63</v>
      </c>
      <c r="AI274" s="9">
        <v>0.8955893770703417</v>
      </c>
      <c r="AJ274" s="9">
        <v>4641814.5</v>
      </c>
    </row>
    <row r="275" spans="31:36" x14ac:dyDescent="0.2">
      <c r="AE275" s="9">
        <v>34.032281741265599</v>
      </c>
      <c r="AF275" s="8">
        <v>35.266750192203652</v>
      </c>
      <c r="AG275" s="8">
        <v>9.5646033394369052</v>
      </c>
      <c r="AH275">
        <v>0.93600000000000005</v>
      </c>
      <c r="AI275" s="9">
        <v>0.75025820453279379</v>
      </c>
      <c r="AJ275" s="9">
        <v>4965022</v>
      </c>
    </row>
    <row r="276" spans="31:36" x14ac:dyDescent="0.2">
      <c r="AE276" s="3"/>
      <c r="AF276" s="8">
        <v>24.302114494966389</v>
      </c>
      <c r="AG276" s="8">
        <v>9.7821481630433667</v>
      </c>
      <c r="AH276">
        <v>0.84899999999999998</v>
      </c>
      <c r="AI276" s="9">
        <v>0.62064963573120713</v>
      </c>
      <c r="AJ276" s="9"/>
    </row>
    <row r="277" spans="31:36" x14ac:dyDescent="0.2">
      <c r="AE277" s="8"/>
      <c r="AF277" s="8">
        <v>-40.592651387373088</v>
      </c>
      <c r="AG277" s="8">
        <v>8.8797786338946807</v>
      </c>
      <c r="AH277" s="8"/>
      <c r="AI277" s="9">
        <v>3.8393224962422758</v>
      </c>
      <c r="AJ277" s="9"/>
    </row>
    <row r="278" spans="31:36" x14ac:dyDescent="0.2">
      <c r="AE278" s="8"/>
      <c r="AF278" s="8">
        <v>13.992651561543179</v>
      </c>
      <c r="AG278" s="8">
        <v>9.0107424342369864</v>
      </c>
      <c r="AH278" s="8"/>
      <c r="AI278" s="9">
        <v>3.529423973823651</v>
      </c>
      <c r="AJ278" s="9"/>
    </row>
    <row r="279" spans="31:36" x14ac:dyDescent="0.2">
      <c r="AE279" s="8"/>
      <c r="AF279" s="8">
        <v>0.9071374502478361</v>
      </c>
      <c r="AG279" s="8">
        <v>9.0197729109683777</v>
      </c>
      <c r="AH279">
        <v>6.03</v>
      </c>
      <c r="AI279" s="9">
        <v>3.7165603939551599</v>
      </c>
      <c r="AJ279" s="9"/>
    </row>
    <row r="280" spans="31:36" x14ac:dyDescent="0.2">
      <c r="AE280" s="9">
        <v>28.819875776397499</v>
      </c>
      <c r="AF280" s="8">
        <v>20.666916720105512</v>
      </c>
      <c r="AG280" s="8">
        <v>9.2076367204018688</v>
      </c>
      <c r="AH280">
        <v>3.9350000000000001</v>
      </c>
      <c r="AI280" s="9">
        <v>6.8369597914368798</v>
      </c>
      <c r="AJ280" s="9"/>
    </row>
    <row r="281" spans="31:36" x14ac:dyDescent="0.2">
      <c r="AE281" s="9">
        <v>11.599147121535101</v>
      </c>
      <c r="AF281" s="8">
        <v>41.080918479895715</v>
      </c>
      <c r="AG281" s="8">
        <v>9.5518001501084342</v>
      </c>
      <c r="AH281">
        <v>3.3039999999999998</v>
      </c>
      <c r="AI281" s="9">
        <v>5.3436389481165598</v>
      </c>
      <c r="AJ281" s="9"/>
    </row>
    <row r="282" spans="31:36" x14ac:dyDescent="0.2">
      <c r="AE282" s="9">
        <v>12.5244618395303</v>
      </c>
      <c r="AF282" s="8">
        <v>15.323383084577113</v>
      </c>
      <c r="AG282" s="8">
        <v>9.6943701729550096</v>
      </c>
      <c r="AH282">
        <v>3.7330000000000001</v>
      </c>
      <c r="AI282" s="9">
        <v>5.1274497719709107</v>
      </c>
      <c r="AJ282" s="9"/>
    </row>
    <row r="283" spans="31:36" x14ac:dyDescent="0.2">
      <c r="AE283" s="9">
        <v>25.1717902350813</v>
      </c>
      <c r="AF283" s="8">
        <v>-11.235054850240354</v>
      </c>
      <c r="AG283" s="8">
        <v>9.5751917971990501</v>
      </c>
      <c r="AH283">
        <v>1.427</v>
      </c>
      <c r="AI283" s="9">
        <v>5.8393390265916825</v>
      </c>
      <c r="AJ283" s="9"/>
    </row>
    <row r="284" spans="31:36" x14ac:dyDescent="0.2">
      <c r="AE284" s="9">
        <v>25.850340136054399</v>
      </c>
      <c r="AF284" s="8">
        <v>-9.3383322918836367</v>
      </c>
      <c r="AG284" s="8">
        <v>9.4771562517465782</v>
      </c>
      <c r="AH284">
        <v>1.377</v>
      </c>
      <c r="AI284" s="9">
        <v>6.149869811609741</v>
      </c>
      <c r="AJ284" s="9"/>
    </row>
    <row r="285" spans="31:36" x14ac:dyDescent="0.2">
      <c r="AE285" s="9">
        <v>54.293493635077702</v>
      </c>
      <c r="AF285" s="8">
        <v>4.9548169704395777</v>
      </c>
      <c r="AG285" s="8">
        <v>9.5255160087368864</v>
      </c>
      <c r="AH285">
        <v>1.2769999999999999</v>
      </c>
      <c r="AI285" s="9">
        <v>5.7683327252827432</v>
      </c>
      <c r="AJ285" s="9"/>
    </row>
    <row r="286" spans="31:36" x14ac:dyDescent="0.2">
      <c r="AE286" s="8"/>
      <c r="AF286" s="8">
        <v>3.2032105071141919</v>
      </c>
      <c r="AG286" s="8">
        <v>9.557045784877424</v>
      </c>
      <c r="AH286">
        <v>1.298</v>
      </c>
      <c r="AI286" s="9">
        <v>5.5759332579185523</v>
      </c>
      <c r="AJ286" s="9"/>
    </row>
    <row r="287" spans="31:36" x14ac:dyDescent="0.2">
      <c r="AE287" s="9">
        <v>59.825267134151403</v>
      </c>
      <c r="AF287" s="8">
        <v>-32.694653948535937</v>
      </c>
      <c r="AG287" s="8">
        <v>10.790267081035894</v>
      </c>
      <c r="AH287">
        <v>1.0249999999999999</v>
      </c>
      <c r="AI287" s="9">
        <v>0.9692250648869114</v>
      </c>
      <c r="AJ287" s="9">
        <v>18300000</v>
      </c>
    </row>
    <row r="288" spans="31:36" x14ac:dyDescent="0.2">
      <c r="AE288" s="9">
        <v>63.105848690946303</v>
      </c>
      <c r="AF288" s="8">
        <v>38.246199480904707</v>
      </c>
      <c r="AG288" s="8">
        <v>11.114133044880015</v>
      </c>
      <c r="AH288">
        <v>1.1080000000000001</v>
      </c>
      <c r="AI288" s="9">
        <v>0.74522074709817765</v>
      </c>
      <c r="AJ288" s="9">
        <v>4170000</v>
      </c>
    </row>
    <row r="289" spans="31:36" x14ac:dyDescent="0.2">
      <c r="AE289" s="9">
        <v>51.915431634109503</v>
      </c>
      <c r="AF289" s="8">
        <v>-78.151773873914138</v>
      </c>
      <c r="AG289" s="8">
        <v>9.5930825929770798</v>
      </c>
      <c r="AH289">
        <v>0.98799999999999999</v>
      </c>
      <c r="AI289" s="9">
        <v>2.1394666848530313</v>
      </c>
      <c r="AJ289" s="9">
        <v>4100000</v>
      </c>
    </row>
    <row r="290" spans="31:36" x14ac:dyDescent="0.2">
      <c r="AE290" s="9">
        <v>47.7307084449941</v>
      </c>
      <c r="AF290" s="8">
        <v>6.9903839596262705</v>
      </c>
      <c r="AG290" s="8">
        <v>9.6606513678761825</v>
      </c>
      <c r="AH290">
        <v>0.84399999999999997</v>
      </c>
      <c r="AI290" s="9">
        <v>2.2505099439061702</v>
      </c>
      <c r="AJ290" s="9">
        <v>4720000</v>
      </c>
    </row>
    <row r="291" spans="31:36" x14ac:dyDescent="0.2">
      <c r="AE291" s="9">
        <v>50.147147359846997</v>
      </c>
      <c r="AF291" s="8">
        <v>-7.5662927078021411</v>
      </c>
      <c r="AG291" s="8">
        <v>9.5819728915478954</v>
      </c>
      <c r="AH291">
        <v>0.88600000000000001</v>
      </c>
      <c r="AI291" s="9">
        <v>2.456382318460796</v>
      </c>
      <c r="AJ291" s="9">
        <v>4140000</v>
      </c>
    </row>
    <row r="292" spans="31:36" x14ac:dyDescent="0.2">
      <c r="AE292" s="3"/>
      <c r="AF292" s="8">
        <v>-25.205158264947247</v>
      </c>
      <c r="AG292" s="8">
        <v>9.2915516274010059</v>
      </c>
      <c r="AH292">
        <v>0.82199999999999995</v>
      </c>
      <c r="AI292" s="9">
        <v>3.3202102157477409</v>
      </c>
      <c r="AJ292" s="9"/>
    </row>
    <row r="293" spans="31:36" x14ac:dyDescent="0.2">
      <c r="AE293" s="9">
        <v>50.477892704671</v>
      </c>
      <c r="AF293" s="8">
        <v>-49.087221095334691</v>
      </c>
      <c r="AG293" s="8">
        <v>8.6164953924900995</v>
      </c>
      <c r="AH293">
        <v>0.73799999999999999</v>
      </c>
      <c r="AI293" s="9">
        <v>5.8513219847881199</v>
      </c>
      <c r="AJ293" s="9">
        <v>4640000</v>
      </c>
    </row>
    <row r="294" spans="31:36" x14ac:dyDescent="0.2">
      <c r="AE294" s="9">
        <v>43.092408860175297</v>
      </c>
      <c r="AF294" s="8">
        <v>-27.00108656283955</v>
      </c>
      <c r="AG294" s="8">
        <v>8.3017697631171661</v>
      </c>
      <c r="AH294">
        <v>0.71099999999999997</v>
      </c>
      <c r="AI294" s="9">
        <v>7.7137186802282312</v>
      </c>
      <c r="AJ294" s="9">
        <v>3260000</v>
      </c>
    </row>
    <row r="295" spans="31:36" x14ac:dyDescent="0.2">
      <c r="AE295" s="3"/>
      <c r="AF295" s="8">
        <v>8.4842470850905496</v>
      </c>
      <c r="AG295" s="8">
        <v>8.3832045514129199</v>
      </c>
      <c r="AH295">
        <v>0.89300000000000002</v>
      </c>
      <c r="AI295" s="9">
        <v>5.0336153670249253</v>
      </c>
      <c r="AJ295" s="9"/>
    </row>
    <row r="296" spans="31:36" x14ac:dyDescent="0.2">
      <c r="AE296" s="9">
        <v>44.170528236783198</v>
      </c>
      <c r="AF296" s="8">
        <v>34.644408872627487</v>
      </c>
      <c r="AG296" s="8">
        <v>8.6806716604087129</v>
      </c>
      <c r="AH296">
        <v>0.82199999999999995</v>
      </c>
      <c r="AI296" s="9">
        <v>3.62109375</v>
      </c>
      <c r="AJ296" s="9">
        <v>5360000</v>
      </c>
    </row>
    <row r="297" spans="31:36" x14ac:dyDescent="0.2">
      <c r="AE297" s="3"/>
      <c r="AF297" s="8">
        <v>-36.395920221332126</v>
      </c>
      <c r="AG297" s="8">
        <v>9.6423175746244585</v>
      </c>
      <c r="AH297">
        <v>0.495</v>
      </c>
      <c r="AI297" s="9">
        <v>2.8714536129325454</v>
      </c>
      <c r="AJ297" s="9"/>
    </row>
    <row r="298" spans="31:36" x14ac:dyDescent="0.2">
      <c r="AE298" s="9">
        <v>48.210584619782701</v>
      </c>
      <c r="AF298" s="8">
        <v>23.644744530286307</v>
      </c>
      <c r="AG298" s="8">
        <v>9.8545598789127045</v>
      </c>
      <c r="AH298">
        <v>0.50700000000000001</v>
      </c>
      <c r="AI298" s="9">
        <v>2.7530585455500129</v>
      </c>
      <c r="AJ298" s="9">
        <v>17800000</v>
      </c>
    </row>
    <row r="299" spans="31:36" x14ac:dyDescent="0.2">
      <c r="AE299" s="9">
        <v>59.0272655331121</v>
      </c>
      <c r="AF299" s="8">
        <v>25.697033342084534</v>
      </c>
      <c r="AG299" s="8">
        <v>10.083264207145126</v>
      </c>
      <c r="AH299">
        <v>0.58499999999999996</v>
      </c>
      <c r="AI299" s="9">
        <v>2.5082083629224279</v>
      </c>
      <c r="AJ299" s="9">
        <v>19100000</v>
      </c>
    </row>
    <row r="300" spans="31:36" x14ac:dyDescent="0.2">
      <c r="AE300" s="9">
        <v>58.402568251053097</v>
      </c>
      <c r="AF300" s="8">
        <v>0.97330715568737203</v>
      </c>
      <c r="AG300" s="8">
        <v>10.09295021748145</v>
      </c>
      <c r="AH300">
        <v>0.60899999999999999</v>
      </c>
      <c r="AI300" s="9">
        <v>2.6563792818136687</v>
      </c>
      <c r="AJ300" s="9">
        <v>15000000</v>
      </c>
    </row>
    <row r="301" spans="31:36" x14ac:dyDescent="0.2">
      <c r="AE301" s="3"/>
      <c r="AF301" s="8">
        <v>1.1707761045838161</v>
      </c>
      <c r="AG301" s="8">
        <v>10.104589972973457</v>
      </c>
      <c r="AH301">
        <v>0.61099999999999999</v>
      </c>
      <c r="AI301" s="9">
        <v>2.8396237988141486</v>
      </c>
      <c r="AJ301" s="9"/>
    </row>
    <row r="302" spans="31:36" x14ac:dyDescent="0.2">
      <c r="AE302" s="9">
        <v>56.3961666110594</v>
      </c>
      <c r="AF302" s="8">
        <v>-21.030464117767327</v>
      </c>
      <c r="AG302" s="8">
        <v>9.8684819433373132</v>
      </c>
      <c r="AH302">
        <v>0.61199999999999999</v>
      </c>
      <c r="AI302" s="9">
        <v>2.9131628003314001</v>
      </c>
      <c r="AJ302" s="9">
        <v>15200000</v>
      </c>
    </row>
    <row r="303" spans="31:36" x14ac:dyDescent="0.2">
      <c r="AE303" s="9">
        <v>52.502315105474601</v>
      </c>
      <c r="AF303" s="8">
        <v>-35.376967688483845</v>
      </c>
      <c r="AG303" s="8">
        <v>9.4318826419234192</v>
      </c>
      <c r="AH303">
        <v>0.61799999999999999</v>
      </c>
      <c r="AI303" s="9">
        <v>3.4805288461538462</v>
      </c>
      <c r="AJ303" s="9">
        <v>13530000</v>
      </c>
    </row>
    <row r="304" spans="31:36" x14ac:dyDescent="0.2">
      <c r="AE304" s="9">
        <v>54.905976003691698</v>
      </c>
      <c r="AF304" s="8">
        <v>-19.150641025641026</v>
      </c>
      <c r="AG304" s="8">
        <v>9.2193001133476553</v>
      </c>
      <c r="AH304">
        <v>0.81200000000000006</v>
      </c>
      <c r="AI304" s="9">
        <v>4.2724479682854311</v>
      </c>
      <c r="AJ304" s="9">
        <v>15260000</v>
      </c>
    </row>
    <row r="305" spans="31:36" x14ac:dyDescent="0.2">
      <c r="AE305" s="9">
        <v>51.306210070923001</v>
      </c>
      <c r="AF305" s="8">
        <v>23.964321110009912</v>
      </c>
      <c r="AG305" s="8">
        <v>9.434123718577732</v>
      </c>
      <c r="AH305">
        <v>1.0049999999999999</v>
      </c>
      <c r="AI305" s="9">
        <v>3.3599296450271825</v>
      </c>
      <c r="AJ305" s="9">
        <v>14650000</v>
      </c>
    </row>
    <row r="306" spans="31:36" x14ac:dyDescent="0.2">
      <c r="AE306" s="3"/>
      <c r="AF306" s="8">
        <v>42.500799488327473</v>
      </c>
      <c r="AG306" s="8">
        <v>9.7883011427270112</v>
      </c>
      <c r="AH306">
        <v>1.077</v>
      </c>
      <c r="AI306" s="9">
        <v>2.4603904847396767</v>
      </c>
      <c r="AJ306" s="9"/>
    </row>
    <row r="307" spans="31:36" x14ac:dyDescent="0.2">
      <c r="AE307" s="8"/>
      <c r="AF307" s="8">
        <v>-31.228859188213875</v>
      </c>
      <c r="AG307" s="8">
        <v>9.3157494764535524</v>
      </c>
      <c r="AH307">
        <v>4.165</v>
      </c>
      <c r="AI307" s="9">
        <v>1.1544353759850809</v>
      </c>
      <c r="AJ307" s="9"/>
    </row>
    <row r="308" spans="31:36" x14ac:dyDescent="0.2">
      <c r="AE308" s="9">
        <v>46.058441558441501</v>
      </c>
      <c r="AF308" s="8">
        <v>17.264761105257893</v>
      </c>
      <c r="AG308" s="8">
        <v>9.475013584155743</v>
      </c>
      <c r="AH308">
        <v>3.633</v>
      </c>
      <c r="AI308" s="9">
        <v>0.95925756545388807</v>
      </c>
      <c r="AJ308" s="9">
        <v>1100000</v>
      </c>
    </row>
    <row r="309" spans="31:36" x14ac:dyDescent="0.2">
      <c r="AE309" s="8"/>
      <c r="AF309" s="8">
        <v>13.62805870828902</v>
      </c>
      <c r="AG309" s="8">
        <v>9.6027738696278533</v>
      </c>
      <c r="AH309">
        <v>3.9020000000000001</v>
      </c>
      <c r="AI309" s="9">
        <v>0.92508615208343437</v>
      </c>
      <c r="AJ309" s="9"/>
    </row>
    <row r="310" spans="31:36" x14ac:dyDescent="0.2">
      <c r="AE310" s="9">
        <v>45.695811434941803</v>
      </c>
      <c r="AF310" s="8">
        <v>-14.67827392438393</v>
      </c>
      <c r="AG310" s="8">
        <v>9.4440328076479343</v>
      </c>
      <c r="AH310">
        <v>4.6900000000000004</v>
      </c>
      <c r="AI310" s="9">
        <v>1.2551118898395806</v>
      </c>
      <c r="AJ310" s="9">
        <v>1500000</v>
      </c>
    </row>
    <row r="311" spans="31:36" x14ac:dyDescent="0.2">
      <c r="AE311" s="9">
        <v>48.315565031982899</v>
      </c>
      <c r="AF311" s="8">
        <v>15.595874121783254</v>
      </c>
      <c r="AG311" s="8">
        <v>9.588962886273146</v>
      </c>
      <c r="AH311">
        <v>5.5570000000000004</v>
      </c>
      <c r="AI311" s="9">
        <v>1.2126207746133819</v>
      </c>
      <c r="AJ311" s="9">
        <v>1700000</v>
      </c>
    </row>
    <row r="312" spans="31:36" x14ac:dyDescent="0.2">
      <c r="AE312" s="3"/>
      <c r="AF312" s="8">
        <v>-16.487520781235439</v>
      </c>
      <c r="AG312" s="8">
        <v>9.4087887726968003</v>
      </c>
      <c r="AH312">
        <v>10.598000000000001</v>
      </c>
      <c r="AI312" s="9">
        <v>1.2549771051318928</v>
      </c>
      <c r="AJ312" s="9"/>
    </row>
    <row r="313" spans="31:36" x14ac:dyDescent="0.2">
      <c r="AE313" s="9">
        <v>54.956695536309098</v>
      </c>
      <c r="AF313" s="8">
        <v>-36.341549234851961</v>
      </c>
      <c r="AG313" s="8">
        <v>8.9571506721865415</v>
      </c>
      <c r="AH313">
        <v>22.422000000000001</v>
      </c>
      <c r="AI313" s="9">
        <v>1.9896562064693375</v>
      </c>
      <c r="AJ313" s="9">
        <v>1900000</v>
      </c>
    </row>
    <row r="314" spans="31:36" x14ac:dyDescent="0.2">
      <c r="AE314" s="9">
        <v>62.4326530612244</v>
      </c>
      <c r="AF314" s="8">
        <v>14.913014030543556</v>
      </c>
      <c r="AG314" s="8">
        <v>9.0961559286126796</v>
      </c>
      <c r="AH314">
        <v>45.055</v>
      </c>
      <c r="AI314" s="9">
        <v>1.809087591052686</v>
      </c>
      <c r="AJ314" s="9">
        <v>2500000</v>
      </c>
    </row>
    <row r="315" spans="31:36" x14ac:dyDescent="0.2">
      <c r="AE315" s="3"/>
      <c r="AF315" s="8">
        <v>36.464489032202238</v>
      </c>
      <c r="AG315" s="8">
        <v>9.4070501697935427</v>
      </c>
      <c r="AH315">
        <v>4.258</v>
      </c>
      <c r="AI315" s="9">
        <v>1.383774083373563</v>
      </c>
      <c r="AJ315" s="9"/>
    </row>
    <row r="316" spans="31:36" x14ac:dyDescent="0.2">
      <c r="AE316" s="9">
        <v>73.642010163749205</v>
      </c>
      <c r="AF316" s="8">
        <v>3.4441613526372485</v>
      </c>
      <c r="AG316" s="8">
        <v>9.4409119470870593</v>
      </c>
      <c r="AH316">
        <v>1.6459999999999999</v>
      </c>
      <c r="AI316" s="9">
        <v>1.4477397953625115</v>
      </c>
      <c r="AJ316" s="9">
        <v>5800000</v>
      </c>
    </row>
    <row r="317" spans="31:36" x14ac:dyDescent="0.2">
      <c r="AE317" s="9">
        <v>85.608930211202903</v>
      </c>
      <c r="AF317" s="8">
        <v>-39.662147774859818</v>
      </c>
      <c r="AG317" s="8">
        <v>11.820527804857139</v>
      </c>
      <c r="AH317">
        <v>1.5349999999999999</v>
      </c>
      <c r="AI317" s="9">
        <v>1.1218386072226796</v>
      </c>
      <c r="AJ317" s="9">
        <v>68284041</v>
      </c>
    </row>
    <row r="318" spans="31:36" x14ac:dyDescent="0.2">
      <c r="AE318" s="9">
        <v>88.420521859667303</v>
      </c>
      <c r="AF318" s="8">
        <v>29.214210092930244</v>
      </c>
      <c r="AG318" s="8">
        <v>12.076829189409015</v>
      </c>
      <c r="AH318">
        <v>1.353</v>
      </c>
      <c r="AI318" s="9">
        <v>0.88940097409986796</v>
      </c>
      <c r="AJ318" s="9">
        <v>27893493</v>
      </c>
    </row>
    <row r="319" spans="31:36" x14ac:dyDescent="0.2">
      <c r="AE319" s="9">
        <v>87.659487700209795</v>
      </c>
      <c r="AF319" s="8">
        <v>31.354977468250716</v>
      </c>
      <c r="AG319" s="8">
        <v>12.349562413529963</v>
      </c>
      <c r="AH319">
        <v>1.2909999999999999</v>
      </c>
      <c r="AI319" s="9">
        <v>0.66373847240090267</v>
      </c>
      <c r="AJ319" s="9">
        <v>26610906</v>
      </c>
    </row>
    <row r="320" spans="31:36" x14ac:dyDescent="0.2">
      <c r="AE320" s="9">
        <v>86.709878625463105</v>
      </c>
      <c r="AF320" s="8">
        <v>-74.890734171074115</v>
      </c>
      <c r="AG320" s="8">
        <v>10.967629162089013</v>
      </c>
      <c r="AH320">
        <v>1.4139999999999999</v>
      </c>
      <c r="AI320" s="9">
        <v>2.0208739455207274</v>
      </c>
      <c r="AJ320" s="9">
        <v>26116829</v>
      </c>
    </row>
    <row r="321" spans="31:36" x14ac:dyDescent="0.2">
      <c r="AE321" s="9">
        <v>86.351722382181507</v>
      </c>
      <c r="AF321" s="8">
        <v>-6.1310745769144512</v>
      </c>
      <c r="AG321" s="8">
        <v>10.904358374883346</v>
      </c>
      <c r="AH321">
        <v>1.3919999999999999</v>
      </c>
      <c r="AI321" s="9">
        <v>2.1696469593663279</v>
      </c>
      <c r="AJ321" s="9">
        <v>27553664</v>
      </c>
    </row>
    <row r="322" spans="31:36" x14ac:dyDescent="0.2">
      <c r="AE322" s="3"/>
      <c r="AF322" s="8">
        <v>-3.4715968610442358</v>
      </c>
      <c r="AG322" s="8">
        <v>10.869025486978895</v>
      </c>
      <c r="AH322">
        <v>1.21</v>
      </c>
      <c r="AI322" s="9">
        <v>2.2187761785088722</v>
      </c>
      <c r="AJ322" s="9"/>
    </row>
    <row r="323" spans="31:36" x14ac:dyDescent="0.2">
      <c r="AE323" s="9">
        <v>89.691540023216703</v>
      </c>
      <c r="AF323" s="8">
        <v>-43.713350087579009</v>
      </c>
      <c r="AG323" s="8">
        <v>10.294312683904778</v>
      </c>
      <c r="AH323">
        <v>1.2909999999999999</v>
      </c>
      <c r="AI323" s="9">
        <v>3.2973887160059534</v>
      </c>
      <c r="AJ323" s="9">
        <v>26100000</v>
      </c>
    </row>
    <row r="324" spans="31:36" x14ac:dyDescent="0.2">
      <c r="AE324" s="9">
        <v>87.110348407937195</v>
      </c>
      <c r="AF324" s="8">
        <v>-19.858611825192803</v>
      </c>
      <c r="AG324" s="8">
        <v>10.072934924846477</v>
      </c>
      <c r="AH324">
        <v>1.5329999999999999</v>
      </c>
      <c r="AI324" s="9">
        <v>3.7889672055037353</v>
      </c>
      <c r="AJ324" s="9">
        <v>26500000</v>
      </c>
    </row>
    <row r="325" spans="31:36" x14ac:dyDescent="0.2">
      <c r="AE325" s="3"/>
      <c r="AF325" s="8">
        <v>22.846410332165618</v>
      </c>
      <c r="AG325" s="8">
        <v>10.278699617473272</v>
      </c>
      <c r="AH325">
        <v>1.5149999999999999</v>
      </c>
      <c r="AI325" s="9">
        <v>2.5205112347969489</v>
      </c>
      <c r="AJ325" s="9"/>
    </row>
    <row r="326" spans="31:36" x14ac:dyDescent="0.2">
      <c r="AE326" s="9">
        <v>61.529496038007402</v>
      </c>
      <c r="AF326" s="8">
        <v>25.118532261389404</v>
      </c>
      <c r="AG326" s="8">
        <v>10.502790977565914</v>
      </c>
      <c r="AH326">
        <v>1.2789999999999999</v>
      </c>
      <c r="AI326" s="9">
        <v>1.9216300079633137</v>
      </c>
      <c r="AJ326" s="9">
        <v>20300000</v>
      </c>
    </row>
    <row r="327" spans="31:36" x14ac:dyDescent="0.2">
      <c r="AE327" s="9">
        <v>65.866583039835305</v>
      </c>
      <c r="AF327" s="8">
        <v>-16.422869356560284</v>
      </c>
      <c r="AG327" s="8">
        <v>10.030208305315284</v>
      </c>
      <c r="AH327">
        <v>1.143</v>
      </c>
      <c r="AI327" s="9">
        <v>1.474099198308519</v>
      </c>
      <c r="AJ327" s="9">
        <v>1705000</v>
      </c>
    </row>
    <row r="328" spans="31:36" x14ac:dyDescent="0.2">
      <c r="AE328" s="3"/>
      <c r="AF328" s="8">
        <v>20.901242181305612</v>
      </c>
      <c r="AG328" s="8">
        <v>10.220012151347644</v>
      </c>
      <c r="AH328">
        <v>1.02</v>
      </c>
      <c r="AI328" s="9">
        <v>1.8860713374867928</v>
      </c>
      <c r="AJ328" s="9"/>
    </row>
    <row r="329" spans="31:36" x14ac:dyDescent="0.2">
      <c r="AE329" s="9">
        <v>56.548032612548703</v>
      </c>
      <c r="AF329" s="8">
        <v>44.059460050278723</v>
      </c>
      <c r="AG329" s="8">
        <v>10.585068096724608</v>
      </c>
      <c r="AH329">
        <v>1.149</v>
      </c>
      <c r="AI329" s="9">
        <v>1.396079919069297</v>
      </c>
      <c r="AJ329" s="9">
        <v>2103157</v>
      </c>
    </row>
    <row r="330" spans="31:36" x14ac:dyDescent="0.2">
      <c r="AE330" s="9">
        <v>65.502946329033193</v>
      </c>
      <c r="AF330" s="8">
        <v>6.59838138593829</v>
      </c>
      <c r="AG330" s="8">
        <v>10.648966238356156</v>
      </c>
      <c r="AH330">
        <v>1.07</v>
      </c>
      <c r="AI330" s="9">
        <v>1.4602244418610169</v>
      </c>
      <c r="AJ330" s="9">
        <v>2750000</v>
      </c>
    </row>
    <row r="331" spans="31:36" x14ac:dyDescent="0.2">
      <c r="AE331" s="9">
        <v>65.619808604883204</v>
      </c>
      <c r="AF331" s="8">
        <v>7.3951932430188148</v>
      </c>
      <c r="AG331" s="8">
        <v>10.720311477789672</v>
      </c>
      <c r="AH331">
        <v>0.86499999999999999</v>
      </c>
      <c r="AI331" s="9">
        <v>1.4823487827508506</v>
      </c>
      <c r="AJ331" s="9">
        <v>2200000</v>
      </c>
    </row>
    <row r="332" spans="31:36" x14ac:dyDescent="0.2">
      <c r="AE332" s="9">
        <v>77.009521862312596</v>
      </c>
      <c r="AF332" s="8">
        <v>7.3211682057173153</v>
      </c>
      <c r="AG332" s="8">
        <v>10.790967202556164</v>
      </c>
      <c r="AH332">
        <v>0.78800000000000003</v>
      </c>
      <c r="AI332" s="9">
        <v>1.3771922601893782</v>
      </c>
      <c r="AJ332" s="9">
        <v>2847000</v>
      </c>
    </row>
    <row r="333" spans="31:36" x14ac:dyDescent="0.2">
      <c r="AE333" s="9">
        <v>74.590895446991297</v>
      </c>
      <c r="AF333" s="8">
        <v>-26.976121860848085</v>
      </c>
      <c r="AG333" s="8">
        <v>10.476583502028243</v>
      </c>
      <c r="AH333">
        <v>0.58399999999999996</v>
      </c>
      <c r="AI333" s="9">
        <v>1.9169837914023962</v>
      </c>
      <c r="AJ333" s="9">
        <v>1977000</v>
      </c>
    </row>
    <row r="334" spans="31:36" x14ac:dyDescent="0.2">
      <c r="AE334" s="9">
        <v>75.309994767137596</v>
      </c>
      <c r="AF334" s="8">
        <v>-21.606765327695559</v>
      </c>
      <c r="AG334" s="8">
        <v>10.23315094722801</v>
      </c>
      <c r="AH334">
        <v>0.42899999999999999</v>
      </c>
      <c r="AI334" s="9">
        <v>2.8031643293779216</v>
      </c>
      <c r="AJ334" s="9">
        <v>1840000</v>
      </c>
    </row>
    <row r="335" spans="31:36" x14ac:dyDescent="0.2">
      <c r="AE335" s="9">
        <v>85.711810466760895</v>
      </c>
      <c r="AF335" s="8">
        <v>9.4570298453793598</v>
      </c>
      <c r="AG335" s="8">
        <v>10.323512811975622</v>
      </c>
      <c r="AH335">
        <v>0.42799999999999999</v>
      </c>
      <c r="AI335" s="9">
        <v>2.3648817345597899</v>
      </c>
      <c r="AJ335" s="9">
        <v>1919000</v>
      </c>
    </row>
    <row r="336" spans="31:36" x14ac:dyDescent="0.2">
      <c r="AE336" s="9">
        <v>78.078780820628594</v>
      </c>
      <c r="AF336" s="8">
        <v>7.8022339027595269</v>
      </c>
      <c r="AG336" s="8">
        <v>10.398641006907823</v>
      </c>
      <c r="AH336">
        <v>0.46400000000000002</v>
      </c>
      <c r="AI336" s="9">
        <v>2.1486210574432425</v>
      </c>
      <c r="AJ336" s="9">
        <v>2065000</v>
      </c>
    </row>
    <row r="337" spans="31:36" x14ac:dyDescent="0.2">
      <c r="AE337" s="9">
        <v>56.408870876955902</v>
      </c>
      <c r="AF337" s="8">
        <v>-33.168717616580309</v>
      </c>
      <c r="AG337" s="8">
        <v>9.0185743563542289</v>
      </c>
      <c r="AH337">
        <v>1.968</v>
      </c>
      <c r="AI337" s="9">
        <v>3.0623864324651726</v>
      </c>
      <c r="AJ337" s="9">
        <v>16916133</v>
      </c>
    </row>
    <row r="338" spans="31:36" x14ac:dyDescent="0.2">
      <c r="AE338" s="9">
        <v>29.279220779220701</v>
      </c>
      <c r="AF338" s="8">
        <v>16.486977589339794</v>
      </c>
      <c r="AG338" s="8">
        <v>9.1711836567749891</v>
      </c>
      <c r="AH338">
        <v>2.0870000000000002</v>
      </c>
      <c r="AI338" s="9">
        <v>2.5969217970049918</v>
      </c>
      <c r="AJ338" s="9"/>
    </row>
    <row r="339" spans="31:36" x14ac:dyDescent="0.2">
      <c r="AE339" s="3"/>
      <c r="AF339" s="8">
        <v>-17.533277870216306</v>
      </c>
      <c r="AG339" s="8">
        <v>8.9784083146288935</v>
      </c>
      <c r="AH339">
        <v>2.1709999999999998</v>
      </c>
      <c r="AI339" s="9">
        <v>2.0809583858764187</v>
      </c>
      <c r="AJ339" s="9"/>
    </row>
    <row r="340" spans="31:36" x14ac:dyDescent="0.2">
      <c r="AE340" s="9">
        <v>42.053193183627897</v>
      </c>
      <c r="AF340" s="8">
        <v>-5.5989911727616644</v>
      </c>
      <c r="AG340" s="8">
        <v>8.920789888464375</v>
      </c>
      <c r="AH340">
        <v>5.8650000000000002</v>
      </c>
      <c r="AI340" s="9">
        <v>3.2496660432807909</v>
      </c>
      <c r="AJ340" s="9"/>
    </row>
    <row r="341" spans="31:36" x14ac:dyDescent="0.2">
      <c r="AE341" s="9">
        <v>43.613749434644902</v>
      </c>
      <c r="AF341" s="8">
        <v>-8.3622762489981302</v>
      </c>
      <c r="AG341" s="8">
        <v>8.8334627207199308</v>
      </c>
      <c r="AH341">
        <v>3.5979999999999999</v>
      </c>
      <c r="AI341" s="9">
        <v>3.9565597667638484</v>
      </c>
      <c r="AJ341" s="9"/>
    </row>
    <row r="342" spans="31:36" x14ac:dyDescent="0.2">
      <c r="AE342" s="9">
        <v>51.595057978210697</v>
      </c>
      <c r="AF342" s="8">
        <v>11.326530612244898</v>
      </c>
      <c r="AG342" s="8">
        <v>8.9407601348883841</v>
      </c>
      <c r="AH342">
        <v>3.3980000000000001</v>
      </c>
      <c r="AI342" s="9">
        <v>6.6207935053031299</v>
      </c>
      <c r="AJ342" s="9"/>
    </row>
    <row r="343" spans="31:36" x14ac:dyDescent="0.2">
      <c r="AE343" s="3"/>
      <c r="AF343" s="8">
        <v>-3.6270786958229668</v>
      </c>
      <c r="AG343" s="8">
        <v>8.9038152117229217</v>
      </c>
      <c r="AH343">
        <v>3.895</v>
      </c>
      <c r="AI343" s="9">
        <v>6.6603260869565215</v>
      </c>
      <c r="AJ343" s="9"/>
    </row>
    <row r="344" spans="31:36" x14ac:dyDescent="0.2">
      <c r="AE344" s="9">
        <v>51.025850340136003</v>
      </c>
      <c r="AF344" s="8">
        <v>1.888586956521739</v>
      </c>
      <c r="AG344" s="8">
        <v>8.9225249573013894</v>
      </c>
      <c r="AH344">
        <v>6.1660000000000004</v>
      </c>
      <c r="AI344" s="9">
        <v>6.2454993999199893</v>
      </c>
      <c r="AJ344" s="9"/>
    </row>
    <row r="345" spans="31:36" x14ac:dyDescent="0.2">
      <c r="AE345" s="3"/>
      <c r="AF345" s="8">
        <v>7.094279237231631</v>
      </c>
      <c r="AG345" s="8">
        <v>8.9910643321884613</v>
      </c>
      <c r="AH345">
        <v>4.3970000000000002</v>
      </c>
      <c r="AI345" s="9">
        <v>5.7716349147055164</v>
      </c>
      <c r="AJ345" s="9"/>
    </row>
    <row r="346" spans="31:36" x14ac:dyDescent="0.2">
      <c r="AE346" s="9">
        <v>72.814354727398097</v>
      </c>
      <c r="AF346" s="8">
        <v>8.1558959033744252</v>
      </c>
      <c r="AG346" s="8">
        <v>9.0694678130947679</v>
      </c>
      <c r="AH346">
        <v>2.778</v>
      </c>
      <c r="AI346" s="9">
        <v>5.2155192263412387</v>
      </c>
      <c r="AJ346" s="9">
        <v>11576000</v>
      </c>
    </row>
    <row r="347" spans="31:36" x14ac:dyDescent="0.2">
      <c r="AE347" s="3"/>
      <c r="AF347" s="8">
        <v>-47.307869305108149</v>
      </c>
      <c r="AG347" s="8">
        <v>8.9890700650436539</v>
      </c>
      <c r="AH347">
        <v>0.93400000000000005</v>
      </c>
      <c r="AI347" s="9">
        <v>3.7038053649407363</v>
      </c>
      <c r="AJ347" s="9"/>
    </row>
    <row r="348" spans="31:36" x14ac:dyDescent="0.2">
      <c r="AE348" s="9">
        <v>34.776122069754102</v>
      </c>
      <c r="AF348" s="8">
        <v>24.017467248908297</v>
      </c>
      <c r="AG348" s="8">
        <v>9.2043222996506202</v>
      </c>
      <c r="AH348">
        <v>0.79700000000000004</v>
      </c>
      <c r="AI348" s="9">
        <v>3.3125754527162976</v>
      </c>
      <c r="AJ348" s="9"/>
    </row>
    <row r="349" spans="31:36" x14ac:dyDescent="0.2">
      <c r="AE349" s="9">
        <v>34.204283228648599</v>
      </c>
      <c r="AF349" s="8">
        <v>15.231388329979879</v>
      </c>
      <c r="AG349" s="8">
        <v>9.3460942929538025</v>
      </c>
      <c r="AH349">
        <v>0.80100000000000005</v>
      </c>
      <c r="AI349" s="9">
        <v>3.5897503055701065</v>
      </c>
      <c r="AJ349" s="9">
        <v>8242091</v>
      </c>
    </row>
    <row r="350" spans="31:36" x14ac:dyDescent="0.2">
      <c r="AE350" s="9"/>
      <c r="AF350" s="8">
        <v>-17.042081368954076</v>
      </c>
      <c r="AG350" s="8">
        <v>9.159257581746866</v>
      </c>
      <c r="AH350">
        <v>0.95399999999999996</v>
      </c>
      <c r="AI350" s="9">
        <v>4.5596716480740893</v>
      </c>
      <c r="AJ350" s="9"/>
    </row>
    <row r="351" spans="31:36" x14ac:dyDescent="0.2">
      <c r="AE351" s="9">
        <v>31.726812338421201</v>
      </c>
      <c r="AF351" s="8">
        <v>9.4190696695432532</v>
      </c>
      <c r="AG351" s="8">
        <v>9.2492725819779711</v>
      </c>
      <c r="AH351">
        <v>1.03</v>
      </c>
      <c r="AI351" s="9">
        <v>4.1239780705972873</v>
      </c>
      <c r="AJ351" s="9">
        <v>7408759.0499999998</v>
      </c>
    </row>
    <row r="352" spans="31:36" x14ac:dyDescent="0.2">
      <c r="AE352" s="9">
        <v>32.823458654538399</v>
      </c>
      <c r="AF352" s="8">
        <v>88.188900644416663</v>
      </c>
      <c r="AG352" s="8">
        <v>9.8815486450173733</v>
      </c>
      <c r="AH352">
        <v>1.1719999999999999</v>
      </c>
      <c r="AI352" s="9">
        <v>2.5880098129408156</v>
      </c>
      <c r="AJ352" s="9">
        <v>6622589.2000000002</v>
      </c>
    </row>
    <row r="353" spans="31:36" x14ac:dyDescent="0.2">
      <c r="AE353" s="9">
        <v>39.694602272727302</v>
      </c>
      <c r="AF353" s="8">
        <v>-32.817131759174082</v>
      </c>
      <c r="AG353" s="8">
        <v>9.4837967371639813</v>
      </c>
      <c r="AH353">
        <v>1.288</v>
      </c>
      <c r="AI353" s="9">
        <v>2.2466337010270063</v>
      </c>
      <c r="AJ353" s="9">
        <v>7970000</v>
      </c>
    </row>
    <row r="354" spans="31:36" x14ac:dyDescent="0.2">
      <c r="AE354" s="9">
        <v>51.172704199353902</v>
      </c>
      <c r="AF354" s="8">
        <v>-21.612780524914417</v>
      </c>
      <c r="AG354" s="8">
        <v>9.2402874483441355</v>
      </c>
      <c r="AH354">
        <v>2.9710000000000001</v>
      </c>
      <c r="AI354" s="9">
        <v>2.5148486024844718</v>
      </c>
      <c r="AJ354" s="9">
        <v>5770000</v>
      </c>
    </row>
    <row r="355" spans="31:36" x14ac:dyDescent="0.2">
      <c r="AE355" s="9">
        <v>48.171754780570502</v>
      </c>
      <c r="AF355" s="8">
        <v>35.374611801242231</v>
      </c>
      <c r="AG355" s="8">
        <v>9.5431631000922348</v>
      </c>
      <c r="AH355">
        <v>2.3410000000000002</v>
      </c>
      <c r="AI355" s="9">
        <v>2.1679690300379955</v>
      </c>
      <c r="AJ355" s="9">
        <v>5940000</v>
      </c>
    </row>
    <row r="356" spans="31:36" x14ac:dyDescent="0.2">
      <c r="AE356" s="3"/>
      <c r="AF356" s="8">
        <v>-23.048247186178219</v>
      </c>
      <c r="AG356" s="8">
        <v>9.2811715527367742</v>
      </c>
      <c r="AH356">
        <v>1.6910000000000001</v>
      </c>
      <c r="AI356" s="9">
        <v>1.8228060368921184</v>
      </c>
      <c r="AJ356" s="9"/>
    </row>
    <row r="357" spans="31:36" x14ac:dyDescent="0.2">
      <c r="AE357" s="3"/>
      <c r="AF357" s="8">
        <v>-43.134287984581313</v>
      </c>
      <c r="AG357" s="8">
        <v>11.11648451637668</v>
      </c>
      <c r="AH357">
        <v>1.2629999999999999</v>
      </c>
      <c r="AI357" s="9">
        <v>0.52963386897771703</v>
      </c>
      <c r="AJ357" s="9"/>
    </row>
    <row r="358" spans="31:36" x14ac:dyDescent="0.2">
      <c r="AE358" s="9">
        <v>49.187388640685</v>
      </c>
      <c r="AF358" s="8">
        <v>20.916888406594222</v>
      </c>
      <c r="AG358" s="8">
        <v>11.306417767307444</v>
      </c>
      <c r="AH358">
        <v>1.4370000000000001</v>
      </c>
      <c r="AI358" s="9">
        <v>0.46250399547589194</v>
      </c>
      <c r="AJ358" s="9"/>
    </row>
    <row r="359" spans="31:36" x14ac:dyDescent="0.2">
      <c r="AE359" s="3"/>
      <c r="AF359" s="8">
        <v>53.788940522731188</v>
      </c>
      <c r="AG359" s="8">
        <v>11.73682872763068</v>
      </c>
      <c r="AH359">
        <v>1.5189999999999999</v>
      </c>
      <c r="AI359" s="9">
        <v>0.34200407690155482</v>
      </c>
      <c r="AJ359" s="9"/>
    </row>
    <row r="360" spans="31:36" x14ac:dyDescent="0.2">
      <c r="AE360" s="9">
        <v>46.368826379648802</v>
      </c>
      <c r="AF360" s="8">
        <v>10.544785962668373</v>
      </c>
      <c r="AG360" s="8">
        <v>11.837079283316969</v>
      </c>
      <c r="AH360">
        <v>1.5680000000000001</v>
      </c>
      <c r="AI360" s="9">
        <v>0.3216305338212111</v>
      </c>
      <c r="AJ360" s="9">
        <v>25800000</v>
      </c>
    </row>
    <row r="361" spans="31:36" x14ac:dyDescent="0.2">
      <c r="AE361" s="3"/>
      <c r="AF361" s="8">
        <v>-0.15330546837713147</v>
      </c>
      <c r="AG361" s="8">
        <v>11.835545052302459</v>
      </c>
      <c r="AH361">
        <v>1.482</v>
      </c>
      <c r="AI361" s="9">
        <v>0.34228022654518592</v>
      </c>
      <c r="AJ361" s="9"/>
    </row>
    <row r="362" spans="31:36" x14ac:dyDescent="0.2">
      <c r="AE362" s="9">
        <v>49.791761261724503</v>
      </c>
      <c r="AF362" s="8">
        <v>-5.2363225516751886</v>
      </c>
      <c r="AG362" s="8">
        <v>11.78176105287563</v>
      </c>
      <c r="AH362">
        <v>1.3440000000000001</v>
      </c>
      <c r="AI362" s="9">
        <v>0.34812448411849223</v>
      </c>
      <c r="AJ362" s="9"/>
    </row>
    <row r="363" spans="31:36" x14ac:dyDescent="0.2">
      <c r="AE363" s="9">
        <v>49.877140851945903</v>
      </c>
      <c r="AF363" s="8">
        <v>-37.464461496132799</v>
      </c>
      <c r="AG363" s="8">
        <v>11.312325878090913</v>
      </c>
      <c r="AH363">
        <v>1.167</v>
      </c>
      <c r="AI363" s="9">
        <v>0.54193146265154479</v>
      </c>
      <c r="AJ363" s="9"/>
    </row>
    <row r="364" spans="31:36" x14ac:dyDescent="0.2">
      <c r="AE364" s="9">
        <v>52.598350253807098</v>
      </c>
      <c r="AF364" s="8">
        <v>-14.247653500195542</v>
      </c>
      <c r="AG364" s="8">
        <v>11.158619142203678</v>
      </c>
      <c r="AH364">
        <v>1.1559999999999999</v>
      </c>
      <c r="AI364" s="9">
        <v>0.65805375823048196</v>
      </c>
      <c r="AJ364" s="9"/>
    </row>
    <row r="365" spans="31:36" x14ac:dyDescent="0.2">
      <c r="AE365" s="9">
        <v>51.321171722024403</v>
      </c>
      <c r="AF365" s="8">
        <v>25.996921585953309</v>
      </c>
      <c r="AG365" s="8">
        <v>11.389706431011088</v>
      </c>
      <c r="AH365">
        <v>1.2809999999999999</v>
      </c>
      <c r="AI365" s="9">
        <v>0.56735326388181928</v>
      </c>
      <c r="AJ365" s="9">
        <v>25754400</v>
      </c>
    </row>
    <row r="366" spans="31:36" x14ac:dyDescent="0.2">
      <c r="AE366" s="3"/>
      <c r="AF366" s="8">
        <v>26.016039453889402</v>
      </c>
      <c r="AG366" s="8">
        <v>11.620945441125958</v>
      </c>
      <c r="AH366">
        <v>1.262</v>
      </c>
      <c r="AI366" s="9">
        <v>0.4501961277119032</v>
      </c>
      <c r="AJ366" s="9"/>
    </row>
    <row r="367" spans="31:36" x14ac:dyDescent="0.2">
      <c r="AE367" s="9">
        <v>13.7756699223641</v>
      </c>
      <c r="AF367" s="8">
        <v>-39.317224168615056</v>
      </c>
      <c r="AG367" s="8">
        <v>8.3519283777797906</v>
      </c>
      <c r="AH367">
        <v>0.78700000000000003</v>
      </c>
      <c r="AI367" s="9">
        <v>4.2749381480417137</v>
      </c>
      <c r="AJ367" s="9">
        <v>394805</v>
      </c>
    </row>
    <row r="368" spans="31:36" x14ac:dyDescent="0.2">
      <c r="AE368" s="9">
        <v>9.8154302458547704</v>
      </c>
      <c r="AF368" s="8">
        <v>38.091769761128525</v>
      </c>
      <c r="AG368" s="8">
        <v>8.6746766542045801</v>
      </c>
      <c r="AH368">
        <v>0.88200000000000001</v>
      </c>
      <c r="AI368" s="9">
        <v>3.694677271948315</v>
      </c>
      <c r="AJ368" s="9"/>
    </row>
    <row r="369" spans="31:36" x14ac:dyDescent="0.2">
      <c r="AE369" s="9">
        <v>31.158555145591901</v>
      </c>
      <c r="AF369" s="8">
        <v>64.024424519721904</v>
      </c>
      <c r="AG369" s="8">
        <v>9.1695218149500199</v>
      </c>
      <c r="AH369">
        <v>1.016</v>
      </c>
      <c r="AI369" s="9">
        <v>2.5873657934300849</v>
      </c>
      <c r="AJ369" s="9"/>
    </row>
    <row r="370" spans="31:36" x14ac:dyDescent="0.2">
      <c r="AE370" s="9">
        <v>29.164662497995799</v>
      </c>
      <c r="AF370" s="8">
        <v>19.258069217053745</v>
      </c>
      <c r="AG370" s="8">
        <v>9.3456414228315001</v>
      </c>
      <c r="AH370">
        <v>0.97799999999999998</v>
      </c>
      <c r="AI370" s="9">
        <v>2.3877213831930537</v>
      </c>
      <c r="AJ370" s="9">
        <v>4907423.7589999996</v>
      </c>
    </row>
    <row r="371" spans="31:36" x14ac:dyDescent="0.2">
      <c r="AE371" s="3"/>
      <c r="AF371" s="8">
        <v>24.318955657765073</v>
      </c>
      <c r="AG371" s="8">
        <v>9.5633217229912084</v>
      </c>
      <c r="AH371">
        <v>1.0389999999999999</v>
      </c>
      <c r="AI371" s="9">
        <v>2.1481162921836972</v>
      </c>
      <c r="AJ371" s="9"/>
    </row>
    <row r="372" spans="31:36" x14ac:dyDescent="0.2">
      <c r="AE372" s="9">
        <v>38.029439654415498</v>
      </c>
      <c r="AF372" s="8">
        <v>22.76715750093129</v>
      </c>
      <c r="AG372" s="8">
        <v>9.7684410698849966</v>
      </c>
      <c r="AH372">
        <v>0.98099999999999998</v>
      </c>
      <c r="AI372" s="9">
        <v>1.9894511725351509</v>
      </c>
      <c r="AJ372" s="9">
        <v>4699375</v>
      </c>
    </row>
    <row r="373" spans="31:36" x14ac:dyDescent="0.2">
      <c r="AE373" s="9">
        <v>38.661123493219499</v>
      </c>
      <c r="AF373" s="8">
        <v>-50.10550830497327</v>
      </c>
      <c r="AG373" s="8">
        <v>9.0731814936880877</v>
      </c>
      <c r="AH373">
        <v>0.98199999999999998</v>
      </c>
      <c r="AI373" s="9">
        <v>3.0940884576690664</v>
      </c>
      <c r="AJ373" s="9">
        <v>3893053.5</v>
      </c>
    </row>
    <row r="374" spans="31:36" x14ac:dyDescent="0.2">
      <c r="AE374" s="9">
        <v>40.801222888786299</v>
      </c>
      <c r="AF374" s="8">
        <v>-15.54110730316412</v>
      </c>
      <c r="AG374" s="8">
        <v>8.9042762467342946</v>
      </c>
      <c r="AH374">
        <v>1.1279999999999999</v>
      </c>
      <c r="AI374" s="9">
        <v>4.0007954212418895</v>
      </c>
      <c r="AJ374" s="9">
        <v>3486323.05</v>
      </c>
    </row>
    <row r="375" spans="31:36" x14ac:dyDescent="0.2">
      <c r="AE375" s="9">
        <v>44.089981001463102</v>
      </c>
      <c r="AF375" s="8">
        <v>52.454235098651523</v>
      </c>
      <c r="AG375" s="8">
        <v>9.325970514041579</v>
      </c>
      <c r="AH375">
        <v>1.095</v>
      </c>
      <c r="AI375" s="9">
        <v>2.6575444115104072</v>
      </c>
      <c r="AJ375" s="9">
        <v>3519512.5</v>
      </c>
    </row>
    <row r="376" spans="31:36" x14ac:dyDescent="0.2">
      <c r="AE376" s="3"/>
      <c r="AF376" s="8">
        <v>51.536575636528902</v>
      </c>
      <c r="AG376" s="8">
        <v>9.7416273472084107</v>
      </c>
      <c r="AH376">
        <v>0.82699999999999996</v>
      </c>
      <c r="AI376" s="9">
        <v>1.9948310530907809</v>
      </c>
      <c r="AJ376" s="9"/>
    </row>
    <row r="377" spans="31:36" x14ac:dyDescent="0.2">
      <c r="AE377" s="9">
        <v>0</v>
      </c>
      <c r="AF377" s="8">
        <v>-7.0327376767171712</v>
      </c>
      <c r="AG377" s="8">
        <v>6.7790988415736981</v>
      </c>
      <c r="AH377">
        <v>1.0029999999999999</v>
      </c>
      <c r="AI377" s="9">
        <v>4.1891294656057942</v>
      </c>
      <c r="AJ377" s="9"/>
    </row>
    <row r="378" spans="31:36" x14ac:dyDescent="0.2">
      <c r="AE378" s="9">
        <v>0.100057175528873</v>
      </c>
      <c r="AF378" s="8">
        <v>-4.0079565460674447</v>
      </c>
      <c r="AG378" s="8">
        <v>6.7381939629304464</v>
      </c>
      <c r="AH378">
        <v>1.0820000000000001</v>
      </c>
      <c r="AI378" s="9">
        <v>4.745100617865373</v>
      </c>
      <c r="AJ378" s="9"/>
    </row>
    <row r="379" spans="31:36" x14ac:dyDescent="0.2">
      <c r="AE379" s="9">
        <v>3.10177244139508</v>
      </c>
      <c r="AF379" s="8">
        <v>16.092816056206207</v>
      </c>
      <c r="AG379" s="8">
        <v>6.8874137865242018</v>
      </c>
      <c r="AH379">
        <v>1.1599999999999999</v>
      </c>
      <c r="AI379" s="9">
        <v>4.4205042740625231</v>
      </c>
      <c r="AJ379" s="9"/>
    </row>
    <row r="380" spans="31:36" x14ac:dyDescent="0.2">
      <c r="AE380" s="9">
        <v>0.98204264870931401</v>
      </c>
      <c r="AF380" s="8">
        <v>22.929916804781072</v>
      </c>
      <c r="AG380" s="8">
        <v>7.0938580114460841</v>
      </c>
      <c r="AH380">
        <v>1.083</v>
      </c>
      <c r="AI380" s="9">
        <v>3.8324090570223137</v>
      </c>
      <c r="AJ380" s="9"/>
    </row>
    <row r="381" spans="31:36" x14ac:dyDescent="0.2">
      <c r="AE381" s="9">
        <v>2.5267379679144302</v>
      </c>
      <c r="AF381" s="8">
        <v>44.973956992925132</v>
      </c>
      <c r="AG381" s="8">
        <v>7.4652419448019645</v>
      </c>
      <c r="AH381">
        <v>1.1819999999999999</v>
      </c>
      <c r="AI381" s="9">
        <v>2.8523980717846755</v>
      </c>
      <c r="AJ381" s="9"/>
    </row>
    <row r="382" spans="31:36" x14ac:dyDescent="0.2">
      <c r="AE382" s="9">
        <v>30.6316399459146</v>
      </c>
      <c r="AF382" s="8">
        <v>24.436716261671965</v>
      </c>
      <c r="AG382" s="8">
        <v>7.68386904236971</v>
      </c>
      <c r="AH382">
        <v>1.288</v>
      </c>
      <c r="AI382" s="9">
        <v>2.5023877007525503</v>
      </c>
      <c r="AJ382" s="9"/>
    </row>
    <row r="383" spans="31:36" x14ac:dyDescent="0.2">
      <c r="AE383" s="9">
        <v>28.913195316423899</v>
      </c>
      <c r="AF383" s="8">
        <v>-37.545184999063508</v>
      </c>
      <c r="AG383" s="8">
        <v>7.2131421916773633</v>
      </c>
      <c r="AH383">
        <v>1.5549999999999999</v>
      </c>
      <c r="AI383" s="9">
        <v>3.8771683306929963</v>
      </c>
      <c r="AJ383" s="9"/>
    </row>
    <row r="384" spans="31:36" x14ac:dyDescent="0.2">
      <c r="AE384" s="9">
        <v>33.306991232118101</v>
      </c>
      <c r="AF384" s="8">
        <v>-14.845300814206253</v>
      </c>
      <c r="AG384" s="8">
        <v>7.0524415984248767</v>
      </c>
      <c r="AH384">
        <v>1.0629999999999999</v>
      </c>
      <c r="AI384" s="9">
        <v>4.4325265623526304</v>
      </c>
      <c r="AJ384" s="9"/>
    </row>
    <row r="385" spans="31:36" x14ac:dyDescent="0.2">
      <c r="AE385" s="9">
        <v>29.8902731373305</v>
      </c>
      <c r="AF385" s="8">
        <v>52.6567544391729</v>
      </c>
      <c r="AG385" s="8">
        <v>7.4754633785206694</v>
      </c>
      <c r="AH385">
        <v>0.96099999999999997</v>
      </c>
      <c r="AI385" s="9">
        <v>2.6795675593562929</v>
      </c>
      <c r="AJ385" s="9"/>
    </row>
    <row r="386" spans="31:36" x14ac:dyDescent="0.2">
      <c r="AE386" s="9">
        <v>29.2173655783469</v>
      </c>
      <c r="AF386" s="8">
        <v>24.029273009756729</v>
      </c>
      <c r="AG386" s="8">
        <v>7.6908108029361779</v>
      </c>
      <c r="AH386">
        <v>0.94399999999999995</v>
      </c>
      <c r="AI386" s="9">
        <v>1.9188962538182972</v>
      </c>
      <c r="AJ386" s="9"/>
    </row>
    <row r="387" spans="31:36" x14ac:dyDescent="0.2">
      <c r="AE387" s="3"/>
      <c r="AF387" s="8">
        <v>-11.067385954478826</v>
      </c>
      <c r="AG387" s="8">
        <v>9.1369563377161782</v>
      </c>
      <c r="AH387" s="8"/>
      <c r="AI387" s="9">
        <v>1.321776123577459</v>
      </c>
      <c r="AJ387" s="9"/>
    </row>
    <row r="388" spans="31:36" x14ac:dyDescent="0.2">
      <c r="AE388" s="3"/>
      <c r="AF388" s="8">
        <v>-12.895957670531924</v>
      </c>
      <c r="AG388" s="8">
        <v>8.998889444721657</v>
      </c>
      <c r="AH388" s="8"/>
      <c r="AI388" s="9">
        <v>1.6757377296274194</v>
      </c>
      <c r="AJ388" s="9"/>
    </row>
    <row r="389" spans="31:36" x14ac:dyDescent="0.2">
      <c r="AE389" s="3"/>
      <c r="AF389" s="8">
        <v>9.6201549525641621</v>
      </c>
      <c r="AG389" s="8">
        <v>9.0907405118933582</v>
      </c>
      <c r="AH389" s="8"/>
      <c r="AI389" s="9">
        <v>1.6714916248100644</v>
      </c>
      <c r="AJ389" s="9"/>
    </row>
    <row r="390" spans="31:36" x14ac:dyDescent="0.2">
      <c r="AE390" s="3"/>
      <c r="AF390" s="8">
        <v>22.376254317430632</v>
      </c>
      <c r="AG390" s="8">
        <v>9.292670676488342</v>
      </c>
      <c r="AH390" s="8"/>
      <c r="AI390" s="9">
        <v>1.406382803543589</v>
      </c>
      <c r="AJ390" s="9"/>
    </row>
    <row r="391" spans="31:36" x14ac:dyDescent="0.2">
      <c r="AE391" s="3"/>
      <c r="AF391" s="8">
        <v>18.910506252265581</v>
      </c>
      <c r="AG391" s="8">
        <v>9.4658716523813062</v>
      </c>
      <c r="AH391" s="8"/>
      <c r="AI391" s="9">
        <v>1.4141338936205115</v>
      </c>
      <c r="AJ391" s="9"/>
    </row>
    <row r="392" spans="31:36" x14ac:dyDescent="0.2">
      <c r="AE392" s="3"/>
      <c r="AF392" s="8">
        <v>-5.2940121321547009</v>
      </c>
      <c r="AG392" s="8">
        <v>9.4114786944474158</v>
      </c>
      <c r="AH392" s="8"/>
      <c r="AI392" s="9">
        <v>1.3280488232726708</v>
      </c>
      <c r="AJ392" s="9"/>
    </row>
    <row r="393" spans="31:36" x14ac:dyDescent="0.2">
      <c r="AE393" s="3"/>
      <c r="AF393" s="8">
        <v>-8.0141878365602022</v>
      </c>
      <c r="AG393" s="8">
        <v>9.3279428580011281</v>
      </c>
      <c r="AH393" s="8"/>
      <c r="AI393" s="9">
        <v>1.3196308595800719</v>
      </c>
      <c r="AJ393" s="9"/>
    </row>
    <row r="394" spans="31:36" x14ac:dyDescent="0.2">
      <c r="AE394" s="3"/>
      <c r="AF394" s="8">
        <v>-21.83823586284776</v>
      </c>
      <c r="AG394" s="8">
        <v>9.0815532503366576</v>
      </c>
      <c r="AH394" s="8"/>
      <c r="AI394" s="9">
        <v>2.1338979852498023</v>
      </c>
      <c r="AJ394" s="9"/>
    </row>
    <row r="395" spans="31:36" x14ac:dyDescent="0.2">
      <c r="AE395" s="9">
        <v>16.520509193776501</v>
      </c>
      <c r="AF395" s="8">
        <v>71.264401939530742</v>
      </c>
      <c r="AG395" s="8">
        <v>9.6195916368717533</v>
      </c>
      <c r="AH395" s="8"/>
      <c r="AI395" s="9">
        <v>1.8771261016543912</v>
      </c>
      <c r="AJ395" s="9">
        <v>676651</v>
      </c>
    </row>
    <row r="396" spans="31:36" x14ac:dyDescent="0.2">
      <c r="AE396" s="9">
        <v>42.804943848422099</v>
      </c>
      <c r="AF396" s="8">
        <v>-16.630249254494618</v>
      </c>
      <c r="AG396" s="8">
        <v>9.437706993563264</v>
      </c>
      <c r="AH396">
        <v>3.6999999999999998E-2</v>
      </c>
      <c r="AI396" s="9">
        <v>1.9744043209138924</v>
      </c>
      <c r="AJ396" s="9">
        <v>643469</v>
      </c>
    </row>
    <row r="397" spans="31:36" x14ac:dyDescent="0.2">
      <c r="AE397" s="9">
        <v>85.690402421132305</v>
      </c>
      <c r="AF397" s="8"/>
      <c r="AG397" s="8" t="e">
        <v>#NUM!</v>
      </c>
      <c r="AH397" s="8"/>
      <c r="AI397" s="9" t="e">
        <v>#DIV/0!</v>
      </c>
      <c r="AJ397" s="9">
        <v>740000</v>
      </c>
    </row>
    <row r="398" spans="31:36" x14ac:dyDescent="0.2">
      <c r="AE398" s="9">
        <v>84.924921846973803</v>
      </c>
      <c r="AF398" s="8" t="e">
        <v>#DIV/0!</v>
      </c>
      <c r="AG398" s="8" t="e">
        <v>#NUM!</v>
      </c>
      <c r="AH398" s="8"/>
      <c r="AI398" s="9" t="e">
        <v>#DIV/0!</v>
      </c>
      <c r="AJ398" s="9">
        <v>642000</v>
      </c>
    </row>
    <row r="399" spans="31:36" x14ac:dyDescent="0.2">
      <c r="AE399" s="3"/>
      <c r="AF399" s="8" t="e">
        <v>#DIV/0!</v>
      </c>
      <c r="AG399" s="8" t="e">
        <v>#NUM!</v>
      </c>
      <c r="AI399" s="9" t="e">
        <v>#DIV/0!</v>
      </c>
      <c r="AJ399" s="9"/>
    </row>
    <row r="400" spans="31:36" x14ac:dyDescent="0.2">
      <c r="AE400" s="9">
        <v>93.665134370579906</v>
      </c>
      <c r="AF400" s="8" t="e">
        <v>#DIV/0!</v>
      </c>
      <c r="AG400" s="8">
        <v>9.7560890255314039</v>
      </c>
      <c r="AH400">
        <v>0.97799999999999998</v>
      </c>
      <c r="AI400" s="9">
        <v>3.3055217567645867</v>
      </c>
      <c r="AJ400" s="9">
        <v>706954</v>
      </c>
    </row>
    <row r="401" spans="31:36" x14ac:dyDescent="0.2">
      <c r="AE401" s="3"/>
      <c r="AF401" s="8">
        <v>32.55113274233733</v>
      </c>
      <c r="AG401" s="8">
        <v>10.037887318015784</v>
      </c>
      <c r="AH401">
        <v>1.2270000000000001</v>
      </c>
      <c r="AI401" s="9">
        <v>2.2922148883157756</v>
      </c>
      <c r="AJ401" s="9"/>
    </row>
    <row r="402" spans="31:36" x14ac:dyDescent="0.2">
      <c r="AE402" s="9">
        <v>3.40200382753574</v>
      </c>
      <c r="AF402" s="8">
        <v>-5.3561058415355038</v>
      </c>
      <c r="AG402" s="8">
        <v>9.4503017082165517</v>
      </c>
      <c r="AH402">
        <v>0.63800000000000001</v>
      </c>
      <c r="AI402" s="9">
        <v>1.6938325991189427</v>
      </c>
      <c r="AJ402" s="9">
        <v>1900000</v>
      </c>
    </row>
    <row r="403" spans="31:36" x14ac:dyDescent="0.2">
      <c r="AE403" s="9">
        <v>41.614591291061799</v>
      </c>
      <c r="AF403" s="8">
        <v>-4.3738200125865321</v>
      </c>
      <c r="AG403" s="8">
        <v>9.4055781540366841</v>
      </c>
      <c r="AH403">
        <v>0.47499999999999998</v>
      </c>
      <c r="AI403" s="9">
        <v>1.8961829549193814</v>
      </c>
      <c r="AJ403" s="9">
        <v>2100000</v>
      </c>
    </row>
    <row r="404" spans="31:36" x14ac:dyDescent="0.2">
      <c r="AE404" s="9">
        <v>55.957816377171198</v>
      </c>
      <c r="AF404" s="8">
        <v>20.58242843040474</v>
      </c>
      <c r="AG404" s="8">
        <v>9.592741540485795</v>
      </c>
      <c r="AH404">
        <v>0.42599999999999999</v>
      </c>
      <c r="AI404" s="9">
        <v>1.7406876790830945</v>
      </c>
      <c r="AJ404" s="9">
        <v>1700000</v>
      </c>
    </row>
    <row r="405" spans="31:36" x14ac:dyDescent="0.2">
      <c r="AE405" s="9">
        <v>53.954610606784499</v>
      </c>
      <c r="AF405" s="8">
        <v>36.723973256924545</v>
      </c>
      <c r="AG405" s="8">
        <v>9.9055354541534282</v>
      </c>
      <c r="AH405">
        <v>0.44900000000000001</v>
      </c>
      <c r="AI405" s="9">
        <v>1.5709794920413154</v>
      </c>
      <c r="AJ405" s="9">
        <v>2400000</v>
      </c>
    </row>
    <row r="406" spans="31:36" x14ac:dyDescent="0.2">
      <c r="AE406" s="9">
        <v>54.327568506672897</v>
      </c>
      <c r="AF406" s="8">
        <v>13.602115662891073</v>
      </c>
      <c r="AG406" s="8">
        <v>10.033067398072022</v>
      </c>
      <c r="AH406">
        <v>0.59599999999999997</v>
      </c>
      <c r="AI406" s="9">
        <v>1.5290552114903149</v>
      </c>
      <c r="AJ406" s="9"/>
    </row>
    <row r="407" spans="31:36" x14ac:dyDescent="0.2">
      <c r="AE407" s="9">
        <v>48.634956333790903</v>
      </c>
      <c r="AF407" s="8">
        <v>-5.8286115869460184</v>
      </c>
      <c r="AG407" s="8">
        <v>9.9730136151847386</v>
      </c>
      <c r="AH407">
        <v>0.57199999999999995</v>
      </c>
      <c r="AI407" s="9">
        <v>1.5653917910447761</v>
      </c>
      <c r="AJ407" s="9">
        <v>700000</v>
      </c>
    </row>
    <row r="408" spans="31:36" x14ac:dyDescent="0.2">
      <c r="AE408" s="9">
        <v>44.625634192589501</v>
      </c>
      <c r="AF408" s="8">
        <v>-31.17070895522388</v>
      </c>
      <c r="AG408" s="8">
        <v>9.5994728254634492</v>
      </c>
      <c r="AH408">
        <v>0.64800000000000002</v>
      </c>
      <c r="AI408" s="9">
        <v>1.8110049468049061</v>
      </c>
      <c r="AJ408" s="9"/>
    </row>
    <row r="409" spans="31:36" x14ac:dyDescent="0.2">
      <c r="AE409" s="9">
        <v>47.778021978021897</v>
      </c>
      <c r="AF409" s="8">
        <v>-50.863996747306359</v>
      </c>
      <c r="AG409" s="8">
        <v>8.8888946693715933</v>
      </c>
      <c r="AH409">
        <v>0.52600000000000002</v>
      </c>
      <c r="AI409" s="9">
        <v>2.9154599365604743</v>
      </c>
      <c r="AJ409" s="9"/>
    </row>
    <row r="410" spans="31:36" x14ac:dyDescent="0.2">
      <c r="AE410" s="9">
        <v>47.130834512022602</v>
      </c>
      <c r="AF410" s="8">
        <v>0.73093366432216245</v>
      </c>
      <c r="AG410" s="8">
        <v>8.8961774222748051</v>
      </c>
      <c r="AH410">
        <v>0.496</v>
      </c>
      <c r="AI410" s="9">
        <v>2.7664293537787512</v>
      </c>
      <c r="AJ410" s="9"/>
    </row>
    <row r="411" spans="31:36" x14ac:dyDescent="0.2">
      <c r="AE411" s="9">
        <v>48.5742949683167</v>
      </c>
      <c r="AF411" s="8">
        <v>15.731106243154436</v>
      </c>
      <c r="AG411" s="8">
        <v>9.0422766869289273</v>
      </c>
      <c r="AH411">
        <v>0.42199999999999999</v>
      </c>
      <c r="AI411" s="9">
        <v>2.3418904530935762</v>
      </c>
      <c r="AJ411" s="9"/>
    </row>
    <row r="412" spans="31:36" x14ac:dyDescent="0.2">
      <c r="AE412" s="3"/>
      <c r="AF412" s="8">
        <v>-48.934406242379907</v>
      </c>
      <c r="AG412" s="8">
        <v>6.9833385195349607</v>
      </c>
      <c r="AH412">
        <v>0.78400000000000003</v>
      </c>
      <c r="AI412" s="9">
        <v>3.1937834778069436</v>
      </c>
      <c r="AJ412" s="9"/>
    </row>
    <row r="413" spans="31:36" x14ac:dyDescent="0.2">
      <c r="AE413" s="9">
        <v>0</v>
      </c>
      <c r="AF413" s="8">
        <v>58.866513430992498</v>
      </c>
      <c r="AG413" s="8">
        <v>7.4462326449877061</v>
      </c>
      <c r="AH413">
        <v>0.65900000000000003</v>
      </c>
      <c r="AI413" s="9">
        <v>2.5436308944342114</v>
      </c>
      <c r="AJ413" s="9"/>
    </row>
    <row r="414" spans="31:36" x14ac:dyDescent="0.2">
      <c r="AE414" s="9">
        <v>0.100057175528873</v>
      </c>
      <c r="AF414" s="8">
        <v>9.5843576149354881</v>
      </c>
      <c r="AG414" s="8">
        <v>7.5377571008362416</v>
      </c>
      <c r="AH414">
        <v>0.68500000000000005</v>
      </c>
      <c r="AI414" s="9">
        <v>2.8912103339664066</v>
      </c>
      <c r="AJ414" s="9">
        <v>816000</v>
      </c>
    </row>
    <row r="415" spans="31:36" x14ac:dyDescent="0.2">
      <c r="AE415" s="9">
        <v>0.29461279461279399</v>
      </c>
      <c r="AF415" s="8">
        <v>-8.8869703783631806</v>
      </c>
      <c r="AG415" s="8">
        <v>7.4446877343713815</v>
      </c>
      <c r="AH415">
        <v>0.80400000000000005</v>
      </c>
      <c r="AI415" s="9">
        <v>3.6856047431800421</v>
      </c>
      <c r="AJ415" s="9">
        <v>1088000</v>
      </c>
    </row>
    <row r="416" spans="31:36" x14ac:dyDescent="0.2">
      <c r="AE416" s="9">
        <v>0</v>
      </c>
      <c r="AF416" s="8">
        <v>27.769792330970429</v>
      </c>
      <c r="AG416" s="8">
        <v>7.6897476956503841</v>
      </c>
      <c r="AH416">
        <v>0.84</v>
      </c>
      <c r="AI416" s="9">
        <v>3.3182627321608384</v>
      </c>
      <c r="AJ416" s="9"/>
    </row>
    <row r="417" spans="31:36" x14ac:dyDescent="0.2">
      <c r="AE417" s="9">
        <v>2.1187683284457499</v>
      </c>
      <c r="AF417" s="8">
        <v>22.654579076164918</v>
      </c>
      <c r="AG417" s="8">
        <v>7.893949614167755</v>
      </c>
      <c r="AH417">
        <v>0.89</v>
      </c>
      <c r="AI417" s="9">
        <v>3.254477413752717</v>
      </c>
      <c r="AJ417" s="9"/>
    </row>
    <row r="418" spans="31:36" x14ac:dyDescent="0.2">
      <c r="AE418" s="9">
        <v>7.38726613510799</v>
      </c>
      <c r="AF418" s="8">
        <v>-40.422049584261472</v>
      </c>
      <c r="AG418" s="8">
        <v>7.376064974331606</v>
      </c>
      <c r="AH418">
        <v>0.88</v>
      </c>
      <c r="AI418" s="9">
        <v>3.282609566691626</v>
      </c>
      <c r="AJ418" s="9">
        <v>1742542</v>
      </c>
    </row>
    <row r="419" spans="31:36" x14ac:dyDescent="0.2">
      <c r="AE419" s="3"/>
      <c r="AF419" s="8">
        <v>-13.603774388151942</v>
      </c>
      <c r="AG419" s="8">
        <v>7.2298387781512501</v>
      </c>
      <c r="AH419">
        <v>0.90400000000000003</v>
      </c>
      <c r="AI419" s="9">
        <v>3.0708144927536232</v>
      </c>
      <c r="AJ419" s="9"/>
    </row>
    <row r="420" spans="31:36" x14ac:dyDescent="0.2">
      <c r="AE420" s="9">
        <v>22.325191623173801</v>
      </c>
      <c r="AF420" s="8">
        <v>39.003550724637684</v>
      </c>
      <c r="AG420" s="8">
        <v>7.5591680697491546</v>
      </c>
      <c r="AH420">
        <v>1.0029999999999999</v>
      </c>
      <c r="AI420" s="9">
        <v>2.6287718643408651</v>
      </c>
      <c r="AJ420" s="9">
        <v>1910846</v>
      </c>
    </row>
    <row r="421" spans="31:36" x14ac:dyDescent="0.2">
      <c r="AE421" s="9">
        <v>19.935725989631202</v>
      </c>
      <c r="AF421" s="8">
        <v>21.935004266912159</v>
      </c>
      <c r="AG421" s="8">
        <v>7.7574860346210412</v>
      </c>
      <c r="AH421">
        <v>0.92800000000000005</v>
      </c>
      <c r="AI421" s="9">
        <v>2.5917229331809049</v>
      </c>
      <c r="AJ421" s="9">
        <v>2104509</v>
      </c>
    </row>
    <row r="422" spans="31:36" x14ac:dyDescent="0.2">
      <c r="AE422" s="9"/>
      <c r="AF422" s="8"/>
      <c r="AG422" s="8">
        <v>11.797141537778835</v>
      </c>
      <c r="AH422" s="8"/>
      <c r="AI422" s="9">
        <v>0.33833313263893072</v>
      </c>
      <c r="AJ422" s="9"/>
    </row>
    <row r="423" spans="31:36" x14ac:dyDescent="0.2">
      <c r="AE423" s="3"/>
      <c r="AF423" s="8">
        <v>37.074026130411227</v>
      </c>
      <c r="AG423" s="8">
        <v>12.112492468407879</v>
      </c>
      <c r="AH423" s="8"/>
      <c r="AI423" s="9">
        <v>0.23724970214074331</v>
      </c>
      <c r="AJ423" s="9"/>
    </row>
    <row r="424" spans="31:36" x14ac:dyDescent="0.2">
      <c r="AE424" s="3"/>
      <c r="AF424" s="8">
        <v>-8.8089473077366538</v>
      </c>
      <c r="AG424" s="8">
        <v>12.020279068242841</v>
      </c>
      <c r="AH424">
        <v>1.2450000000000001</v>
      </c>
      <c r="AI424" s="9">
        <v>0.28944120321032701</v>
      </c>
      <c r="AJ424" s="9"/>
    </row>
    <row r="425" spans="31:36" x14ac:dyDescent="0.2">
      <c r="AE425" s="9">
        <v>31.5823210681021</v>
      </c>
      <c r="AF425" s="8">
        <v>-5.0328438367381345</v>
      </c>
      <c r="AG425" s="8">
        <v>11.96863998948152</v>
      </c>
      <c r="AH425">
        <v>1.339</v>
      </c>
      <c r="AI425" s="9">
        <v>0.31571673112280479</v>
      </c>
      <c r="AJ425" s="9">
        <v>27900000</v>
      </c>
    </row>
    <row r="426" spans="31:36" x14ac:dyDescent="0.2">
      <c r="AE426" s="9">
        <v>34.624080285177399</v>
      </c>
      <c r="AF426" s="8">
        <v>-7.1108856907373355</v>
      </c>
      <c r="AG426" s="8">
        <v>11.894876266013325</v>
      </c>
      <c r="AH426">
        <v>1.302</v>
      </c>
      <c r="AI426" s="9">
        <v>0.3326712805602195</v>
      </c>
      <c r="AJ426" s="9">
        <v>34500000</v>
      </c>
    </row>
    <row r="427" spans="31:36" x14ac:dyDescent="0.2">
      <c r="AE427" s="3"/>
      <c r="AF427" s="8">
        <v>-41.851973190275331</v>
      </c>
      <c r="AG427" s="8">
        <v>11.352698025649339</v>
      </c>
      <c r="AH427">
        <v>1.1830000000000001</v>
      </c>
      <c r="AI427" s="9">
        <v>0.57022125711602789</v>
      </c>
      <c r="AJ427" s="9"/>
    </row>
    <row r="428" spans="31:36" x14ac:dyDescent="0.2">
      <c r="AE428" s="9">
        <v>66.0028264882325</v>
      </c>
      <c r="AF428" s="8">
        <v>-16.781501261811137</v>
      </c>
      <c r="AG428" s="8">
        <v>11.168997503377634</v>
      </c>
      <c r="AH428">
        <v>1.107</v>
      </c>
      <c r="AI428" s="9">
        <v>0.72855369686027815</v>
      </c>
      <c r="AJ428" s="9">
        <v>35500000</v>
      </c>
    </row>
    <row r="429" spans="31:36" x14ac:dyDescent="0.2">
      <c r="AE429" s="9">
        <v>67.8096816107265</v>
      </c>
      <c r="AF429" s="8">
        <v>25.955598183305597</v>
      </c>
      <c r="AG429" s="8">
        <v>11.39975676686459</v>
      </c>
      <c r="AH429">
        <v>1.254</v>
      </c>
      <c r="AI429" s="9">
        <v>0.60885778275475921</v>
      </c>
      <c r="AJ429" s="9">
        <v>35400000</v>
      </c>
    </row>
    <row r="430" spans="31:36" x14ac:dyDescent="0.2">
      <c r="AE430" s="3"/>
      <c r="AF430" s="8">
        <v>24.816349384098544</v>
      </c>
      <c r="AG430" s="8">
        <v>11.621430032911739</v>
      </c>
      <c r="AH430">
        <v>1.2350000000000001</v>
      </c>
      <c r="AI430" s="9">
        <v>0.48718385803106018</v>
      </c>
      <c r="AJ430" s="9"/>
    </row>
    <row r="431" spans="31:36" x14ac:dyDescent="0.2">
      <c r="AE431" s="8"/>
      <c r="AF431" s="8">
        <v>1.9966690958412434</v>
      </c>
      <c r="AG431" s="8">
        <v>6.2997706006290333</v>
      </c>
      <c r="AH431">
        <v>1.1419999999999999</v>
      </c>
      <c r="AI431" s="9">
        <v>5.8244144976462353</v>
      </c>
      <c r="AJ431" s="9"/>
    </row>
    <row r="432" spans="31:36" x14ac:dyDescent="0.2">
      <c r="AE432" s="9">
        <v>8.2046883933676291</v>
      </c>
      <c r="AF432" s="8">
        <v>78.635569669775023</v>
      </c>
      <c r="AG432" s="8">
        <v>6.8799482215393768</v>
      </c>
      <c r="AH432">
        <v>1.0620000000000001</v>
      </c>
      <c r="AI432" s="9">
        <v>5.5198709406771291</v>
      </c>
      <c r="AJ432" s="9"/>
    </row>
    <row r="433" spans="31:36" x14ac:dyDescent="0.2">
      <c r="AE433" s="9">
        <v>10.7061177815894</v>
      </c>
      <c r="AF433" s="8">
        <v>78.90293406376469</v>
      </c>
      <c r="AG433" s="8">
        <v>7.4616214265114857</v>
      </c>
      <c r="AH433">
        <v>1.236</v>
      </c>
      <c r="AI433" s="9">
        <v>3.9366125909284486</v>
      </c>
      <c r="AJ433" s="9"/>
    </row>
    <row r="434" spans="31:36" x14ac:dyDescent="0.2">
      <c r="AE434" s="8"/>
      <c r="AF434" s="8">
        <v>4.5889950786422951</v>
      </c>
      <c r="AG434" s="8">
        <v>7.506489577046092</v>
      </c>
      <c r="AH434">
        <v>1.4239999999999999</v>
      </c>
      <c r="AI434" s="9">
        <v>4.7199532479692978</v>
      </c>
      <c r="AJ434" s="9"/>
    </row>
    <row r="435" spans="31:36" x14ac:dyDescent="0.2">
      <c r="AE435" s="9">
        <v>8.8903743315507899</v>
      </c>
      <c r="AF435" s="8">
        <v>27.481105211851308</v>
      </c>
      <c r="AG435" s="8">
        <v>7.7492875502577512</v>
      </c>
      <c r="AH435">
        <v>1.548</v>
      </c>
      <c r="AI435" s="9">
        <v>4.1342667567272828</v>
      </c>
      <c r="AJ435" s="9"/>
    </row>
    <row r="436" spans="31:36" x14ac:dyDescent="0.2">
      <c r="AE436" s="9">
        <v>3.8105606967882402</v>
      </c>
      <c r="AF436" s="8">
        <v>14.665512028652728</v>
      </c>
      <c r="AG436" s="8">
        <v>7.8861366634066874</v>
      </c>
      <c r="AH436">
        <v>1.353</v>
      </c>
      <c r="AI436" s="9">
        <v>4.4358311777507033</v>
      </c>
      <c r="AJ436" s="9"/>
    </row>
    <row r="437" spans="31:36" x14ac:dyDescent="0.2">
      <c r="AE437" s="9">
        <v>5.80110497237568</v>
      </c>
      <c r="AF437" s="8">
        <v>-32.200250587655489</v>
      </c>
      <c r="AG437" s="8">
        <v>7.4975249763749963</v>
      </c>
      <c r="AH437">
        <v>1.081</v>
      </c>
      <c r="AI437" s="9">
        <v>7.0093508829418045</v>
      </c>
      <c r="AJ437" s="9"/>
    </row>
    <row r="438" spans="31:36" x14ac:dyDescent="0.2">
      <c r="AE438" s="9">
        <v>5.7337332718043301</v>
      </c>
      <c r="AF438" s="8">
        <v>-9.3472789845490052</v>
      </c>
      <c r="AG438" s="8">
        <v>7.3993907438548785</v>
      </c>
      <c r="AH438">
        <v>0.77100000000000002</v>
      </c>
      <c r="AI438" s="9">
        <v>7.4124862078498426</v>
      </c>
      <c r="AJ438" s="9"/>
    </row>
    <row r="439" spans="31:36" x14ac:dyDescent="0.2">
      <c r="AE439" s="9">
        <v>23.452729310884401</v>
      </c>
      <c r="AF439" s="8">
        <v>58.166298468245635</v>
      </c>
      <c r="AG439" s="8">
        <v>7.8578675593318028</v>
      </c>
      <c r="AH439">
        <v>0.56699999999999995</v>
      </c>
      <c r="AI439" s="9">
        <v>5.3101314771848411</v>
      </c>
      <c r="AJ439" s="9"/>
    </row>
    <row r="440" spans="31:36" x14ac:dyDescent="0.2">
      <c r="AE440" s="9">
        <v>23.865045168449701</v>
      </c>
      <c r="AF440" s="8">
        <v>60.518174787316312</v>
      </c>
      <c r="AG440" s="8">
        <v>8.3311045480530392</v>
      </c>
      <c r="AH440">
        <v>0.48799999999999999</v>
      </c>
      <c r="AI440" s="9">
        <v>6.33437725849193</v>
      </c>
      <c r="AJ440" s="9"/>
    </row>
    <row r="441" spans="31:36" x14ac:dyDescent="0.2">
      <c r="AE441" s="8"/>
      <c r="AF441" s="8"/>
      <c r="AG441" s="8">
        <v>10.611671117922187</v>
      </c>
      <c r="AH441" s="8"/>
      <c r="AI441" s="9">
        <v>0.5234201842092302</v>
      </c>
      <c r="AJ441" s="9"/>
    </row>
    <row r="442" spans="31:36" x14ac:dyDescent="0.2">
      <c r="AE442" s="8"/>
      <c r="AF442" s="8">
        <v>41.060434418558835</v>
      </c>
      <c r="AG442" s="8">
        <v>10.955689343381573</v>
      </c>
      <c r="AH442" s="8"/>
      <c r="AI442" s="9">
        <v>0.40559367307390143</v>
      </c>
      <c r="AJ442" s="9"/>
    </row>
    <row r="443" spans="31:36" x14ac:dyDescent="0.2">
      <c r="AE443" s="9">
        <v>43.595631423590099</v>
      </c>
      <c r="AF443" s="8">
        <v>28.361179489865396</v>
      </c>
      <c r="AG443" s="8">
        <v>11.205367162513655</v>
      </c>
      <c r="AH443">
        <v>1.65</v>
      </c>
      <c r="AI443" s="9">
        <v>0.35015777161199063</v>
      </c>
      <c r="AJ443" s="9">
        <v>14500000</v>
      </c>
    </row>
    <row r="444" spans="31:36" x14ac:dyDescent="0.2">
      <c r="AE444" s="9">
        <v>43.383328231813103</v>
      </c>
      <c r="AF444" s="8">
        <v>4.0939013111364995</v>
      </c>
      <c r="AG444" s="8">
        <v>11.245490365522894</v>
      </c>
      <c r="AH444">
        <v>1.5249999999999999</v>
      </c>
      <c r="AI444" s="9">
        <v>0.35569812109650611</v>
      </c>
      <c r="AJ444" s="9">
        <v>14700000</v>
      </c>
    </row>
    <row r="445" spans="31:36" x14ac:dyDescent="0.2">
      <c r="AE445" s="3"/>
      <c r="AF445" s="8">
        <v>22.686649071001124</v>
      </c>
      <c r="AG445" s="8">
        <v>11.449953715804188</v>
      </c>
      <c r="AH445">
        <v>1.4830000000000001</v>
      </c>
      <c r="AI445" s="9">
        <v>0.30229932798704962</v>
      </c>
      <c r="AJ445" s="9"/>
    </row>
    <row r="446" spans="31:36" x14ac:dyDescent="0.2">
      <c r="AE446" s="9">
        <v>49.975820696867103</v>
      </c>
      <c r="AF446" s="8">
        <v>-2.9447160186161434</v>
      </c>
      <c r="AG446" s="8">
        <v>11.42006428391894</v>
      </c>
      <c r="AH446">
        <v>1.7370000000000001</v>
      </c>
      <c r="AI446" s="9">
        <v>0.334240442435149</v>
      </c>
      <c r="AJ446" s="9">
        <v>42200000</v>
      </c>
    </row>
    <row r="447" spans="31:36" x14ac:dyDescent="0.2">
      <c r="AE447" s="9">
        <v>46.928311489713899</v>
      </c>
      <c r="AF447" s="8">
        <v>-29.378264495457142</v>
      </c>
      <c r="AG447" s="8">
        <v>11.072232063384615</v>
      </c>
      <c r="AH447">
        <v>1.5840000000000001</v>
      </c>
      <c r="AI447" s="9">
        <v>0.6699140757314439</v>
      </c>
      <c r="AJ447" s="9">
        <v>43900000</v>
      </c>
    </row>
    <row r="448" spans="31:36" x14ac:dyDescent="0.2">
      <c r="AE448" s="9">
        <v>50.706622058144902</v>
      </c>
      <c r="AF448" s="8">
        <v>-13.247564443201417</v>
      </c>
      <c r="AG448" s="8">
        <v>10.930120371412073</v>
      </c>
      <c r="AH448">
        <v>1.7210000000000001</v>
      </c>
      <c r="AI448" s="9">
        <v>0.79546146544158469</v>
      </c>
      <c r="AJ448" s="9">
        <v>45200000</v>
      </c>
    </row>
    <row r="449" spans="31:36" x14ac:dyDescent="0.2">
      <c r="AE449" s="9">
        <v>48.578359562475498</v>
      </c>
      <c r="AF449" s="8">
        <v>19.95414897999391</v>
      </c>
      <c r="AG449" s="8">
        <v>11.11205976335696</v>
      </c>
      <c r="AH449">
        <v>1.899</v>
      </c>
      <c r="AI449" s="9">
        <v>0.73232896347836474</v>
      </c>
      <c r="AJ449" s="9">
        <v>44300000</v>
      </c>
    </row>
    <row r="450" spans="31:36" x14ac:dyDescent="0.2">
      <c r="AE450" s="3"/>
      <c r="AF450" s="8">
        <v>44.09173709200585</v>
      </c>
      <c r="AG450" s="8">
        <v>11.47733973724522</v>
      </c>
      <c r="AH450">
        <v>2.073</v>
      </c>
      <c r="AI450" s="9">
        <v>0.96306888833623472</v>
      </c>
      <c r="AJ450" s="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09B1B-E898-2342-B2B3-5869E30FEB69}">
  <sheetPr codeName="Feuil1_HID9">
    <tabColor rgb="FF007800"/>
  </sheetPr>
  <dimension ref="AE1:AJ450"/>
  <sheetViews>
    <sheetView workbookViewId="0"/>
  </sheetViews>
  <sheetFormatPr baseColWidth="10" defaultRowHeight="15" x14ac:dyDescent="0.2"/>
  <sheetData>
    <row r="1" spans="31:36" ht="60" x14ac:dyDescent="0.2">
      <c r="AE1" s="7" t="s">
        <v>642</v>
      </c>
      <c r="AF1" s="7" t="s">
        <v>634</v>
      </c>
      <c r="AG1" s="7" t="s">
        <v>635</v>
      </c>
      <c r="AH1" s="7" t="s">
        <v>644</v>
      </c>
      <c r="AI1" s="7" t="s">
        <v>636</v>
      </c>
      <c r="AJ1" s="7" t="s">
        <v>640</v>
      </c>
    </row>
    <row r="2" spans="31:36" x14ac:dyDescent="0.2">
      <c r="AE2" s="9">
        <v>4.6031746031746001</v>
      </c>
      <c r="AF2" s="8">
        <v>-4.0436322797627309</v>
      </c>
      <c r="AG2" s="8">
        <v>9.6842737695577661</v>
      </c>
      <c r="AH2">
        <v>1.6759999999999999</v>
      </c>
      <c r="AI2" s="9">
        <v>1.0244039096059268</v>
      </c>
      <c r="AJ2" s="9"/>
    </row>
    <row r="3" spans="31:36" x14ac:dyDescent="0.2">
      <c r="AE3" s="9">
        <v>57.224111345975103</v>
      </c>
      <c r="AF3" s="8">
        <v>-0.13073523003175</v>
      </c>
      <c r="AG3" s="8">
        <v>9.6829655619268706</v>
      </c>
      <c r="AH3">
        <v>1.4630000000000001</v>
      </c>
      <c r="AI3" s="9">
        <v>1.0048622366288493</v>
      </c>
      <c r="AJ3" s="9"/>
    </row>
    <row r="4" spans="31:36" x14ac:dyDescent="0.2">
      <c r="AE4" s="9">
        <v>56.272583559168901</v>
      </c>
      <c r="AF4" s="8">
        <v>0.50492457299588578</v>
      </c>
      <c r="AG4" s="8">
        <v>9.6880021029637398</v>
      </c>
      <c r="AH4">
        <v>1.2689999999999999</v>
      </c>
      <c r="AI4" s="9">
        <v>0.6939775476028035</v>
      </c>
      <c r="AJ4" s="9">
        <v>316119</v>
      </c>
    </row>
    <row r="5" spans="31:36" x14ac:dyDescent="0.2">
      <c r="AE5" s="9">
        <v>56.285045308033801</v>
      </c>
      <c r="AF5" s="8">
        <v>-7.0086212243379018</v>
      </c>
      <c r="AG5" s="8">
        <v>9.6153387044949028</v>
      </c>
      <c r="AH5">
        <v>2.8820000000000001</v>
      </c>
      <c r="AI5" s="9">
        <v>0.75041686120189421</v>
      </c>
      <c r="AJ5" s="9">
        <v>332869.96999999997</v>
      </c>
    </row>
    <row r="6" spans="31:36" x14ac:dyDescent="0.2">
      <c r="AE6" s="9">
        <v>60.872710152371099</v>
      </c>
      <c r="AF6" s="8">
        <v>-13.306209564463417</v>
      </c>
      <c r="AG6" s="8">
        <v>9.4725507784542948</v>
      </c>
      <c r="AH6">
        <v>2.4430000000000001</v>
      </c>
      <c r="AI6" s="9">
        <v>0.87621172488075083</v>
      </c>
      <c r="AJ6" s="9">
        <v>287192</v>
      </c>
    </row>
    <row r="7" spans="31:36" x14ac:dyDescent="0.2">
      <c r="AE7" s="9">
        <v>59.536222439448203</v>
      </c>
      <c r="AF7" s="8">
        <v>-6.3471303277427298</v>
      </c>
      <c r="AG7" s="8">
        <v>9.4069756634095967</v>
      </c>
      <c r="AH7">
        <v>1.9059999999999999</v>
      </c>
      <c r="AI7" s="9">
        <v>0.83800213587447625</v>
      </c>
      <c r="AJ7" s="9">
        <v>221475</v>
      </c>
    </row>
    <row r="8" spans="31:36" x14ac:dyDescent="0.2">
      <c r="AE8" s="9">
        <v>67.434357434357395</v>
      </c>
      <c r="AF8" s="8">
        <v>-41.624907582354389</v>
      </c>
      <c r="AG8" s="8">
        <v>8.8686947765809716</v>
      </c>
      <c r="AH8">
        <v>2.335</v>
      </c>
      <c r="AI8" s="9">
        <v>1.0886574725584013</v>
      </c>
      <c r="AJ8" s="9">
        <v>224436</v>
      </c>
    </row>
    <row r="9" spans="31:36" x14ac:dyDescent="0.2">
      <c r="AE9" s="9">
        <v>70.765406680040797</v>
      </c>
      <c r="AF9" s="8">
        <v>7.0503799605966782</v>
      </c>
      <c r="AG9" s="8">
        <v>8.9368241549973018</v>
      </c>
      <c r="AH9">
        <v>2.9809999999999999</v>
      </c>
      <c r="AI9" s="9">
        <v>1.1388195083475745</v>
      </c>
      <c r="AJ9" s="9">
        <v>210346</v>
      </c>
    </row>
    <row r="10" spans="31:36" x14ac:dyDescent="0.2">
      <c r="AE10" s="9">
        <v>70.390255409412404</v>
      </c>
      <c r="AF10" s="8">
        <v>222.80794005521233</v>
      </c>
      <c r="AG10" s="8">
        <v>10.108711502547386</v>
      </c>
      <c r="AH10">
        <v>1.8660000000000001</v>
      </c>
      <c r="AI10" s="9">
        <v>1.3813731878156053</v>
      </c>
      <c r="AJ10" s="9">
        <v>227014</v>
      </c>
    </row>
    <row r="11" spans="31:36" x14ac:dyDescent="0.2">
      <c r="AE11" s="9">
        <v>73.214840714840705</v>
      </c>
      <c r="AF11" s="8">
        <v>-15.487050008144648</v>
      </c>
      <c r="AG11" s="8">
        <v>9.9404460935216594</v>
      </c>
      <c r="AH11">
        <v>1.518</v>
      </c>
      <c r="AI11" s="9">
        <v>1.4250469811593505</v>
      </c>
      <c r="AJ11" s="9">
        <v>868323</v>
      </c>
    </row>
    <row r="12" spans="31:36" x14ac:dyDescent="0.2">
      <c r="AE12" s="9">
        <v>84.042159763313606</v>
      </c>
      <c r="AF12" s="8">
        <v>-9.2972427706792207</v>
      </c>
      <c r="AG12" s="8">
        <v>8.5932278776922342</v>
      </c>
      <c r="AH12">
        <v>0.41399999999999998</v>
      </c>
      <c r="AI12" s="9">
        <v>3.9471733086190919</v>
      </c>
      <c r="AJ12" s="9"/>
    </row>
    <row r="13" spans="31:36" x14ac:dyDescent="0.2">
      <c r="AE13" s="9">
        <v>75.389643036701798</v>
      </c>
      <c r="AF13" s="8">
        <v>22.928637627432806</v>
      </c>
      <c r="AG13" s="8">
        <v>8.7996616968151304</v>
      </c>
      <c r="AH13">
        <v>0.33900000000000002</v>
      </c>
      <c r="AI13" s="9">
        <v>3.8952050663449937</v>
      </c>
      <c r="AJ13" s="9"/>
    </row>
    <row r="14" spans="31:36" x14ac:dyDescent="0.2">
      <c r="AE14" s="9">
        <v>63.800673011199301</v>
      </c>
      <c r="AF14" s="8">
        <v>18.968636911942099</v>
      </c>
      <c r="AG14" s="8">
        <v>8.9733514138399197</v>
      </c>
      <c r="AH14">
        <v>0.311</v>
      </c>
      <c r="AI14" s="9">
        <v>3.5295310519645122</v>
      </c>
      <c r="AJ14" s="9"/>
    </row>
    <row r="15" spans="31:36" x14ac:dyDescent="0.2">
      <c r="AE15" s="9">
        <v>64.207459207459195</v>
      </c>
      <c r="AF15" s="8">
        <v>1.5462610899873257</v>
      </c>
      <c r="AG15" s="8">
        <v>8.9886956967857081</v>
      </c>
      <c r="AH15">
        <v>0.33600000000000002</v>
      </c>
      <c r="AI15" s="9">
        <v>3.6663754368447328</v>
      </c>
      <c r="AJ15" s="9"/>
    </row>
    <row r="16" spans="31:36" x14ac:dyDescent="0.2">
      <c r="AE16" s="9">
        <v>61.901709401709297</v>
      </c>
      <c r="AF16" s="8">
        <v>-2.4088866699950073</v>
      </c>
      <c r="AG16" s="8">
        <v>8.9643119481245144</v>
      </c>
      <c r="AH16">
        <v>0.33600000000000002</v>
      </c>
      <c r="AI16" s="9">
        <v>3.6421537280982221</v>
      </c>
      <c r="AJ16" s="9"/>
    </row>
    <row r="17" spans="31:36" x14ac:dyDescent="0.2">
      <c r="AE17" s="9">
        <v>55.5133272524576</v>
      </c>
      <c r="AF17" s="8">
        <v>24.248625143880293</v>
      </c>
      <c r="AG17" s="8">
        <v>9.1814263618115408</v>
      </c>
      <c r="AH17">
        <v>0.36</v>
      </c>
      <c r="AI17" s="9">
        <v>3.094493051981472</v>
      </c>
      <c r="AJ17" s="9"/>
    </row>
    <row r="18" spans="31:36" x14ac:dyDescent="0.2">
      <c r="AE18" s="9">
        <v>52.086620644312902</v>
      </c>
      <c r="AF18" s="8">
        <v>-6.2171899125064334</v>
      </c>
      <c r="AG18" s="8">
        <v>9.1172377537138587</v>
      </c>
      <c r="AH18">
        <v>0.40600000000000003</v>
      </c>
      <c r="AI18" s="9">
        <v>3.1332455273844801</v>
      </c>
      <c r="AJ18" s="9"/>
    </row>
    <row r="19" spans="31:36" x14ac:dyDescent="0.2">
      <c r="AE19" s="9">
        <v>59.369658119658098</v>
      </c>
      <c r="AF19" s="8">
        <v>3.0622324662495886</v>
      </c>
      <c r="AG19" s="8">
        <v>9.147400572202308</v>
      </c>
      <c r="AH19">
        <v>0.56200000000000006</v>
      </c>
      <c r="AI19" s="9">
        <v>2.9711395101171458</v>
      </c>
      <c r="AJ19" s="9"/>
    </row>
    <row r="20" spans="31:36" x14ac:dyDescent="0.2">
      <c r="AE20" s="9">
        <v>39.2853960616591</v>
      </c>
      <c r="AF20" s="8">
        <v>7.7316293929712456</v>
      </c>
      <c r="AG20" s="8">
        <v>9.2218736077898562</v>
      </c>
      <c r="AH20">
        <v>0.56399999999999995</v>
      </c>
      <c r="AI20" s="9">
        <v>2.71787267694741</v>
      </c>
      <c r="AJ20" s="9"/>
    </row>
    <row r="21" spans="31:36" x14ac:dyDescent="0.2">
      <c r="AE21" s="9">
        <v>43.994587143625601</v>
      </c>
      <c r="AF21" s="8">
        <v>11.605377619612495</v>
      </c>
      <c r="AG21" s="8">
        <v>9.3316726571437076</v>
      </c>
      <c r="AH21">
        <v>0.84099999999999997</v>
      </c>
      <c r="AI21" s="9">
        <v>2.4362267493356953</v>
      </c>
      <c r="AJ21" s="9"/>
    </row>
    <row r="22" spans="31:36" x14ac:dyDescent="0.2">
      <c r="AE22" s="9">
        <v>63.1192881192881</v>
      </c>
      <c r="AF22" s="8">
        <v>-3.220573823121895</v>
      </c>
      <c r="AG22" s="8">
        <v>11.648784147353842</v>
      </c>
      <c r="AH22">
        <v>0.45500000000000002</v>
      </c>
      <c r="AI22" s="9">
        <v>1.0021562259934353</v>
      </c>
      <c r="AJ22" s="9">
        <v>2102800</v>
      </c>
    </row>
    <row r="23" spans="31:36" x14ac:dyDescent="0.2">
      <c r="AE23" s="9">
        <v>61.720489005318697</v>
      </c>
      <c r="AF23" s="8">
        <v>10.022522522522523</v>
      </c>
      <c r="AG23" s="8">
        <v>11.744299056404454</v>
      </c>
      <c r="AH23">
        <v>1.833</v>
      </c>
      <c r="AI23" s="9">
        <v>0.98786032229654142</v>
      </c>
      <c r="AJ23" s="9">
        <v>1865170</v>
      </c>
    </row>
    <row r="24" spans="31:36" x14ac:dyDescent="0.2">
      <c r="AE24" s="3"/>
      <c r="AF24" s="8">
        <v>0.96165290043083962</v>
      </c>
      <c r="AG24" s="8">
        <v>11.753869640909945</v>
      </c>
      <c r="AH24">
        <v>2.0699999999999998</v>
      </c>
      <c r="AI24" s="9">
        <v>1.0178553184800974</v>
      </c>
      <c r="AJ24" s="9"/>
    </row>
    <row r="25" spans="31:36" x14ac:dyDescent="0.2">
      <c r="AE25" s="9">
        <v>63.2062588904694</v>
      </c>
      <c r="AF25" s="8">
        <v>-5.4131792997760231</v>
      </c>
      <c r="AG25" s="8">
        <v>11.698217605209017</v>
      </c>
      <c r="AH25">
        <v>2.343</v>
      </c>
      <c r="AI25" s="9">
        <v>0.90371145841122658</v>
      </c>
      <c r="AJ25" s="9">
        <v>1850400</v>
      </c>
    </row>
    <row r="26" spans="31:36" x14ac:dyDescent="0.2">
      <c r="AE26" s="3"/>
      <c r="AF26" s="8">
        <v>-6.6959129921815936</v>
      </c>
      <c r="AG26" s="8">
        <v>11.628911331128942</v>
      </c>
      <c r="AH26">
        <v>3.83</v>
      </c>
      <c r="AI26" s="9">
        <v>0.94103189727332637</v>
      </c>
      <c r="AJ26" s="9"/>
    </row>
    <row r="27" spans="31:36" x14ac:dyDescent="0.2">
      <c r="AE27" s="9">
        <v>57.928335575394399</v>
      </c>
      <c r="AF27" s="8">
        <v>-0.75157171098327658</v>
      </c>
      <c r="AG27" s="8">
        <v>11.621367228703837</v>
      </c>
      <c r="AH27">
        <v>2.8610000000000002</v>
      </c>
      <c r="AI27" s="9">
        <v>0.9259963751861755</v>
      </c>
      <c r="AJ27" s="9">
        <v>1667700</v>
      </c>
    </row>
    <row r="28" spans="31:36" x14ac:dyDescent="0.2">
      <c r="AE28" s="9">
        <v>80.684848484848402</v>
      </c>
      <c r="AF28" s="8">
        <v>-7.2666750408240164</v>
      </c>
      <c r="AG28" s="8">
        <v>11.545924943233336</v>
      </c>
      <c r="AH28">
        <v>2.8460000000000001</v>
      </c>
      <c r="AI28" s="9">
        <v>1.0341251028010257</v>
      </c>
      <c r="AJ28" s="9">
        <v>365100</v>
      </c>
    </row>
    <row r="29" spans="31:36" x14ac:dyDescent="0.2">
      <c r="AE29" s="9">
        <v>81.836439118743201</v>
      </c>
      <c r="AF29" s="8">
        <v>-53.327850611968465</v>
      </c>
      <c r="AG29" s="8">
        <v>10.783902371171786</v>
      </c>
      <c r="AH29">
        <v>2.835</v>
      </c>
      <c r="AI29" s="9">
        <v>0.6013930925826112</v>
      </c>
      <c r="AJ29" s="9">
        <v>281700</v>
      </c>
    </row>
    <row r="30" spans="31:36" x14ac:dyDescent="0.2">
      <c r="AE30" s="9">
        <v>80.521212121212102</v>
      </c>
      <c r="AF30" s="8">
        <v>7.9149218458476724</v>
      </c>
      <c r="AG30" s="8">
        <v>10.86007534117482</v>
      </c>
      <c r="AH30">
        <v>-8.4600000000000009</v>
      </c>
      <c r="AI30" s="9">
        <v>0.63226141078838172</v>
      </c>
      <c r="AJ30" s="9">
        <v>331300</v>
      </c>
    </row>
    <row r="31" spans="31:36" x14ac:dyDescent="0.2">
      <c r="AE31" s="9">
        <v>80.408512830419497</v>
      </c>
      <c r="AF31" s="8">
        <v>12.325188258798217</v>
      </c>
      <c r="AG31" s="8">
        <v>10.976303286160228</v>
      </c>
      <c r="AH31">
        <v>-10.657999999999999</v>
      </c>
      <c r="AI31" s="9">
        <v>0.59211246408537421</v>
      </c>
      <c r="AJ31" s="9">
        <v>318200</v>
      </c>
    </row>
    <row r="32" spans="31:36" x14ac:dyDescent="0.2">
      <c r="AE32" s="3"/>
      <c r="AF32" s="8">
        <v>-7.5962559104506413</v>
      </c>
      <c r="AG32" s="8">
        <v>11.469579454466547</v>
      </c>
      <c r="AH32">
        <v>5.8789999999999996</v>
      </c>
      <c r="AI32" s="9">
        <v>1.1385158420184214</v>
      </c>
      <c r="AJ32" s="9"/>
    </row>
    <row r="33" spans="31:36" x14ac:dyDescent="0.2">
      <c r="AE33" s="9">
        <v>86.695463039549097</v>
      </c>
      <c r="AF33" s="8">
        <v>4.2952024896092231</v>
      </c>
      <c r="AG33" s="8">
        <v>11.511634632203972</v>
      </c>
      <c r="AH33">
        <v>3.8239999999999998</v>
      </c>
      <c r="AI33" s="9">
        <v>1.1359854211933393</v>
      </c>
      <c r="AJ33" s="9">
        <v>2704276</v>
      </c>
    </row>
    <row r="34" spans="31:36" x14ac:dyDescent="0.2">
      <c r="AE34" s="9"/>
      <c r="AF34" s="8">
        <v>7.0540997887274584</v>
      </c>
      <c r="AG34" s="8">
        <v>11.579798758404518</v>
      </c>
      <c r="AH34">
        <v>3.9340000000000002</v>
      </c>
      <c r="AI34" s="9">
        <v>1.0890138052302742</v>
      </c>
      <c r="AJ34" s="9"/>
    </row>
    <row r="35" spans="31:36" x14ac:dyDescent="0.2">
      <c r="AE35" s="9">
        <v>81.700115550690199</v>
      </c>
      <c r="AF35" s="8">
        <v>-2.2531707134572936</v>
      </c>
      <c r="AG35" s="8">
        <v>11.557009333789498</v>
      </c>
      <c r="AH35">
        <v>4.5640000000000001</v>
      </c>
      <c r="AI35" s="9">
        <v>1.1407178466514205</v>
      </c>
      <c r="AJ35" s="9">
        <v>2750043</v>
      </c>
    </row>
    <row r="36" spans="31:36" x14ac:dyDescent="0.2">
      <c r="AE36" s="9">
        <v>81.764966044627101</v>
      </c>
      <c r="AF36" s="8">
        <v>-4.5508913278536367</v>
      </c>
      <c r="AG36" s="8">
        <v>11.510432359764517</v>
      </c>
      <c r="AH36">
        <v>5.2039999999999997</v>
      </c>
      <c r="AI36" s="9">
        <v>1.2653807981874869</v>
      </c>
      <c r="AJ36" s="9">
        <v>2493058</v>
      </c>
    </row>
    <row r="37" spans="31:36" x14ac:dyDescent="0.2">
      <c r="AE37" s="9">
        <v>78.413163897034806</v>
      </c>
      <c r="AF37" s="8">
        <v>-6.975368667983278</v>
      </c>
      <c r="AG37" s="8">
        <v>11.438126484894745</v>
      </c>
      <c r="AH37">
        <v>5.92</v>
      </c>
      <c r="AI37" s="9">
        <v>1.2666041619518713</v>
      </c>
      <c r="AJ37" s="9">
        <v>2438665</v>
      </c>
    </row>
    <row r="38" spans="31:36" x14ac:dyDescent="0.2">
      <c r="AE38" s="9">
        <v>79.264448394883104</v>
      </c>
      <c r="AF38" s="8">
        <v>-11.910381170993501</v>
      </c>
      <c r="AG38" s="8">
        <v>11.311310990955839</v>
      </c>
      <c r="AH38">
        <v>7.8330000000000002</v>
      </c>
      <c r="AI38" s="9">
        <v>1.3517696137801103</v>
      </c>
      <c r="AJ38" s="9">
        <v>1787502</v>
      </c>
    </row>
    <row r="39" spans="31:36" x14ac:dyDescent="0.2">
      <c r="AE39" s="9">
        <v>79.609949670925204</v>
      </c>
      <c r="AF39" s="8">
        <v>-2.2277681946636325</v>
      </c>
      <c r="AG39" s="8">
        <v>11.288781413322436</v>
      </c>
      <c r="AH39">
        <v>6.4660000000000002</v>
      </c>
      <c r="AI39" s="9">
        <v>1.4698448448448449</v>
      </c>
      <c r="AJ39" s="9">
        <v>1289456</v>
      </c>
    </row>
    <row r="40" spans="31:36" x14ac:dyDescent="0.2">
      <c r="AE40" s="9">
        <v>79.035068805183698</v>
      </c>
      <c r="AF40" s="8">
        <v>-0.97722722722722732</v>
      </c>
      <c r="AG40" s="8">
        <v>11.278961079024354</v>
      </c>
      <c r="AH40">
        <v>5.3869999999999996</v>
      </c>
      <c r="AI40" s="9">
        <v>1.5839977760648984</v>
      </c>
      <c r="AJ40" s="9">
        <v>1496517</v>
      </c>
    </row>
    <row r="41" spans="31:36" x14ac:dyDescent="0.2">
      <c r="AE41" s="3"/>
      <c r="AF41" s="8">
        <v>0.57114696925662445</v>
      </c>
      <c r="AG41" s="8">
        <v>11.284656300113475</v>
      </c>
      <c r="AH41">
        <v>5.6660000000000004</v>
      </c>
      <c r="AI41" s="9">
        <v>1.5502003995426619</v>
      </c>
      <c r="AJ41" s="9"/>
    </row>
    <row r="42" spans="31:36" x14ac:dyDescent="0.2">
      <c r="AE42" s="9">
        <v>65.767973856209096</v>
      </c>
      <c r="AF42" s="8">
        <v>-26.875870762290187</v>
      </c>
      <c r="AG42" s="8">
        <v>10.000795735003125</v>
      </c>
      <c r="AH42">
        <v>1.7150000000000001</v>
      </c>
      <c r="AI42" s="9">
        <v>1.1614498276174923</v>
      </c>
      <c r="AJ42" s="6">
        <v>433373</v>
      </c>
    </row>
    <row r="43" spans="31:36" x14ac:dyDescent="0.2">
      <c r="AE43" s="9"/>
      <c r="AF43" s="8">
        <v>-12.529486481582289</v>
      </c>
      <c r="AG43" s="8">
        <v>9.8669272972243256</v>
      </c>
      <c r="AH43">
        <v>1.512</v>
      </c>
      <c r="AI43" s="9">
        <v>1.3264702831656467</v>
      </c>
      <c r="AJ43" s="9"/>
    </row>
    <row r="44" spans="31:36" x14ac:dyDescent="0.2">
      <c r="AE44" s="9">
        <v>69.031141868511995</v>
      </c>
      <c r="AF44" s="8">
        <v>-57.457732600352664</v>
      </c>
      <c r="AG44" s="8">
        <v>9.0122552200027499</v>
      </c>
      <c r="AH44">
        <v>1.403</v>
      </c>
      <c r="AI44" s="9">
        <v>1.698037303425576</v>
      </c>
      <c r="AJ44" s="9">
        <v>162553.15</v>
      </c>
    </row>
    <row r="45" spans="31:36" x14ac:dyDescent="0.2">
      <c r="AE45" s="9">
        <v>66.959064327485294</v>
      </c>
      <c r="AF45" s="8">
        <v>6.0343776667073019</v>
      </c>
      <c r="AG45" s="8">
        <v>9.0708483931575845</v>
      </c>
      <c r="AH45">
        <v>1.964</v>
      </c>
      <c r="AI45" s="9">
        <v>1.4576914233157048</v>
      </c>
      <c r="AJ45" s="9">
        <v>176604</v>
      </c>
    </row>
    <row r="46" spans="31:36" x14ac:dyDescent="0.2">
      <c r="AE46" s="9">
        <v>64.447884416924495</v>
      </c>
      <c r="AF46" s="8">
        <v>-2.2993791676247415E-2</v>
      </c>
      <c r="AG46" s="8">
        <v>9.0706184288010459</v>
      </c>
      <c r="AH46">
        <v>3.1749999999999998</v>
      </c>
      <c r="AI46" s="9">
        <v>1.3628104875804967</v>
      </c>
      <c r="AJ46" s="9">
        <v>186969</v>
      </c>
    </row>
    <row r="47" spans="31:36" x14ac:dyDescent="0.2">
      <c r="AE47" s="9">
        <v>62.442871885596198</v>
      </c>
      <c r="AF47" s="8">
        <v>-32.37120515179393</v>
      </c>
      <c r="AG47" s="8">
        <v>8.6794820944599564</v>
      </c>
      <c r="AH47">
        <v>2.2189999999999999</v>
      </c>
      <c r="AI47" s="9">
        <v>1.7723176330556027</v>
      </c>
      <c r="AJ47" s="9">
        <v>188145</v>
      </c>
    </row>
    <row r="48" spans="31:36" x14ac:dyDescent="0.2">
      <c r="AE48" s="9">
        <v>62.635403811874298</v>
      </c>
      <c r="AF48" s="8">
        <v>-3.162727427308281</v>
      </c>
      <c r="AG48" s="8">
        <v>8.6473438758812833</v>
      </c>
      <c r="AH48">
        <v>4.8520000000000003</v>
      </c>
      <c r="AI48" s="9">
        <v>1.4726953467954347</v>
      </c>
      <c r="AJ48" s="9">
        <v>166160</v>
      </c>
    </row>
    <row r="49" spans="31:36" x14ac:dyDescent="0.2">
      <c r="AE49" s="9">
        <v>67.880485527544195</v>
      </c>
      <c r="AF49" s="8">
        <v>6.022827041264267</v>
      </c>
      <c r="AG49" s="8">
        <v>8.7058281102667845</v>
      </c>
      <c r="AH49">
        <v>-22.536999999999999</v>
      </c>
      <c r="AI49" s="9">
        <v>1.4016230539913879</v>
      </c>
      <c r="AJ49" s="9">
        <v>123500</v>
      </c>
    </row>
    <row r="50" spans="31:36" x14ac:dyDescent="0.2">
      <c r="AE50" s="3"/>
      <c r="AF50" s="8">
        <v>5.6641271944352436</v>
      </c>
      <c r="AG50" s="8">
        <v>8.7609233763388357</v>
      </c>
      <c r="AH50">
        <v>-9.734</v>
      </c>
      <c r="AI50" s="9">
        <v>1.2865203761755486</v>
      </c>
      <c r="AJ50" s="9"/>
    </row>
    <row r="51" spans="31:36" x14ac:dyDescent="0.2">
      <c r="AE51" s="9">
        <v>69.971164936562701</v>
      </c>
      <c r="AF51" s="8">
        <v>15.094043887147334</v>
      </c>
      <c r="AG51" s="8">
        <v>8.9015027574516097</v>
      </c>
      <c r="AH51">
        <v>-6.6390000000000002</v>
      </c>
      <c r="AI51" s="9">
        <v>1.2813563938444776</v>
      </c>
      <c r="AJ51" s="9">
        <v>89938</v>
      </c>
    </row>
    <row r="52" spans="31:36" x14ac:dyDescent="0.2">
      <c r="AE52" s="9">
        <v>90.660511363636303</v>
      </c>
      <c r="AF52" s="8">
        <v>-13.794865970013632</v>
      </c>
      <c r="AG52" s="8">
        <v>9.6276681726268585</v>
      </c>
      <c r="AH52">
        <v>2.3759999999999999</v>
      </c>
      <c r="AI52" s="9">
        <v>1.5832400026352198</v>
      </c>
      <c r="AJ52" s="9">
        <v>357000</v>
      </c>
    </row>
    <row r="53" spans="31:36" x14ac:dyDescent="0.2">
      <c r="AE53" s="9">
        <v>84.410511363636303</v>
      </c>
      <c r="AF53" s="8">
        <v>42.51927004413993</v>
      </c>
      <c r="AG53" s="8">
        <v>9.9819752055848685</v>
      </c>
      <c r="AH53">
        <v>1.7110000000000001</v>
      </c>
      <c r="AI53" s="9">
        <v>1.4145056164193592</v>
      </c>
      <c r="AJ53" s="9">
        <v>343000</v>
      </c>
    </row>
    <row r="54" spans="31:36" x14ac:dyDescent="0.2">
      <c r="AE54" s="9">
        <v>86.2760416666666</v>
      </c>
      <c r="AF54" s="8">
        <v>4.5902094023020386</v>
      </c>
      <c r="AG54" s="8">
        <v>10.026854966486413</v>
      </c>
      <c r="AH54">
        <v>1.371</v>
      </c>
      <c r="AI54" s="9">
        <v>1.3310350923716079</v>
      </c>
      <c r="AJ54" s="9">
        <v>316000</v>
      </c>
    </row>
    <row r="55" spans="31:36" x14ac:dyDescent="0.2">
      <c r="AE55" s="9">
        <v>84.216382575757507</v>
      </c>
      <c r="AF55" s="8">
        <v>-1.0430478210907805</v>
      </c>
      <c r="AG55" s="8">
        <v>10.0163697095928</v>
      </c>
      <c r="AH55">
        <v>1.427</v>
      </c>
      <c r="AI55" s="9">
        <v>1.3405538186690487</v>
      </c>
      <c r="AJ55" s="9">
        <v>274000</v>
      </c>
    </row>
    <row r="56" spans="31:36" x14ac:dyDescent="0.2">
      <c r="AE56" s="9">
        <v>82.393465909090907</v>
      </c>
      <c r="AF56" s="8">
        <v>-4.2652970075926753</v>
      </c>
      <c r="AG56" s="8">
        <v>9.972780379032077</v>
      </c>
      <c r="AH56">
        <v>1.4350000000000001</v>
      </c>
      <c r="AI56" s="9">
        <v>1.354606951247959</v>
      </c>
      <c r="AJ56" s="9">
        <v>313000</v>
      </c>
    </row>
    <row r="57" spans="31:36" x14ac:dyDescent="0.2">
      <c r="AE57" s="9">
        <v>81.2760416666666</v>
      </c>
      <c r="AF57" s="8">
        <v>-8.8406811289946354</v>
      </c>
      <c r="AG57" s="8">
        <v>9.8802189255967736</v>
      </c>
      <c r="AH57">
        <v>1.276</v>
      </c>
      <c r="AI57" s="9">
        <v>1.4154554759467759</v>
      </c>
      <c r="AJ57" s="9">
        <v>298000</v>
      </c>
    </row>
    <row r="58" spans="31:36" x14ac:dyDescent="0.2">
      <c r="AE58" s="9">
        <v>88.482481060606105</v>
      </c>
      <c r="AF58" s="8">
        <v>-7.0573183213920156</v>
      </c>
      <c r="AG58" s="8">
        <v>9.8070317167184982</v>
      </c>
      <c r="AH58">
        <v>1.538</v>
      </c>
      <c r="AI58" s="9">
        <v>1.3664996420901934</v>
      </c>
      <c r="AJ58" s="9">
        <v>261000</v>
      </c>
    </row>
    <row r="59" spans="31:36" x14ac:dyDescent="0.2">
      <c r="AE59" s="9">
        <v>95.537405303030297</v>
      </c>
      <c r="AF59" s="8">
        <v>-40.691591872694232</v>
      </c>
      <c r="AG59" s="8">
        <v>9.2846126163507705</v>
      </c>
      <c r="AH59">
        <v>1.5980000000000001</v>
      </c>
      <c r="AI59" s="9">
        <v>1.6846160987837713</v>
      </c>
      <c r="AJ59" s="9">
        <v>180128</v>
      </c>
    </row>
    <row r="60" spans="31:36" x14ac:dyDescent="0.2">
      <c r="AE60" s="9">
        <v>92.658253205128204</v>
      </c>
      <c r="AF60" s="8">
        <v>-4.6977996472008172</v>
      </c>
      <c r="AG60" s="8">
        <v>9.2364953294530334</v>
      </c>
      <c r="AH60">
        <v>2.1760000000000002</v>
      </c>
      <c r="AI60" s="9">
        <v>1.5534339990258159</v>
      </c>
      <c r="AJ60" s="9"/>
    </row>
    <row r="61" spans="31:36" x14ac:dyDescent="0.2">
      <c r="AE61" s="9">
        <v>93.363667582417506</v>
      </c>
      <c r="AF61" s="8">
        <v>-4.2377009254749147</v>
      </c>
      <c r="AG61" s="8">
        <v>9.1931942131412114</v>
      </c>
      <c r="AH61">
        <v>1.829</v>
      </c>
      <c r="AI61" s="9">
        <v>1.5131230925737538</v>
      </c>
      <c r="AJ61" s="9">
        <v>151877</v>
      </c>
    </row>
    <row r="62" spans="31:36" x14ac:dyDescent="0.2">
      <c r="AE62" s="8"/>
      <c r="AF62" s="8">
        <v>-10.88803149175375</v>
      </c>
      <c r="AG62" s="8">
        <v>7.0386080874008989</v>
      </c>
      <c r="AH62">
        <v>41.627000000000002</v>
      </c>
      <c r="AI62" s="9">
        <v>1.0662212668889279</v>
      </c>
      <c r="AJ62" s="9"/>
    </row>
    <row r="63" spans="31:36" x14ac:dyDescent="0.2">
      <c r="AE63" s="9">
        <v>0</v>
      </c>
      <c r="AF63" s="8">
        <v>13.042112651342341</v>
      </c>
      <c r="AG63" s="8">
        <v>7.1611983290282915</v>
      </c>
      <c r="AH63">
        <v>8.8160000000000007</v>
      </c>
      <c r="AI63" s="9">
        <v>0.99782995745288539</v>
      </c>
      <c r="AJ63" s="9"/>
    </row>
    <row r="64" spans="31:36" x14ac:dyDescent="0.2">
      <c r="AE64" s="9">
        <v>0</v>
      </c>
      <c r="AF64" s="8">
        <v>13.980631050856299</v>
      </c>
      <c r="AG64" s="8">
        <v>7.2920566739368713</v>
      </c>
      <c r="AH64">
        <v>5.3959999999999999</v>
      </c>
      <c r="AI64" s="9">
        <v>0.9395909540320363</v>
      </c>
      <c r="AJ64" s="9"/>
    </row>
    <row r="65" spans="31:36" x14ac:dyDescent="0.2">
      <c r="AE65" s="9">
        <v>0</v>
      </c>
      <c r="AF65" s="8">
        <v>10.024595053207573</v>
      </c>
      <c r="AG65" s="8">
        <v>7.3875904201411622</v>
      </c>
      <c r="AH65">
        <v>5.734</v>
      </c>
      <c r="AI65" s="9">
        <v>1.0033846843189289</v>
      </c>
      <c r="AJ65" s="9"/>
    </row>
    <row r="66" spans="31:36" x14ac:dyDescent="0.2">
      <c r="AE66" s="9">
        <v>0</v>
      </c>
      <c r="AF66" s="8">
        <v>10.422339782944507</v>
      </c>
      <c r="AG66" s="8">
        <v>7.4867327006318183</v>
      </c>
      <c r="AH66">
        <v>4.0389999999999997</v>
      </c>
      <c r="AI66" s="9">
        <v>0.99964634267321228</v>
      </c>
      <c r="AJ66" s="9"/>
    </row>
    <row r="67" spans="31:36" x14ac:dyDescent="0.2">
      <c r="AE67" s="9">
        <v>0</v>
      </c>
      <c r="AF67" s="8">
        <v>13.295946167862249</v>
      </c>
      <c r="AG67" s="8">
        <v>7.6115659024070634</v>
      </c>
      <c r="AH67">
        <v>6.4960000000000004</v>
      </c>
      <c r="AI67" s="9">
        <v>0.94207597451520975</v>
      </c>
      <c r="AJ67" s="9"/>
    </row>
    <row r="68" spans="31:36" x14ac:dyDescent="0.2">
      <c r="AE68" s="9">
        <v>0</v>
      </c>
      <c r="AF68" s="8">
        <v>7.0056459723533857</v>
      </c>
      <c r="AG68" s="8">
        <v>7.6792773155855567</v>
      </c>
      <c r="AH68">
        <v>-25.818999999999999</v>
      </c>
      <c r="AI68" s="9">
        <v>1.0053766522919425</v>
      </c>
      <c r="AJ68" s="9"/>
    </row>
    <row r="69" spans="31:36" x14ac:dyDescent="0.2">
      <c r="AE69" s="9">
        <v>0</v>
      </c>
      <c r="AF69" s="8">
        <v>13.013255320250606</v>
      </c>
      <c r="AG69" s="8">
        <v>7.8016122451492951</v>
      </c>
      <c r="AH69">
        <v>-30.081</v>
      </c>
      <c r="AI69" s="9">
        <v>0.96841737095731717</v>
      </c>
      <c r="AJ69" s="9"/>
    </row>
    <row r="70" spans="31:36" x14ac:dyDescent="0.2">
      <c r="AE70" s="9">
        <v>0</v>
      </c>
      <c r="AF70" s="8">
        <v>35.46491364428482</v>
      </c>
      <c r="AG70" s="8">
        <v>8.1051547260556589</v>
      </c>
      <c r="AH70">
        <v>9.4949999999999992</v>
      </c>
      <c r="AI70" s="9">
        <v>2.1993616778408778</v>
      </c>
      <c r="AJ70" s="9"/>
    </row>
    <row r="71" spans="31:36" x14ac:dyDescent="0.2">
      <c r="AE71" s="9">
        <v>15.2777777777777</v>
      </c>
      <c r="AF71" s="8">
        <v>20.050164668877553</v>
      </c>
      <c r="AG71" s="8">
        <v>8.2878942344030069</v>
      </c>
      <c r="AH71">
        <v>5.859</v>
      </c>
      <c r="AI71" s="9">
        <v>1.5599410784277721</v>
      </c>
      <c r="AJ71" s="9"/>
    </row>
    <row r="72" spans="31:36" x14ac:dyDescent="0.2">
      <c r="AE72" s="9">
        <v>0</v>
      </c>
      <c r="AF72" s="8">
        <v>-12.866050707699836</v>
      </c>
      <c r="AG72" s="8">
        <v>7.9445152133119104</v>
      </c>
      <c r="AH72">
        <v>1.042</v>
      </c>
      <c r="AI72" s="9">
        <v>1.1415282981066039</v>
      </c>
      <c r="AJ72" s="9"/>
    </row>
    <row r="73" spans="31:36" x14ac:dyDescent="0.2">
      <c r="AE73" s="9">
        <v>0</v>
      </c>
      <c r="AF73" s="8">
        <v>26.029045429803926</v>
      </c>
      <c r="AG73" s="8">
        <v>8.1758574269939679</v>
      </c>
      <c r="AH73">
        <v>0.82799999999999996</v>
      </c>
      <c r="AI73" s="9">
        <v>1.1299220252885329</v>
      </c>
      <c r="AJ73" s="9"/>
    </row>
    <row r="74" spans="31:36" x14ac:dyDescent="0.2">
      <c r="AE74" s="9">
        <v>0</v>
      </c>
      <c r="AF74" s="8">
        <v>10.851830040845771</v>
      </c>
      <c r="AG74" s="8">
        <v>8.278881686096069</v>
      </c>
      <c r="AH74">
        <v>0.83899999999999997</v>
      </c>
      <c r="AI74" s="9">
        <v>1.1282909782409503</v>
      </c>
      <c r="AJ74" s="9"/>
    </row>
    <row r="75" spans="31:36" x14ac:dyDescent="0.2">
      <c r="AE75" s="9">
        <v>0</v>
      </c>
      <c r="AF75" s="8">
        <v>8.9415770298183599</v>
      </c>
      <c r="AG75" s="8">
        <v>8.3645232480907126</v>
      </c>
      <c r="AH75">
        <v>1.0669999999999999</v>
      </c>
      <c r="AI75" s="9">
        <v>1.2151407306273321</v>
      </c>
      <c r="AJ75" s="9"/>
    </row>
    <row r="76" spans="31:36" x14ac:dyDescent="0.2">
      <c r="AE76" s="9">
        <v>0</v>
      </c>
      <c r="AF76" s="8">
        <v>7.5162887794103836</v>
      </c>
      <c r="AG76" s="8">
        <v>8.4369954217212069</v>
      </c>
      <c r="AH76">
        <v>1.105</v>
      </c>
      <c r="AI76" s="9">
        <v>1.336613308560159</v>
      </c>
      <c r="AJ76" s="9"/>
    </row>
    <row r="77" spans="31:36" x14ac:dyDescent="0.2">
      <c r="AE77" s="9">
        <v>0</v>
      </c>
      <c r="AF77" s="8">
        <v>15.837127213241084</v>
      </c>
      <c r="AG77" s="8">
        <v>8.5840103644535546</v>
      </c>
      <c r="AH77">
        <v>1.1970000000000001</v>
      </c>
      <c r="AI77" s="9">
        <v>1.3145636516696286</v>
      </c>
      <c r="AJ77" s="9"/>
    </row>
    <row r="78" spans="31:36" x14ac:dyDescent="0.2">
      <c r="AE78" s="9">
        <v>0</v>
      </c>
      <c r="AF78" s="8">
        <v>4.1754746983443978</v>
      </c>
      <c r="AG78" s="8">
        <v>8.6249169125031653</v>
      </c>
      <c r="AH78">
        <v>1.373</v>
      </c>
      <c r="AI78" s="9">
        <v>1.3393431141918222</v>
      </c>
      <c r="AJ78" s="9"/>
    </row>
    <row r="79" spans="31:36" x14ac:dyDescent="0.2">
      <c r="AE79" s="9">
        <v>50.589549339549301</v>
      </c>
      <c r="AF79" s="8">
        <v>12.888106739454447</v>
      </c>
      <c r="AG79" s="8">
        <v>8.7461438488041949</v>
      </c>
      <c r="AH79">
        <v>1.2769999999999999</v>
      </c>
      <c r="AI79" s="9">
        <v>1.3519184270806823</v>
      </c>
      <c r="AJ79" s="9"/>
    </row>
    <row r="80" spans="31:36" x14ac:dyDescent="0.2">
      <c r="AE80" s="9">
        <v>72.497412593643503</v>
      </c>
      <c r="AF80" s="8">
        <v>11.531242046322228</v>
      </c>
      <c r="AG80" s="8">
        <v>8.8552784121930888</v>
      </c>
      <c r="AH80">
        <v>1.337</v>
      </c>
      <c r="AI80" s="9">
        <v>1.426825267782009</v>
      </c>
      <c r="AJ80" s="9">
        <v>306678</v>
      </c>
    </row>
    <row r="81" spans="31:36" x14ac:dyDescent="0.2">
      <c r="AE81" s="9">
        <v>75.270362650170298</v>
      </c>
      <c r="AF81" s="8">
        <v>16.982585255230838</v>
      </c>
      <c r="AG81" s="8">
        <v>9.0121333059520037</v>
      </c>
      <c r="AH81">
        <v>1.454</v>
      </c>
      <c r="AI81" s="9">
        <v>1.2246891002194586</v>
      </c>
      <c r="AJ81" s="9">
        <v>345983</v>
      </c>
    </row>
    <row r="82" spans="31:36" x14ac:dyDescent="0.2">
      <c r="AE82" s="3"/>
      <c r="AF82" s="8"/>
      <c r="AG82" s="8">
        <v>10.95729422815692</v>
      </c>
      <c r="AH82" s="8"/>
      <c r="AI82" s="9">
        <v>1.1987763852817626</v>
      </c>
      <c r="AJ82" s="9"/>
    </row>
    <row r="83" spans="31:36" x14ac:dyDescent="0.2">
      <c r="AE83" s="3"/>
      <c r="AF83" s="8">
        <v>-3.9183559638144709</v>
      </c>
      <c r="AG83" s="8">
        <v>10.917322330911832</v>
      </c>
      <c r="AH83" s="8"/>
      <c r="AI83" s="9">
        <v>1.1804691326669448</v>
      </c>
      <c r="AJ83" s="9"/>
    </row>
    <row r="84" spans="31:36" x14ac:dyDescent="0.2">
      <c r="AE84" s="9">
        <v>47.109090909090902</v>
      </c>
      <c r="AF84" s="8">
        <v>-5.4714003229142101</v>
      </c>
      <c r="AG84" s="8">
        <v>10.861054575722122</v>
      </c>
      <c r="AH84" s="8"/>
      <c r="AI84" s="9">
        <v>1.5596752835511543</v>
      </c>
      <c r="AJ84" s="9">
        <v>579837</v>
      </c>
    </row>
    <row r="85" spans="31:36" x14ac:dyDescent="0.2">
      <c r="AE85" s="9">
        <v>55.931641269990998</v>
      </c>
      <c r="AF85" s="8">
        <v>-3.8075498493484559</v>
      </c>
      <c r="AG85" s="8">
        <v>10.822235263563458</v>
      </c>
      <c r="AH85">
        <v>1.5309999999999999</v>
      </c>
      <c r="AI85" s="9">
        <v>1.5896694132434213</v>
      </c>
      <c r="AJ85" s="9">
        <v>538298</v>
      </c>
    </row>
    <row r="86" spans="31:36" x14ac:dyDescent="0.2">
      <c r="AE86" s="9">
        <v>78.965418894830606</v>
      </c>
      <c r="AF86" s="8">
        <v>-42.399696746004828</v>
      </c>
      <c r="AG86" s="8">
        <v>10.270592910089658</v>
      </c>
      <c r="AH86">
        <v>1.615</v>
      </c>
      <c r="AI86" s="9">
        <v>2.1269093554085416</v>
      </c>
      <c r="AJ86" s="9">
        <v>468425</v>
      </c>
    </row>
    <row r="87" spans="31:36" x14ac:dyDescent="0.2">
      <c r="AE87" s="9">
        <v>80.379278148040797</v>
      </c>
      <c r="AF87" s="8">
        <v>6.8615565792663924</v>
      </c>
      <c r="AG87" s="8">
        <v>10.33695685705389</v>
      </c>
      <c r="AH87">
        <v>1.611</v>
      </c>
      <c r="AI87" s="9">
        <v>1.7986840399325814</v>
      </c>
      <c r="AJ87" s="9">
        <v>403018</v>
      </c>
    </row>
    <row r="88" spans="31:36" x14ac:dyDescent="0.2">
      <c r="AE88" s="9">
        <v>0</v>
      </c>
      <c r="AF88" s="8">
        <v>2.5565648719594707</v>
      </c>
      <c r="AG88" s="8">
        <v>7.4039552676727842</v>
      </c>
      <c r="AH88">
        <v>0.80800000000000005</v>
      </c>
      <c r="AI88" s="9">
        <v>1.2416229722588201</v>
      </c>
      <c r="AJ88" s="9"/>
    </row>
    <row r="89" spans="31:36" x14ac:dyDescent="0.2">
      <c r="AE89" s="9">
        <v>0</v>
      </c>
      <c r="AF89" s="8">
        <v>13.232160383033326</v>
      </c>
      <c r="AG89" s="8">
        <v>7.5282253094279685</v>
      </c>
      <c r="AH89">
        <v>1.196</v>
      </c>
      <c r="AI89" s="9">
        <v>1.801552530860812</v>
      </c>
      <c r="AJ89" s="9"/>
    </row>
    <row r="90" spans="31:36" x14ac:dyDescent="0.2">
      <c r="AE90" s="9">
        <v>0</v>
      </c>
      <c r="AF90" s="8">
        <v>18.499012260444946</v>
      </c>
      <c r="AG90" s="8">
        <v>7.6979597486254292</v>
      </c>
      <c r="AH90">
        <v>1.304</v>
      </c>
      <c r="AI90" s="9">
        <v>1.2197502821203103</v>
      </c>
      <c r="AJ90" s="9"/>
    </row>
    <row r="91" spans="31:36" x14ac:dyDescent="0.2">
      <c r="AE91" s="9">
        <v>0</v>
      </c>
      <c r="AF91" s="8">
        <v>7.807983040564956</v>
      </c>
      <c r="AG91" s="8">
        <v>7.7731412725499966</v>
      </c>
      <c r="AH91">
        <v>1.0760000000000001</v>
      </c>
      <c r="AI91" s="9">
        <v>1.3153018847833033</v>
      </c>
      <c r="AJ91" s="9"/>
    </row>
    <row r="92" spans="31:36" x14ac:dyDescent="0.2">
      <c r="AE92" s="9">
        <v>0</v>
      </c>
      <c r="AF92" s="8">
        <v>7.504999109819642</v>
      </c>
      <c r="AG92" s="8">
        <v>7.8455084363955354</v>
      </c>
      <c r="AH92">
        <v>1.7370000000000001</v>
      </c>
      <c r="AI92" s="9">
        <v>1.5733276016781537</v>
      </c>
      <c r="AJ92" s="9"/>
    </row>
    <row r="93" spans="31:36" x14ac:dyDescent="0.2">
      <c r="AE93" s="9">
        <v>0</v>
      </c>
      <c r="AF93" s="8">
        <v>8.6663096127374377</v>
      </c>
      <c r="AG93" s="8">
        <v>7.9286200573282883</v>
      </c>
      <c r="AH93">
        <v>2.67</v>
      </c>
      <c r="AI93" s="9">
        <v>2.0873182461123636</v>
      </c>
      <c r="AJ93" s="9"/>
    </row>
    <row r="94" spans="31:36" x14ac:dyDescent="0.2">
      <c r="AE94" s="9">
        <v>0</v>
      </c>
      <c r="AF94" s="8">
        <v>4.4154872794796374</v>
      </c>
      <c r="AG94" s="8">
        <v>7.9718278813755026</v>
      </c>
      <c r="AH94">
        <v>4.9260000000000002</v>
      </c>
      <c r="AI94" s="9">
        <v>3.6264347946103546</v>
      </c>
      <c r="AJ94" s="9"/>
    </row>
    <row r="95" spans="31:36" x14ac:dyDescent="0.2">
      <c r="AE95" s="9">
        <v>0</v>
      </c>
      <c r="AF95" s="8">
        <v>1.7876921484395198</v>
      </c>
      <c r="AG95" s="8">
        <v>7.9895468899199029</v>
      </c>
      <c r="AH95">
        <v>3.238</v>
      </c>
      <c r="AI95" s="9">
        <v>3.6150829163785274</v>
      </c>
      <c r="AJ95" s="9"/>
    </row>
    <row r="96" spans="31:36" x14ac:dyDescent="0.2">
      <c r="AE96" s="9">
        <v>0</v>
      </c>
      <c r="AF96" s="8">
        <v>34.75311529647859</v>
      </c>
      <c r="AG96" s="8">
        <v>8.2878210325370052</v>
      </c>
      <c r="AH96">
        <v>2.9969999999999999</v>
      </c>
      <c r="AI96" s="9">
        <v>3.2698203822082261</v>
      </c>
      <c r="AJ96" s="9"/>
    </row>
    <row r="97" spans="31:36" x14ac:dyDescent="0.2">
      <c r="AE97" s="9">
        <v>0</v>
      </c>
      <c r="AF97" s="8">
        <v>-15.31501978661001</v>
      </c>
      <c r="AG97" s="8">
        <v>8.1215891032424459</v>
      </c>
      <c r="AH97">
        <v>2.2989999999999999</v>
      </c>
      <c r="AI97" s="9">
        <v>3.9302838728765677</v>
      </c>
      <c r="AJ97" s="9"/>
    </row>
    <row r="98" spans="31:36" x14ac:dyDescent="0.2">
      <c r="AE98" s="9">
        <v>81.030525030524998</v>
      </c>
      <c r="AF98" s="8">
        <v>-8.4651684024374667</v>
      </c>
      <c r="AG98" s="8">
        <v>10.050655394715154</v>
      </c>
      <c r="AH98">
        <v>25.061</v>
      </c>
      <c r="AI98" s="9">
        <v>0.5289262839601695</v>
      </c>
      <c r="AJ98" s="9">
        <v>205564</v>
      </c>
    </row>
    <row r="99" spans="31:36" x14ac:dyDescent="0.2">
      <c r="AE99" s="9">
        <v>80.522623533376205</v>
      </c>
      <c r="AF99" s="8">
        <v>-0.33183766858596248</v>
      </c>
      <c r="AG99" s="8">
        <v>10.047331500006747</v>
      </c>
      <c r="AH99">
        <v>16.260000000000002</v>
      </c>
      <c r="AI99" s="9">
        <v>0.55578114008275192</v>
      </c>
      <c r="AJ99" s="9">
        <v>196598</v>
      </c>
    </row>
    <row r="100" spans="31:36" x14ac:dyDescent="0.2">
      <c r="AE100" s="9"/>
      <c r="AF100" s="8">
        <v>18.441247145696828</v>
      </c>
      <c r="AG100" s="8">
        <v>10.216578346964397</v>
      </c>
      <c r="AH100">
        <v>16.198</v>
      </c>
      <c r="AI100" s="9">
        <v>0.57513104453880126</v>
      </c>
      <c r="AJ100" s="9"/>
    </row>
    <row r="101" spans="31:36" x14ac:dyDescent="0.2">
      <c r="AE101" s="9">
        <v>78.520038922337704</v>
      </c>
      <c r="AF101" s="8">
        <v>8.8658597764026155</v>
      </c>
      <c r="AG101" s="8">
        <v>10.301524641087784</v>
      </c>
      <c r="AH101">
        <v>16.324000000000002</v>
      </c>
      <c r="AI101" s="9">
        <v>0.55965556433721086</v>
      </c>
      <c r="AJ101" s="9">
        <v>233998</v>
      </c>
    </row>
    <row r="102" spans="31:36" x14ac:dyDescent="0.2">
      <c r="AE102" s="3"/>
      <c r="AF102" s="8">
        <v>2.0696497765043511</v>
      </c>
      <c r="AG102" s="8">
        <v>10.322009876300282</v>
      </c>
      <c r="AH102">
        <v>18.312999999999999</v>
      </c>
      <c r="AI102" s="9">
        <v>0.55494146350210238</v>
      </c>
      <c r="AJ102" s="9"/>
    </row>
    <row r="103" spans="31:36" x14ac:dyDescent="0.2">
      <c r="AE103" s="9">
        <v>77.218420766807796</v>
      </c>
      <c r="AF103" s="8">
        <v>4.8706294620847306</v>
      </c>
      <c r="AG103" s="8">
        <v>10.369567180448918</v>
      </c>
      <c r="AH103">
        <v>18.21</v>
      </c>
      <c r="AI103" s="9">
        <v>0.5625296669663612</v>
      </c>
      <c r="AJ103" s="9">
        <v>257797</v>
      </c>
    </row>
    <row r="104" spans="31:36" x14ac:dyDescent="0.2">
      <c r="AE104" s="9">
        <v>80.113123156601404</v>
      </c>
      <c r="AF104" s="8">
        <v>3.2619811877001528</v>
      </c>
      <c r="AG104" s="8">
        <v>10.401666260128623</v>
      </c>
      <c r="AH104">
        <v>16.873000000000001</v>
      </c>
      <c r="AI104" s="9">
        <v>0.55495602778891107</v>
      </c>
      <c r="AJ104" s="9">
        <v>263529</v>
      </c>
    </row>
    <row r="105" spans="31:36" x14ac:dyDescent="0.2">
      <c r="AE105" s="3"/>
      <c r="AF105" s="8">
        <v>5.7216161522376972</v>
      </c>
      <c r="AG105" s="8">
        <v>10.457305450860016</v>
      </c>
      <c r="AH105">
        <v>14.52</v>
      </c>
      <c r="AI105" s="9">
        <v>0.59225256548134086</v>
      </c>
      <c r="AJ105" s="9"/>
    </row>
    <row r="106" spans="31:36" x14ac:dyDescent="0.2">
      <c r="AE106" s="9">
        <v>76.338886032372599</v>
      </c>
      <c r="AF106" s="8">
        <v>5.6550266410147589</v>
      </c>
      <c r="AG106" s="8">
        <v>10.512314586041793</v>
      </c>
      <c r="AH106">
        <v>15.788</v>
      </c>
      <c r="AI106" s="9">
        <v>0.61715204681957347</v>
      </c>
      <c r="AJ106" s="9">
        <v>267868</v>
      </c>
    </row>
    <row r="107" spans="31:36" x14ac:dyDescent="0.2">
      <c r="AE107" s="9">
        <v>75.740093240093202</v>
      </c>
      <c r="AF107" s="8">
        <v>13.158947641045213</v>
      </c>
      <c r="AG107" s="8">
        <v>10.635937846700498</v>
      </c>
      <c r="AH107">
        <v>15.444000000000001</v>
      </c>
      <c r="AI107" s="9">
        <v>0.58766991508488187</v>
      </c>
      <c r="AJ107" s="9">
        <v>241038</v>
      </c>
    </row>
    <row r="108" spans="31:36" x14ac:dyDescent="0.2">
      <c r="AE108" s="9">
        <v>0</v>
      </c>
      <c r="AF108" s="8">
        <v>-3.008294708796428</v>
      </c>
      <c r="AG108" s="8">
        <v>7.5829120990978733</v>
      </c>
      <c r="AH108">
        <v>12.951000000000001</v>
      </c>
      <c r="AI108" s="9">
        <v>2.6602646892774731</v>
      </c>
      <c r="AJ108" s="9"/>
    </row>
    <row r="109" spans="31:36" x14ac:dyDescent="0.2">
      <c r="AE109" s="9">
        <v>0</v>
      </c>
      <c r="AF109" s="8">
        <v>42.104705853006173</v>
      </c>
      <c r="AG109" s="8">
        <v>7.9343060641529304</v>
      </c>
      <c r="AH109">
        <v>96.814999999999998</v>
      </c>
      <c r="AI109" s="9">
        <v>2.9634197063072896</v>
      </c>
      <c r="AJ109" s="9"/>
    </row>
    <row r="110" spans="31:36" x14ac:dyDescent="0.2">
      <c r="AE110" s="9"/>
      <c r="AF110" s="8">
        <v>13.679985928313931</v>
      </c>
      <c r="AG110" s="8">
        <v>8.0625232381703711</v>
      </c>
      <c r="AH110">
        <v>108.428</v>
      </c>
      <c r="AI110" s="9">
        <v>2.8299517188328696</v>
      </c>
      <c r="AJ110" s="9"/>
    </row>
    <row r="111" spans="31:36" x14ac:dyDescent="0.2">
      <c r="AE111" s="9">
        <v>13.045922777062399</v>
      </c>
      <c r="AF111" s="8">
        <v>14.751360340240266</v>
      </c>
      <c r="AG111" s="8">
        <v>8.200120755869575</v>
      </c>
      <c r="AH111">
        <v>27.814</v>
      </c>
      <c r="AI111" s="9">
        <v>3.2954830435630349</v>
      </c>
      <c r="AJ111" s="9">
        <v>68976</v>
      </c>
    </row>
    <row r="112" spans="31:36" x14ac:dyDescent="0.2">
      <c r="AE112" s="9">
        <v>26.112391193036299</v>
      </c>
      <c r="AF112" s="8">
        <v>18.61028343572098</v>
      </c>
      <c r="AG112" s="8">
        <v>8.3707937595642026</v>
      </c>
      <c r="AH112">
        <v>18.692</v>
      </c>
      <c r="AI112" s="9">
        <v>3.066465342135551</v>
      </c>
      <c r="AJ112" s="9">
        <v>72870</v>
      </c>
    </row>
    <row r="113" spans="31:36" x14ac:dyDescent="0.2">
      <c r="AE113" s="9">
        <v>35.482742880702098</v>
      </c>
      <c r="AF113" s="8">
        <v>22.779871467491894</v>
      </c>
      <c r="AG113" s="8">
        <v>8.5760166627227541</v>
      </c>
      <c r="AH113">
        <v>13.452999999999999</v>
      </c>
      <c r="AI113" s="9">
        <v>3.8212721622345343</v>
      </c>
      <c r="AJ113" s="9">
        <v>72688</v>
      </c>
    </row>
    <row r="114" spans="31:36" x14ac:dyDescent="0.2">
      <c r="AE114" s="9">
        <v>36.215572033898297</v>
      </c>
      <c r="AF114" s="8">
        <v>21.437278189080029</v>
      </c>
      <c r="AG114" s="8">
        <v>8.7702443773267937</v>
      </c>
      <c r="AH114">
        <v>8.5229999999999997</v>
      </c>
      <c r="AI114" s="9">
        <v>3.4817879462947765</v>
      </c>
      <c r="AJ114" s="9">
        <v>34327</v>
      </c>
    </row>
    <row r="115" spans="31:36" x14ac:dyDescent="0.2">
      <c r="AE115" s="3"/>
      <c r="AF115" s="8">
        <v>14.597687548546171</v>
      </c>
      <c r="AG115" s="8">
        <v>8.9065018169562968</v>
      </c>
      <c r="AH115">
        <v>11.509</v>
      </c>
      <c r="AI115" s="9">
        <v>3.4572888154150516</v>
      </c>
      <c r="AJ115" s="9"/>
    </row>
    <row r="116" spans="31:36" x14ac:dyDescent="0.2">
      <c r="AE116" s="9">
        <v>32.238345063084097</v>
      </c>
      <c r="AF116" s="8">
        <v>4.6017507249518887</v>
      </c>
      <c r="AG116" s="8">
        <v>8.9514919197911968</v>
      </c>
      <c r="AH116">
        <v>16.181999999999999</v>
      </c>
      <c r="AI116" s="9">
        <v>3.9750239655931807</v>
      </c>
      <c r="AJ116" s="9">
        <v>41506</v>
      </c>
    </row>
    <row r="117" spans="31:36" x14ac:dyDescent="0.2">
      <c r="AE117" s="9">
        <v>38.568273210249799</v>
      </c>
      <c r="AF117" s="8">
        <v>0.93012410290955494</v>
      </c>
      <c r="AG117" s="8">
        <v>8.960750170646989</v>
      </c>
      <c r="AH117">
        <v>13.369</v>
      </c>
      <c r="AI117" s="9">
        <v>3.9002592668651812</v>
      </c>
      <c r="AJ117" s="9">
        <v>42422</v>
      </c>
    </row>
    <row r="118" spans="31:36" x14ac:dyDescent="0.2">
      <c r="AE118" s="9">
        <v>3.4920634920634899</v>
      </c>
      <c r="AF118" s="8">
        <v>21.25005456137761</v>
      </c>
      <c r="AG118" s="8">
        <v>7.1744049632917379</v>
      </c>
      <c r="AH118">
        <v>1.0009999999999999</v>
      </c>
      <c r="AI118" s="9">
        <v>1.8843696647398134</v>
      </c>
      <c r="AJ118" s="9"/>
    </row>
    <row r="119" spans="31:36" x14ac:dyDescent="0.2">
      <c r="AE119" s="9">
        <v>39.708360138467597</v>
      </c>
      <c r="AF119" s="8">
        <v>26.927127574424592</v>
      </c>
      <c r="AG119" s="8">
        <v>7.4128479004502266</v>
      </c>
      <c r="AH119">
        <v>1.234</v>
      </c>
      <c r="AI119" s="9">
        <v>1.8653625314472715</v>
      </c>
      <c r="AJ119" s="9">
        <v>10829</v>
      </c>
    </row>
    <row r="120" spans="31:36" x14ac:dyDescent="0.2">
      <c r="AE120" s="3"/>
      <c r="AF120" s="8">
        <v>36.774223526209951</v>
      </c>
      <c r="AG120" s="8">
        <v>7.726009277380447</v>
      </c>
      <c r="AH120">
        <v>1.2989999999999999</v>
      </c>
      <c r="AI120" s="9">
        <v>1.8372302439975663</v>
      </c>
      <c r="AJ120" s="9"/>
    </row>
    <row r="121" spans="31:36" x14ac:dyDescent="0.2">
      <c r="AE121" s="9">
        <v>59.1202943501794</v>
      </c>
      <c r="AF121" s="8">
        <v>34.57500620990858</v>
      </c>
      <c r="AG121" s="8">
        <v>8.0229608019839684</v>
      </c>
      <c r="AH121">
        <v>1.298</v>
      </c>
      <c r="AI121" s="9">
        <v>1.8126565678587763</v>
      </c>
      <c r="AJ121" s="9">
        <v>21614.75</v>
      </c>
    </row>
    <row r="122" spans="31:36" x14ac:dyDescent="0.2">
      <c r="AE122" s="9">
        <v>58.768333047993998</v>
      </c>
      <c r="AF122" s="8">
        <v>33.466975062250114</v>
      </c>
      <c r="AG122" s="8">
        <v>8.3116446854223831</v>
      </c>
      <c r="AH122">
        <v>1.63</v>
      </c>
      <c r="AI122" s="9">
        <v>2.2483230791036015</v>
      </c>
      <c r="AJ122" s="9">
        <v>37196</v>
      </c>
    </row>
    <row r="123" spans="31:36" x14ac:dyDescent="0.2">
      <c r="AE123" s="9">
        <v>62.7620288910611</v>
      </c>
      <c r="AF123" s="8">
        <v>31.9966111545484</v>
      </c>
      <c r="AG123" s="8">
        <v>8.5892507486195004</v>
      </c>
      <c r="AH123">
        <v>1.722</v>
      </c>
      <c r="AI123" s="9">
        <v>1.9899154866042899</v>
      </c>
      <c r="AJ123" s="9">
        <v>54559</v>
      </c>
    </row>
    <row r="124" spans="31:36" x14ac:dyDescent="0.2">
      <c r="AE124" s="9">
        <v>66.370685066337202</v>
      </c>
      <c r="AF124" s="8">
        <v>24.073867990574637</v>
      </c>
      <c r="AG124" s="8">
        <v>8.8049576604733257</v>
      </c>
      <c r="AH124">
        <v>1.444</v>
      </c>
      <c r="AI124" s="9">
        <v>1.91545796626358</v>
      </c>
      <c r="AJ124" s="9">
        <v>76850</v>
      </c>
    </row>
    <row r="125" spans="31:36" x14ac:dyDescent="0.2">
      <c r="AE125" s="3"/>
      <c r="AF125" s="8">
        <v>25.869388362398936</v>
      </c>
      <c r="AG125" s="8">
        <v>9.035032243496623</v>
      </c>
      <c r="AH125">
        <v>1.3109999999999999</v>
      </c>
      <c r="AI125" s="9">
        <v>2.0954428654773412</v>
      </c>
      <c r="AJ125" s="9"/>
    </row>
    <row r="126" spans="31:36" x14ac:dyDescent="0.2">
      <c r="AE126" s="9">
        <v>67.066855381031601</v>
      </c>
      <c r="AF126" s="8">
        <v>24.881219983260216</v>
      </c>
      <c r="AG126" s="8">
        <v>9.2572251029125461</v>
      </c>
      <c r="AH126">
        <v>1.1259999999999999</v>
      </c>
      <c r="AI126" s="9">
        <v>2.0047498037215985</v>
      </c>
      <c r="AJ126" s="9">
        <v>178000</v>
      </c>
    </row>
    <row r="127" spans="31:36" x14ac:dyDescent="0.2">
      <c r="AE127" s="9">
        <v>72.103729603729505</v>
      </c>
      <c r="AF127" s="8"/>
      <c r="AG127" s="8">
        <v>9.4941650141006591</v>
      </c>
      <c r="AH127">
        <v>0.98</v>
      </c>
      <c r="AI127" s="9">
        <v>2.314184610751393</v>
      </c>
      <c r="AJ127" s="9">
        <v>240000</v>
      </c>
    </row>
    <row r="128" spans="31:36" x14ac:dyDescent="0.2">
      <c r="AE128" s="3"/>
      <c r="AF128" s="8">
        <v>2.1452840772497761</v>
      </c>
      <c r="AG128" s="8">
        <v>8.5367377461988845</v>
      </c>
      <c r="AH128">
        <v>1.67</v>
      </c>
      <c r="AI128" s="9">
        <v>1.4651386514637894</v>
      </c>
      <c r="AJ128" s="9"/>
    </row>
    <row r="129" spans="31:36" x14ac:dyDescent="0.2">
      <c r="AE129" s="9">
        <v>0</v>
      </c>
      <c r="AF129" s="8">
        <v>8.6358754533522717</v>
      </c>
      <c r="AG129" s="8">
        <v>8.6195692580331045</v>
      </c>
      <c r="AH129">
        <v>0.86199999999999999</v>
      </c>
      <c r="AI129" s="9">
        <v>1.5954143347174581</v>
      </c>
      <c r="AJ129" s="9"/>
    </row>
    <row r="130" spans="31:36" x14ac:dyDescent="0.2">
      <c r="AE130" s="9">
        <v>31.436314363143602</v>
      </c>
      <c r="AF130" s="8">
        <v>21.213215381837877</v>
      </c>
      <c r="AG130" s="8">
        <v>8.8119501775399804</v>
      </c>
      <c r="AH130">
        <v>0.64800000000000002</v>
      </c>
      <c r="AI130" s="9">
        <v>1.5926422400953233</v>
      </c>
      <c r="AJ130" s="9"/>
    </row>
    <row r="131" spans="31:36" x14ac:dyDescent="0.2">
      <c r="AE131" s="3"/>
      <c r="AF131" s="8">
        <v>10.083407804587431</v>
      </c>
      <c r="AG131" s="8">
        <v>8.908018322784887</v>
      </c>
      <c r="AH131">
        <v>0.77600000000000002</v>
      </c>
      <c r="AI131" s="9">
        <v>1.6861047219591394</v>
      </c>
      <c r="AJ131" s="9"/>
    </row>
    <row r="132" spans="31:36" x14ac:dyDescent="0.2">
      <c r="AE132" s="9">
        <v>38.330622610283598</v>
      </c>
      <c r="AF132" s="8">
        <v>12.921120281423354</v>
      </c>
      <c r="AG132" s="8">
        <v>9.0295376611514975</v>
      </c>
      <c r="AH132">
        <v>0.76400000000000001</v>
      </c>
      <c r="AI132" s="9">
        <v>1.7064462017733046</v>
      </c>
      <c r="AJ132" s="9"/>
    </row>
    <row r="133" spans="31:36" x14ac:dyDescent="0.2">
      <c r="AE133" s="9">
        <v>29.928315412186301</v>
      </c>
      <c r="AF133" s="8">
        <v>13.503474718427992</v>
      </c>
      <c r="AG133" s="8">
        <v>9.1562009258755346</v>
      </c>
      <c r="AH133">
        <v>1.161</v>
      </c>
      <c r="AI133" s="9">
        <v>1.6181779795207432</v>
      </c>
      <c r="AJ133" s="9"/>
    </row>
    <row r="134" spans="31:36" x14ac:dyDescent="0.2">
      <c r="AE134" s="9">
        <v>42.811473681038898</v>
      </c>
      <c r="AF134" s="8">
        <v>2.0479256835215875</v>
      </c>
      <c r="AG134" s="8">
        <v>9.1764733024646059</v>
      </c>
      <c r="AH134">
        <v>1.319</v>
      </c>
      <c r="AI134" s="9">
        <v>1.6829419675183614</v>
      </c>
      <c r="AJ134" s="9"/>
    </row>
    <row r="135" spans="31:36" x14ac:dyDescent="0.2">
      <c r="AE135" s="9">
        <v>40.922259763723098</v>
      </c>
      <c r="AF135" s="8">
        <v>11.47201820626875</v>
      </c>
      <c r="AG135" s="8">
        <v>9.2850767180902007</v>
      </c>
      <c r="AH135">
        <v>1.786</v>
      </c>
      <c r="AI135" s="9">
        <v>1.7330178173719377</v>
      </c>
      <c r="AJ135" s="9">
        <v>99214</v>
      </c>
    </row>
    <row r="136" spans="31:36" x14ac:dyDescent="0.2">
      <c r="AE136" s="9">
        <v>71.732670621559507</v>
      </c>
      <c r="AF136" s="8">
        <v>15.970675575352637</v>
      </c>
      <c r="AG136" s="8">
        <v>9.4332438944857842</v>
      </c>
      <c r="AH136">
        <v>2.2999999999999998</v>
      </c>
      <c r="AI136" s="9">
        <v>1.7067296151076259</v>
      </c>
      <c r="AJ136" s="9">
        <v>71504</v>
      </c>
    </row>
    <row r="137" spans="31:36" x14ac:dyDescent="0.2">
      <c r="AE137" s="3"/>
      <c r="AF137" s="8">
        <v>19.62871089061375</v>
      </c>
      <c r="AG137" s="8">
        <v>9.6124665788188324</v>
      </c>
      <c r="AH137">
        <v>3.04</v>
      </c>
      <c r="AI137" s="9">
        <v>1.6628762541806019</v>
      </c>
      <c r="AJ137" s="9"/>
    </row>
    <row r="138" spans="31:36" x14ac:dyDescent="0.2">
      <c r="AE138" s="9">
        <v>0</v>
      </c>
      <c r="AF138" s="8">
        <v>9.3876958792803258</v>
      </c>
      <c r="AG138" s="8">
        <v>8.2346976456517567</v>
      </c>
      <c r="AH138">
        <v>0.98599999999999999</v>
      </c>
      <c r="AI138" s="9">
        <v>3.7133837378962729</v>
      </c>
      <c r="AJ138" s="9"/>
    </row>
    <row r="139" spans="31:36" x14ac:dyDescent="0.2">
      <c r="AE139" s="9">
        <v>0</v>
      </c>
      <c r="AF139" s="8">
        <v>37.583233850643317</v>
      </c>
      <c r="AG139" s="8">
        <v>8.5537565307232839</v>
      </c>
      <c r="AH139">
        <v>0.73199999999999998</v>
      </c>
      <c r="AI139" s="9">
        <v>2.7306698546141681</v>
      </c>
      <c r="AJ139" s="9"/>
    </row>
    <row r="140" spans="31:36" x14ac:dyDescent="0.2">
      <c r="AE140" s="9">
        <v>0</v>
      </c>
      <c r="AF140" s="8">
        <v>10.788245729050171</v>
      </c>
      <c r="AG140" s="8">
        <v>8.6562070279430277</v>
      </c>
      <c r="AH140">
        <v>1.117</v>
      </c>
      <c r="AI140" s="9">
        <v>2.4102024122387178</v>
      </c>
      <c r="AJ140" s="9"/>
    </row>
    <row r="141" spans="31:36" x14ac:dyDescent="0.2">
      <c r="AE141" s="9">
        <v>0</v>
      </c>
      <c r="AF141" s="8">
        <v>1.0773273926588676</v>
      </c>
      <c r="AG141" s="8">
        <v>8.666922683609533</v>
      </c>
      <c r="AH141">
        <v>1.0720000000000001</v>
      </c>
      <c r="AI141" s="9">
        <v>2.3330980095047869</v>
      </c>
      <c r="AJ141" s="9"/>
    </row>
    <row r="142" spans="31:36" x14ac:dyDescent="0.2">
      <c r="AE142" s="8"/>
      <c r="AF142" s="8">
        <v>4.5302706797988739</v>
      </c>
      <c r="AG142" s="8">
        <v>8.7112291986566195</v>
      </c>
      <c r="AH142">
        <v>1.0680000000000001</v>
      </c>
      <c r="AI142" s="9">
        <v>2.2995865386199288</v>
      </c>
      <c r="AJ142" s="9"/>
    </row>
    <row r="143" spans="31:36" x14ac:dyDescent="0.2">
      <c r="AE143" s="9">
        <v>0</v>
      </c>
      <c r="AF143" s="8">
        <v>5.7999901164610401</v>
      </c>
      <c r="AG143" s="8">
        <v>8.7676094386755299</v>
      </c>
      <c r="AH143">
        <v>1.1539999999999999</v>
      </c>
      <c r="AI143" s="9">
        <v>2.2607741172074483</v>
      </c>
      <c r="AJ143" s="9"/>
    </row>
    <row r="144" spans="31:36" x14ac:dyDescent="0.2">
      <c r="AE144" s="9">
        <v>0</v>
      </c>
      <c r="AF144" s="8">
        <v>2.6841875817400456</v>
      </c>
      <c r="AG144" s="8">
        <v>8.7940973906961393</v>
      </c>
      <c r="AH144">
        <v>1.2050000000000001</v>
      </c>
      <c r="AI144" s="9">
        <v>3.9830179524502669</v>
      </c>
      <c r="AJ144" s="9"/>
    </row>
    <row r="145" spans="31:36" x14ac:dyDescent="0.2">
      <c r="AE145" s="9">
        <v>0</v>
      </c>
      <c r="AF145" s="8">
        <v>40.11705482775352</v>
      </c>
      <c r="AG145" s="8">
        <v>9.1314053838880405</v>
      </c>
      <c r="AH145">
        <v>1.768</v>
      </c>
      <c r="AI145" s="9">
        <v>2.8169029325830537</v>
      </c>
      <c r="AJ145" s="9"/>
    </row>
    <row r="146" spans="31:36" x14ac:dyDescent="0.2">
      <c r="AE146" s="9">
        <v>0</v>
      </c>
      <c r="AF146" s="8">
        <v>-1.2769180824586084</v>
      </c>
      <c r="AG146" s="8">
        <v>9.1185539763454742</v>
      </c>
      <c r="AH146">
        <v>1.5309999999999999</v>
      </c>
      <c r="AI146" s="9">
        <v>2.6873835361175051</v>
      </c>
      <c r="AJ146" s="9"/>
    </row>
    <row r="147" spans="31:36" x14ac:dyDescent="0.2">
      <c r="AE147" s="9">
        <v>0</v>
      </c>
      <c r="AF147" s="8">
        <v>-7.6729146114216817</v>
      </c>
      <c r="AG147" s="8">
        <v>9.038721338315364</v>
      </c>
      <c r="AH147">
        <v>1.296</v>
      </c>
      <c r="AI147" s="9">
        <v>2.8220349044283508</v>
      </c>
      <c r="AJ147" s="9"/>
    </row>
    <row r="148" spans="31:36" x14ac:dyDescent="0.2">
      <c r="AE148" s="8"/>
      <c r="AF148" s="8"/>
      <c r="AG148" s="8">
        <v>3.7688221567871394</v>
      </c>
      <c r="AH148" s="8"/>
      <c r="AI148" s="9">
        <v>1.1855570172401855</v>
      </c>
      <c r="AJ148" s="9"/>
    </row>
    <row r="149" spans="31:36" x14ac:dyDescent="0.2">
      <c r="AE149" s="8"/>
      <c r="AF149" s="8">
        <v>113.80830390731383</v>
      </c>
      <c r="AG149" s="8">
        <v>4.5287318082396553</v>
      </c>
      <c r="AH149" s="8"/>
      <c r="AI149" s="9">
        <v>1.1738431148195723</v>
      </c>
      <c r="AJ149" s="9"/>
    </row>
    <row r="150" spans="31:36" x14ac:dyDescent="0.2">
      <c r="AE150" s="8"/>
      <c r="AF150" s="8">
        <v>163.07142625835209</v>
      </c>
      <c r="AG150" s="8">
        <v>5.4959872002887904</v>
      </c>
      <c r="AI150" s="9">
        <v>1.9617991727941175</v>
      </c>
      <c r="AJ150" s="9"/>
    </row>
    <row r="151" spans="31:36" x14ac:dyDescent="0.2">
      <c r="AE151" s="9">
        <v>0</v>
      </c>
      <c r="AF151" s="8">
        <v>74.24254858193278</v>
      </c>
      <c r="AG151" s="8">
        <v>6.0512653002260182</v>
      </c>
      <c r="AH151">
        <v>0.99</v>
      </c>
      <c r="AI151" s="9">
        <v>2.7516213352172381</v>
      </c>
      <c r="AJ151" s="9"/>
    </row>
    <row r="152" spans="31:36" x14ac:dyDescent="0.2">
      <c r="AE152" s="9">
        <v>0</v>
      </c>
      <c r="AF152" s="8">
        <v>60.735429176969276</v>
      </c>
      <c r="AG152" s="8">
        <v>6.5258548304913297</v>
      </c>
      <c r="AH152">
        <v>2.0739999999999998</v>
      </c>
      <c r="AI152" s="9">
        <v>2.0878351155864001</v>
      </c>
      <c r="AJ152" s="9"/>
    </row>
    <row r="153" spans="31:36" x14ac:dyDescent="0.2">
      <c r="AE153" s="9">
        <v>0</v>
      </c>
      <c r="AF153" s="8">
        <v>47.309479125003847</v>
      </c>
      <c r="AG153" s="8">
        <v>6.9132203184131953</v>
      </c>
      <c r="AH153">
        <v>2.2970000000000002</v>
      </c>
      <c r="AI153" s="9">
        <v>1.7972033257747542</v>
      </c>
      <c r="AJ153" s="9"/>
    </row>
    <row r="154" spans="31:36" x14ac:dyDescent="0.2">
      <c r="AE154" s="9">
        <v>0</v>
      </c>
      <c r="AF154" s="8">
        <v>38.293451883677434</v>
      </c>
      <c r="AG154" s="8">
        <v>7.2374280227852967</v>
      </c>
      <c r="AH154">
        <v>3.633</v>
      </c>
      <c r="AI154" s="9">
        <v>1.4626019318050245</v>
      </c>
      <c r="AJ154" s="9"/>
    </row>
    <row r="155" spans="31:36" x14ac:dyDescent="0.2">
      <c r="AE155" s="9">
        <v>0</v>
      </c>
      <c r="AF155" s="8">
        <v>39.015313053527741</v>
      </c>
      <c r="AG155" s="8">
        <v>7.5668419297128029</v>
      </c>
      <c r="AH155">
        <v>4.5179999999999998</v>
      </c>
      <c r="AI155" s="9">
        <v>1.7578159838512259</v>
      </c>
      <c r="AJ155" s="9"/>
    </row>
    <row r="156" spans="31:36" x14ac:dyDescent="0.2">
      <c r="AE156" s="9">
        <v>0</v>
      </c>
      <c r="AF156" s="8">
        <v>34.960212640699076</v>
      </c>
      <c r="AG156" s="8">
        <v>7.8666517575443118</v>
      </c>
      <c r="AH156">
        <v>3.2120000000000002</v>
      </c>
      <c r="AI156" s="9">
        <v>1.4869350693954653</v>
      </c>
      <c r="AJ156" s="9"/>
    </row>
    <row r="157" spans="31:36" x14ac:dyDescent="0.2">
      <c r="AE157" s="8"/>
      <c r="AF157" s="8">
        <v>-3.7561529723589482</v>
      </c>
      <c r="AG157" s="8">
        <v>8.5337749510079153</v>
      </c>
      <c r="AH157">
        <v>31.414000000000001</v>
      </c>
      <c r="AI157" s="9">
        <v>1.4464946101188132</v>
      </c>
      <c r="AJ157" s="9"/>
    </row>
    <row r="158" spans="31:36" x14ac:dyDescent="0.2">
      <c r="AE158" s="9">
        <v>10.0710030847782</v>
      </c>
      <c r="AF158" s="8">
        <v>2.1461169250137591</v>
      </c>
      <c r="AG158" s="8">
        <v>8.5550090721004626</v>
      </c>
      <c r="AH158">
        <v>17.651</v>
      </c>
      <c r="AI158" s="9">
        <v>1.5269898126215649</v>
      </c>
      <c r="AJ158" s="9"/>
    </row>
    <row r="159" spans="31:36" x14ac:dyDescent="0.2">
      <c r="AE159" s="9">
        <v>9.86766849320124</v>
      </c>
      <c r="AF159" s="8">
        <v>5.7523061220559599</v>
      </c>
      <c r="AG159" s="8">
        <v>8.6109385111017485</v>
      </c>
      <c r="AH159">
        <v>17.719000000000001</v>
      </c>
      <c r="AI159" s="9">
        <v>1.6516553155843683</v>
      </c>
      <c r="AJ159" s="9"/>
    </row>
    <row r="160" spans="31:36" x14ac:dyDescent="0.2">
      <c r="AE160" s="9">
        <v>17.333930114828998</v>
      </c>
      <c r="AF160" s="8">
        <v>3.1576647120952863</v>
      </c>
      <c r="AG160" s="8">
        <v>8.6420268683375649</v>
      </c>
      <c r="AH160">
        <v>8.0570000000000004</v>
      </c>
      <c r="AI160" s="9">
        <v>1.6709680836040108</v>
      </c>
      <c r="AJ160" s="9"/>
    </row>
    <row r="161" spans="31:36" x14ac:dyDescent="0.2">
      <c r="AE161" s="8"/>
      <c r="AF161" s="8">
        <v>-2.1677729134303094</v>
      </c>
      <c r="AG161" s="8">
        <v>8.6201107254229239</v>
      </c>
      <c r="AH161">
        <v>8.9969999999999999</v>
      </c>
      <c r="AI161" s="9">
        <v>1.8262901479610247</v>
      </c>
      <c r="AJ161" s="9"/>
    </row>
    <row r="162" spans="31:36" x14ac:dyDescent="0.2">
      <c r="AE162" s="9">
        <v>20.334908855317</v>
      </c>
      <c r="AF162" s="8">
        <v>1.1764705882352908</v>
      </c>
      <c r="AG162" s="8">
        <v>8.6318067651861146</v>
      </c>
      <c r="AH162">
        <v>7.992</v>
      </c>
      <c r="AI162" s="9">
        <v>1.7638750178342131</v>
      </c>
      <c r="AJ162" s="9"/>
    </row>
    <row r="163" spans="31:36" x14ac:dyDescent="0.2">
      <c r="AE163" s="8"/>
      <c r="AF163" s="8">
        <v>-2.2025253245826795</v>
      </c>
      <c r="AG163" s="8">
        <v>8.6095353345906673</v>
      </c>
      <c r="AH163">
        <v>6.5629999999999997</v>
      </c>
      <c r="AI163" s="9">
        <v>1.7249120119627259</v>
      </c>
      <c r="AJ163" s="9"/>
    </row>
    <row r="164" spans="31:36" x14ac:dyDescent="0.2">
      <c r="AE164" s="9">
        <v>19.454809286898801</v>
      </c>
      <c r="AF164" s="8">
        <v>-1.1087404489669417</v>
      </c>
      <c r="AG164" s="8">
        <v>8.5983860066931701</v>
      </c>
      <c r="AH164">
        <v>6.069</v>
      </c>
      <c r="AI164" s="9">
        <v>1.7370041859521661</v>
      </c>
      <c r="AJ164" s="9"/>
    </row>
    <row r="165" spans="31:36" x14ac:dyDescent="0.2">
      <c r="AE165" s="9">
        <v>20.315280471968801</v>
      </c>
      <c r="AF165" s="8">
        <v>1.8698482361836017</v>
      </c>
      <c r="AG165" s="8">
        <v>8.6169118215266529</v>
      </c>
      <c r="AH165">
        <v>11.632</v>
      </c>
      <c r="AI165" s="9">
        <v>1.6710533461253008</v>
      </c>
      <c r="AJ165" s="9"/>
    </row>
    <row r="166" spans="31:36" x14ac:dyDescent="0.2">
      <c r="AE166" s="8"/>
      <c r="AF166" s="8">
        <v>1.1874807667939731</v>
      </c>
      <c r="AG166" s="8">
        <v>8.628716676901476</v>
      </c>
      <c r="AH166">
        <v>-22.065999999999999</v>
      </c>
      <c r="AI166" s="9">
        <v>1.6094742303082346</v>
      </c>
      <c r="AJ166" s="9"/>
    </row>
    <row r="167" spans="31:36" x14ac:dyDescent="0.2">
      <c r="AE167" s="9">
        <v>22.955910455910399</v>
      </c>
      <c r="AF167" s="8">
        <v>-3.2549160456137196</v>
      </c>
      <c r="AG167" s="8">
        <v>7.6754995977488658</v>
      </c>
      <c r="AH167">
        <v>2.1520000000000001</v>
      </c>
      <c r="AI167" s="9">
        <v>1.2876235556174298</v>
      </c>
      <c r="AJ167" s="9"/>
    </row>
    <row r="168" spans="31:36" x14ac:dyDescent="0.2">
      <c r="AE168" s="9">
        <v>21.100813743218701</v>
      </c>
      <c r="AF168" s="8">
        <v>2.5616037867186328</v>
      </c>
      <c r="AG168" s="8">
        <v>7.7007930423568771</v>
      </c>
      <c r="AH168">
        <v>1.7430000000000001</v>
      </c>
      <c r="AI168" s="9">
        <v>0.81190896339532159</v>
      </c>
      <c r="AJ168" s="9"/>
    </row>
    <row r="169" spans="31:36" x14ac:dyDescent="0.2">
      <c r="AE169" s="9">
        <v>20.8623094724135</v>
      </c>
      <c r="AF169" s="8">
        <v>-1.9546626849463744</v>
      </c>
      <c r="AG169" s="8">
        <v>7.6810528537249105</v>
      </c>
      <c r="AH169">
        <v>1.391</v>
      </c>
      <c r="AI169" s="9">
        <v>0.87867460427338595</v>
      </c>
      <c r="AJ169" s="9"/>
    </row>
    <row r="170" spans="31:36" x14ac:dyDescent="0.2">
      <c r="AE170" s="9">
        <v>19.322486519691399</v>
      </c>
      <c r="AF170" s="8">
        <v>6.303936499146241</v>
      </c>
      <c r="AG170" s="8">
        <v>7.7421849843759718</v>
      </c>
      <c r="AH170">
        <v>1.397</v>
      </c>
      <c r="AI170" s="9">
        <v>0.86286086390275663</v>
      </c>
      <c r="AJ170" s="9"/>
    </row>
    <row r="171" spans="31:36" x14ac:dyDescent="0.2">
      <c r="AE171" s="9">
        <v>19.193409247757099</v>
      </c>
      <c r="AF171" s="8">
        <v>5.5263729107879387</v>
      </c>
      <c r="AG171" s="8">
        <v>7.7959757002612005</v>
      </c>
      <c r="AH171">
        <v>1.401</v>
      </c>
      <c r="AI171" s="9">
        <v>0.83026164225769294</v>
      </c>
      <c r="AJ171" s="9"/>
    </row>
    <row r="172" spans="31:36" x14ac:dyDescent="0.2">
      <c r="AE172" s="9">
        <v>2.7696793002915401</v>
      </c>
      <c r="AF172" s="8">
        <v>5.2328451538588041</v>
      </c>
      <c r="AG172" s="8">
        <v>7.8469809821387884</v>
      </c>
      <c r="AH172">
        <v>1.2609999999999999</v>
      </c>
      <c r="AI172" s="9">
        <v>0.85695856137607507</v>
      </c>
      <c r="AJ172" s="9"/>
    </row>
    <row r="173" spans="31:36" x14ac:dyDescent="0.2">
      <c r="AE173" s="9">
        <v>3.63196125907991</v>
      </c>
      <c r="AF173" s="8">
        <v>5.3244722439405718</v>
      </c>
      <c r="AG173" s="8">
        <v>7.8988565932644672</v>
      </c>
      <c r="AH173">
        <v>1.4239999999999999</v>
      </c>
      <c r="AI173" s="9">
        <v>0.87896221512879524</v>
      </c>
      <c r="AJ173" s="9"/>
    </row>
    <row r="174" spans="31:36" x14ac:dyDescent="0.2">
      <c r="AE174" s="9">
        <v>4.2643923240938202</v>
      </c>
      <c r="AF174" s="8">
        <v>7.5272808254769581</v>
      </c>
      <c r="AG174" s="8">
        <v>7.9714309977693505</v>
      </c>
      <c r="AH174">
        <v>1.7150000000000001</v>
      </c>
      <c r="AI174" s="9">
        <v>0.9940628236106317</v>
      </c>
      <c r="AJ174" s="9"/>
    </row>
    <row r="175" spans="31:36" x14ac:dyDescent="0.2">
      <c r="AE175" s="9">
        <v>3.8132043862321101</v>
      </c>
      <c r="AF175" s="8">
        <v>42.996202968588207</v>
      </c>
      <c r="AG175" s="8">
        <v>8.3290788890214227</v>
      </c>
      <c r="AH175">
        <v>2.17</v>
      </c>
      <c r="AI175" s="9">
        <v>0.76034374547385697</v>
      </c>
      <c r="AJ175" s="9"/>
    </row>
    <row r="176" spans="31:36" x14ac:dyDescent="0.2">
      <c r="AE176" s="9">
        <v>4.4244034165957302</v>
      </c>
      <c r="AF176" s="8">
        <v>4.5213151161106371</v>
      </c>
      <c r="AG176" s="8">
        <v>8.373299726041628</v>
      </c>
      <c r="AH176">
        <v>1.9410000000000001</v>
      </c>
      <c r="AI176" s="9">
        <v>0.76322778817062753</v>
      </c>
      <c r="AJ176" s="9"/>
    </row>
    <row r="177" spans="31:36" x14ac:dyDescent="0.2">
      <c r="AE177" s="9">
        <v>18.7344095382091</v>
      </c>
      <c r="AF177" s="8">
        <v>-30.861534313064581</v>
      </c>
      <c r="AG177" s="8">
        <v>9.2356181791604506</v>
      </c>
      <c r="AH177">
        <v>0.26</v>
      </c>
      <c r="AI177" s="9">
        <v>1.5815132605304212</v>
      </c>
      <c r="AJ177" s="9">
        <v>777427</v>
      </c>
    </row>
    <row r="178" spans="31:36" x14ac:dyDescent="0.2">
      <c r="AE178" s="3"/>
      <c r="AF178" s="8">
        <v>17.687207488299531</v>
      </c>
      <c r="AG178" s="8">
        <v>9.3984783140915766</v>
      </c>
      <c r="AH178">
        <v>0.33500000000000002</v>
      </c>
      <c r="AI178" s="9">
        <v>1.407787903893952</v>
      </c>
      <c r="AJ178" s="9"/>
    </row>
    <row r="179" spans="31:36" x14ac:dyDescent="0.2">
      <c r="AE179" s="9">
        <v>34.111086353733398</v>
      </c>
      <c r="AF179" s="8">
        <v>18.574979287489644</v>
      </c>
      <c r="AG179" s="8">
        <v>9.5688536251885559</v>
      </c>
      <c r="AH179">
        <v>0.312</v>
      </c>
      <c r="AI179" s="9">
        <v>1.2383314700950252</v>
      </c>
      <c r="AJ179" s="9">
        <v>755506</v>
      </c>
    </row>
    <row r="180" spans="31:36" x14ac:dyDescent="0.2">
      <c r="AE180" s="9">
        <v>42.956631786050401</v>
      </c>
      <c r="AF180" s="8">
        <v>-7.1967579653437665</v>
      </c>
      <c r="AG180" s="8">
        <v>9.4941650141006591</v>
      </c>
      <c r="AH180">
        <v>0.36099999999999999</v>
      </c>
      <c r="AI180" s="9">
        <v>1.4535461526878481</v>
      </c>
      <c r="AJ180" s="9">
        <v>710557</v>
      </c>
    </row>
    <row r="181" spans="31:36" x14ac:dyDescent="0.2">
      <c r="AE181" s="3"/>
      <c r="AF181" s="8">
        <v>-1.505797319680771E-2</v>
      </c>
      <c r="AG181" s="8">
        <v>9.4940144230304249</v>
      </c>
      <c r="AH181">
        <v>0.55000000000000004</v>
      </c>
      <c r="AI181" s="9">
        <v>1.3901355421686747</v>
      </c>
      <c r="AJ181" s="9"/>
    </row>
    <row r="182" spans="31:36" x14ac:dyDescent="0.2">
      <c r="AE182" s="9">
        <v>44.714271958305297</v>
      </c>
      <c r="AF182" s="8">
        <v>4.7590361445783129</v>
      </c>
      <c r="AG182" s="8">
        <v>9.5405070560341194</v>
      </c>
      <c r="AH182">
        <v>0.64900000000000002</v>
      </c>
      <c r="AI182" s="9">
        <v>1.4485336400230018</v>
      </c>
      <c r="AJ182" s="9">
        <v>563426</v>
      </c>
    </row>
    <row r="183" spans="31:36" x14ac:dyDescent="0.2">
      <c r="AE183" s="9">
        <v>47.558726460881303</v>
      </c>
      <c r="AF183" s="8">
        <v>-12.068717653824036</v>
      </c>
      <c r="AG183" s="8">
        <v>9.4118924970469156</v>
      </c>
      <c r="AH183">
        <v>0.60899999999999999</v>
      </c>
      <c r="AI183" s="9">
        <v>1.6846235592250469</v>
      </c>
      <c r="AJ183" s="9">
        <v>580492</v>
      </c>
    </row>
    <row r="184" spans="31:36" x14ac:dyDescent="0.2">
      <c r="AE184" s="9"/>
      <c r="AF184" s="8">
        <v>4.0873048311943105E-2</v>
      </c>
      <c r="AG184" s="8">
        <v>9.4123011440224857</v>
      </c>
      <c r="AH184">
        <v>0.55700000000000005</v>
      </c>
      <c r="AI184" s="9">
        <v>1.4387971890831834</v>
      </c>
      <c r="AJ184" s="9"/>
    </row>
    <row r="185" spans="31:36" x14ac:dyDescent="0.2">
      <c r="AE185" s="9">
        <v>49.957025814119703</v>
      </c>
      <c r="AF185" s="8">
        <v>7.1498610884131395</v>
      </c>
      <c r="AG185" s="8">
        <v>9.4813593835314247</v>
      </c>
      <c r="AH185">
        <v>0.59799999999999998</v>
      </c>
      <c r="AI185" s="9">
        <v>1.4796766567528408</v>
      </c>
      <c r="AJ185" s="9">
        <v>629484</v>
      </c>
    </row>
    <row r="186" spans="31:36" x14ac:dyDescent="0.2">
      <c r="AE186" s="3"/>
      <c r="AF186" s="8">
        <v>6.6727674826508041</v>
      </c>
      <c r="AG186" s="8">
        <v>9.545955098183267</v>
      </c>
      <c r="AH186">
        <v>0.65700000000000003</v>
      </c>
      <c r="AI186" s="9">
        <v>1.4573920503288533</v>
      </c>
      <c r="AJ186" s="9"/>
    </row>
    <row r="187" spans="31:36" x14ac:dyDescent="0.2">
      <c r="AE187" s="9">
        <v>5.55555555555555</v>
      </c>
      <c r="AF187" s="8">
        <v>10.346479323008143</v>
      </c>
      <c r="AG187" s="8">
        <v>8.8408696240913951</v>
      </c>
      <c r="AH187">
        <v>0.39200000000000002</v>
      </c>
      <c r="AI187" s="9">
        <v>4.6709593401823177</v>
      </c>
      <c r="AJ187" s="9">
        <v>94469</v>
      </c>
    </row>
    <row r="188" spans="31:36" x14ac:dyDescent="0.2">
      <c r="AE188" s="9">
        <v>22.238050015827699</v>
      </c>
      <c r="AF188" s="8">
        <v>16.69801765301693</v>
      </c>
      <c r="AG188" s="8">
        <v>8.9952889905593096</v>
      </c>
      <c r="AH188">
        <v>0.33600000000000002</v>
      </c>
      <c r="AI188" s="9">
        <v>4.1423434593924364</v>
      </c>
      <c r="AJ188" s="9">
        <v>78750</v>
      </c>
    </row>
    <row r="189" spans="31:36" x14ac:dyDescent="0.2">
      <c r="AE189" s="3"/>
      <c r="AF189" s="8">
        <v>13.924364538127712</v>
      </c>
      <c r="AG189" s="8">
        <v>9.1256535638089886</v>
      </c>
      <c r="AH189">
        <v>0.315</v>
      </c>
      <c r="AI189" s="9">
        <v>3.7831954723552461</v>
      </c>
      <c r="AJ189" s="9"/>
    </row>
    <row r="190" spans="31:36" x14ac:dyDescent="0.2">
      <c r="AE190" s="9">
        <v>23.927203065134101</v>
      </c>
      <c r="AF190" s="8">
        <v>13.419677840661734</v>
      </c>
      <c r="AG190" s="8">
        <v>9.2515782799924278</v>
      </c>
      <c r="AH190">
        <v>0.44800000000000001</v>
      </c>
      <c r="AI190" s="9">
        <v>3.8396507053065925</v>
      </c>
      <c r="AJ190" s="9">
        <v>76464</v>
      </c>
    </row>
    <row r="191" spans="31:36" x14ac:dyDescent="0.2">
      <c r="AE191" s="9">
        <v>24.335016835016798</v>
      </c>
      <c r="AF191" s="8">
        <v>13.021782938297669</v>
      </c>
      <c r="AG191" s="8">
        <v>9.373988663504516</v>
      </c>
      <c r="AH191">
        <v>0.33800000000000002</v>
      </c>
      <c r="AI191" s="9">
        <v>3.0528103243335032</v>
      </c>
      <c r="AJ191" s="9">
        <v>80551</v>
      </c>
    </row>
    <row r="192" spans="31:36" x14ac:dyDescent="0.2">
      <c r="AE192" s="9">
        <v>25.6272401433691</v>
      </c>
      <c r="AF192" s="8">
        <v>7.8451349974528783</v>
      </c>
      <c r="AG192" s="8">
        <v>9.4495147403629201</v>
      </c>
      <c r="AH192">
        <v>0.40699999999999997</v>
      </c>
      <c r="AI192" s="9">
        <v>3.0364509526058887</v>
      </c>
      <c r="AJ192" s="9">
        <v>84231</v>
      </c>
    </row>
    <row r="193" spans="31:36" x14ac:dyDescent="0.2">
      <c r="AE193" s="3"/>
      <c r="AF193" s="8">
        <v>9.2741300582585424</v>
      </c>
      <c r="AG193" s="8">
        <v>9.538204234060796</v>
      </c>
      <c r="AH193">
        <v>0.34799999999999998</v>
      </c>
      <c r="AI193" s="9">
        <v>2.8988472622478385</v>
      </c>
      <c r="AJ193" s="9"/>
    </row>
    <row r="194" spans="31:36" x14ac:dyDescent="0.2">
      <c r="AE194" s="9">
        <v>37.573909830007302</v>
      </c>
      <c r="AF194" s="8">
        <v>8.6599423631123926</v>
      </c>
      <c r="AG194" s="8">
        <v>9.6212572587625917</v>
      </c>
      <c r="AH194">
        <v>0.94599999999999995</v>
      </c>
      <c r="AI194" s="9">
        <v>4.2457896830659063</v>
      </c>
      <c r="AJ194" s="9">
        <v>77973</v>
      </c>
    </row>
    <row r="195" spans="31:36" x14ac:dyDescent="0.2">
      <c r="AE195" s="3"/>
      <c r="AF195" s="8">
        <v>21.721257127701897</v>
      </c>
      <c r="AG195" s="8">
        <v>9.8178207257790362</v>
      </c>
      <c r="AH195">
        <v>1.075</v>
      </c>
      <c r="AI195" s="9">
        <v>3.7028543414315287</v>
      </c>
      <c r="AJ195" s="9"/>
    </row>
    <row r="196" spans="31:36" x14ac:dyDescent="0.2">
      <c r="AE196" s="9">
        <v>47.5</v>
      </c>
      <c r="AF196" s="8">
        <v>12.261684279333261</v>
      </c>
      <c r="AG196" s="8">
        <v>9.9334831525715082</v>
      </c>
      <c r="AH196">
        <v>1.036</v>
      </c>
      <c r="AI196" s="9">
        <v>3.3589693823086999</v>
      </c>
      <c r="AJ196" s="9">
        <v>63225.8</v>
      </c>
    </row>
    <row r="197" spans="31:36" x14ac:dyDescent="0.2">
      <c r="AE197" s="8"/>
      <c r="AF197" s="8">
        <v>3.8175884686544266</v>
      </c>
      <c r="AG197" s="8">
        <v>5.8695031065637133</v>
      </c>
      <c r="AH197" s="8"/>
      <c r="AI197" s="9">
        <v>3.4160893375094972</v>
      </c>
      <c r="AJ197" s="9"/>
    </row>
    <row r="198" spans="31:36" x14ac:dyDescent="0.2">
      <c r="AE198" s="9">
        <v>0</v>
      </c>
      <c r="AF198" s="8">
        <v>22.528687587023025</v>
      </c>
      <c r="AG198" s="8">
        <v>6.0726781075273824</v>
      </c>
      <c r="AH198" s="8"/>
      <c r="AI198" s="9">
        <v>3.4208799998156003</v>
      </c>
      <c r="AJ198" s="9"/>
    </row>
    <row r="199" spans="31:36" x14ac:dyDescent="0.2">
      <c r="AE199" s="9">
        <v>0</v>
      </c>
      <c r="AF199" s="8">
        <v>19.76530572260344</v>
      </c>
      <c r="AG199" s="8">
        <v>6.2530419636302677</v>
      </c>
      <c r="AH199">
        <v>1.335</v>
      </c>
      <c r="AI199" s="9">
        <v>4.4736956567761954</v>
      </c>
      <c r="AJ199" s="9"/>
    </row>
    <row r="200" spans="31:36" x14ac:dyDescent="0.2">
      <c r="AE200" s="9">
        <v>0</v>
      </c>
      <c r="AF200" s="8">
        <v>36.171334761379619</v>
      </c>
      <c r="AG200" s="8">
        <v>6.5617856848998164</v>
      </c>
      <c r="AH200">
        <v>1.7869999999999999</v>
      </c>
      <c r="AI200" s="9">
        <v>3.8469812051434982</v>
      </c>
      <c r="AJ200" s="9"/>
    </row>
    <row r="201" spans="31:36" x14ac:dyDescent="0.2">
      <c r="AE201" s="9">
        <v>0</v>
      </c>
      <c r="AF201" s="8">
        <v>26.519856289591747</v>
      </c>
      <c r="AG201" s="8">
        <v>6.7970147614774543</v>
      </c>
      <c r="AH201">
        <v>1.9359999999999999</v>
      </c>
      <c r="AI201" s="9">
        <v>4.3927193798726725</v>
      </c>
      <c r="AJ201" s="9"/>
    </row>
    <row r="202" spans="31:36" x14ac:dyDescent="0.2">
      <c r="AE202" s="9">
        <v>0</v>
      </c>
      <c r="AF202" s="8">
        <v>33.984456601029308</v>
      </c>
      <c r="AG202" s="8">
        <v>7.0895683731975678</v>
      </c>
      <c r="AH202">
        <v>1.9139999999999999</v>
      </c>
      <c r="AI202" s="9">
        <v>7.2324314860053853</v>
      </c>
      <c r="AJ202" s="9"/>
    </row>
    <row r="203" spans="31:36" x14ac:dyDescent="0.2">
      <c r="AE203" s="9">
        <v>0</v>
      </c>
      <c r="AF203" s="8">
        <v>41.977588607542152</v>
      </c>
      <c r="AG203" s="8">
        <v>7.4400674056473424</v>
      </c>
      <c r="AH203">
        <v>1.9850000000000001</v>
      </c>
      <c r="AI203" s="9">
        <v>4.6344648577544314</v>
      </c>
      <c r="AJ203" s="9"/>
    </row>
    <row r="204" spans="31:36" x14ac:dyDescent="0.2">
      <c r="AE204" s="9">
        <v>0</v>
      </c>
      <c r="AF204" s="8">
        <v>7.5567352667416401</v>
      </c>
      <c r="AG204" s="8">
        <v>7.5129156979285829</v>
      </c>
      <c r="AH204">
        <v>1.8220000000000001</v>
      </c>
      <c r="AI204" s="9">
        <v>5.2560689166420058</v>
      </c>
      <c r="AJ204" s="9"/>
    </row>
    <row r="205" spans="31:36" x14ac:dyDescent="0.2">
      <c r="AE205" s="9">
        <v>0</v>
      </c>
      <c r="AF205" s="8">
        <v>22.821812829161807</v>
      </c>
      <c r="AG205" s="8">
        <v>7.7184801407813577</v>
      </c>
      <c r="AH205">
        <v>2.097</v>
      </c>
      <c r="AI205" s="9">
        <v>5.0314148949695454</v>
      </c>
      <c r="AJ205" s="9"/>
    </row>
    <row r="206" spans="31:36" x14ac:dyDescent="0.2">
      <c r="AE206" s="9">
        <v>0</v>
      </c>
      <c r="AF206" s="8">
        <v>8.1774124286853649</v>
      </c>
      <c r="AG206" s="8">
        <v>7.7970825418220402</v>
      </c>
      <c r="AH206">
        <v>2.1539999999999999</v>
      </c>
      <c r="AI206" s="9">
        <v>4.6034575005794141</v>
      </c>
      <c r="AJ206" s="9"/>
    </row>
    <row r="207" spans="31:36" x14ac:dyDescent="0.2">
      <c r="AE207" s="9">
        <v>75.189654812588699</v>
      </c>
      <c r="AF207" s="8">
        <v>-28.060245354062918</v>
      </c>
      <c r="AG207" s="8">
        <v>10.296002501468664</v>
      </c>
      <c r="AH207">
        <v>1.3049999999999999</v>
      </c>
      <c r="AI207" s="9">
        <v>0.99496859593435538</v>
      </c>
      <c r="AJ207" s="9">
        <v>9537175</v>
      </c>
    </row>
    <row r="208" spans="31:36" x14ac:dyDescent="0.2">
      <c r="AE208" s="3"/>
      <c r="AF208" s="8">
        <v>14.344566758965355</v>
      </c>
      <c r="AG208" s="8">
        <v>10.430048720688177</v>
      </c>
      <c r="AH208">
        <v>1.125</v>
      </c>
      <c r="AI208" s="9">
        <v>1.0453015179256984</v>
      </c>
      <c r="AJ208" s="9"/>
    </row>
    <row r="209" spans="31:36" x14ac:dyDescent="0.2">
      <c r="AE209" s="9">
        <v>90.272388802998194</v>
      </c>
      <c r="AF209" s="8">
        <v>13.596361703384325</v>
      </c>
      <c r="AG209" s="8">
        <v>10.557530013215313</v>
      </c>
      <c r="AH209">
        <v>1.0189999999999999</v>
      </c>
      <c r="AI209" s="9">
        <v>1.0174179795143763</v>
      </c>
      <c r="AJ209" s="9">
        <v>5040000</v>
      </c>
    </row>
    <row r="210" spans="31:36" x14ac:dyDescent="0.2">
      <c r="AE210" s="9">
        <v>88.757566387436498</v>
      </c>
      <c r="AF210" s="8">
        <v>-2.0147662871106951</v>
      </c>
      <c r="AG210" s="8">
        <v>10.537176618145875</v>
      </c>
      <c r="AH210">
        <v>1.08</v>
      </c>
      <c r="AI210" s="9">
        <v>1.1525563131782124</v>
      </c>
      <c r="AJ210" s="9">
        <v>5760000</v>
      </c>
    </row>
    <row r="211" spans="31:36" x14ac:dyDescent="0.2">
      <c r="AE211" s="9">
        <v>87.924835673253497</v>
      </c>
      <c r="AF211" s="8">
        <v>-40.877132471942907</v>
      </c>
      <c r="AG211" s="8">
        <v>10.011624211140706</v>
      </c>
      <c r="AH211">
        <v>0.85099999999999998</v>
      </c>
      <c r="AI211" s="9">
        <v>1.9185963022796626</v>
      </c>
      <c r="AJ211" s="9">
        <v>5150000</v>
      </c>
    </row>
    <row r="212" spans="31:36" x14ac:dyDescent="0.2">
      <c r="AE212" s="9"/>
      <c r="AF212" s="8">
        <v>-51.817447495961233</v>
      </c>
      <c r="AG212" s="8">
        <v>9.281450999434135</v>
      </c>
      <c r="AH212">
        <v>0.70299999999999996</v>
      </c>
      <c r="AI212" s="9">
        <v>3.5929961814287044</v>
      </c>
      <c r="AJ212" s="9"/>
    </row>
    <row r="213" spans="31:36" x14ac:dyDescent="0.2">
      <c r="AE213" s="9">
        <v>88.219525332106699</v>
      </c>
      <c r="AF213" s="8">
        <v>-38.195026543727302</v>
      </c>
      <c r="AG213" s="8">
        <v>8.8002646513103358</v>
      </c>
      <c r="AH213">
        <v>0.68600000000000005</v>
      </c>
      <c r="AI213" s="9">
        <v>5.1529535864978904</v>
      </c>
      <c r="AJ213" s="9">
        <v>5650000</v>
      </c>
    </row>
    <row r="214" spans="31:36" x14ac:dyDescent="0.2">
      <c r="AE214" s="9">
        <v>75.175934471619698</v>
      </c>
      <c r="AF214" s="8">
        <v>-28.239903556359252</v>
      </c>
      <c r="AG214" s="8">
        <v>8.4684230270468088</v>
      </c>
      <c r="AH214">
        <v>0.67</v>
      </c>
      <c r="AI214" s="9">
        <v>6.010289794204116</v>
      </c>
      <c r="AJ214" s="9">
        <v>4600000</v>
      </c>
    </row>
    <row r="215" spans="31:36" x14ac:dyDescent="0.2">
      <c r="AE215" s="3"/>
      <c r="AF215" s="8">
        <v>14.783704325913483</v>
      </c>
      <c r="AG215" s="8">
        <v>8.6063023664880127</v>
      </c>
      <c r="AH215">
        <v>0.91400000000000003</v>
      </c>
      <c r="AI215" s="9">
        <v>4.2283205268935236</v>
      </c>
      <c r="AJ215" s="9"/>
    </row>
    <row r="216" spans="31:36" x14ac:dyDescent="0.2">
      <c r="AE216" s="9">
        <v>77.434963433959695</v>
      </c>
      <c r="AF216" s="8">
        <v>15.678741309915845</v>
      </c>
      <c r="AG216" s="8">
        <v>8.7519490580586137</v>
      </c>
      <c r="AH216">
        <v>1.004</v>
      </c>
      <c r="AI216" s="9">
        <v>3.3896884390321049</v>
      </c>
      <c r="AJ216" s="9">
        <v>3919979</v>
      </c>
    </row>
    <row r="217" spans="31:36" x14ac:dyDescent="0.2">
      <c r="AE217" s="3"/>
      <c r="AF217" s="8">
        <v>-30.450689695087679</v>
      </c>
      <c r="AG217" s="8">
        <v>9.0564811330092443</v>
      </c>
      <c r="AH217">
        <v>0.77200000000000002</v>
      </c>
      <c r="AI217" s="9">
        <v>3.2873784672997566</v>
      </c>
      <c r="AJ217" s="9"/>
    </row>
    <row r="218" spans="31:36" x14ac:dyDescent="0.2">
      <c r="AE218" s="9">
        <v>38.823077472841597</v>
      </c>
      <c r="AF218" s="8">
        <v>42.093582089047416</v>
      </c>
      <c r="AG218" s="8">
        <v>9.4077968163544075</v>
      </c>
      <c r="AH218">
        <v>0.72899999999999998</v>
      </c>
      <c r="AI218" s="9">
        <v>3.5643930066486087</v>
      </c>
      <c r="AJ218" s="9">
        <v>10900000</v>
      </c>
    </row>
    <row r="219" spans="31:36" x14ac:dyDescent="0.2">
      <c r="AE219" s="9">
        <v>46.701043967570399</v>
      </c>
      <c r="AF219" s="8">
        <v>37.979151276368711</v>
      </c>
      <c r="AG219" s="8">
        <v>9.7297292264026609</v>
      </c>
      <c r="AH219">
        <v>0.75</v>
      </c>
      <c r="AI219" s="9">
        <v>3.0964306960142771</v>
      </c>
      <c r="AJ219" s="9">
        <v>13100000</v>
      </c>
    </row>
    <row r="220" spans="31:36" x14ac:dyDescent="0.2">
      <c r="AE220" s="9">
        <v>44.449598021026603</v>
      </c>
      <c r="AF220" s="8">
        <v>0.81499107674003568</v>
      </c>
      <c r="AG220" s="8">
        <v>9.7378461059933716</v>
      </c>
      <c r="AH220">
        <v>0.84299999999999997</v>
      </c>
      <c r="AI220" s="9">
        <v>3.5839381601463387</v>
      </c>
      <c r="AJ220" s="9">
        <v>10240000</v>
      </c>
    </row>
    <row r="221" spans="31:36" x14ac:dyDescent="0.2">
      <c r="AE221" s="9">
        <v>46.117151255445002</v>
      </c>
      <c r="AF221" s="8">
        <v>-3.2159084203693871</v>
      </c>
      <c r="AG221" s="8">
        <v>9.7051585575963557</v>
      </c>
      <c r="AH221">
        <v>0.90800000000000003</v>
      </c>
      <c r="AI221" s="9">
        <v>3.7578953786123646</v>
      </c>
      <c r="AJ221" s="9">
        <v>9050000</v>
      </c>
    </row>
    <row r="222" spans="31:36" x14ac:dyDescent="0.2">
      <c r="AE222" s="9"/>
      <c r="AF222" s="8">
        <v>-16.17485672478966</v>
      </c>
      <c r="AG222" s="8">
        <v>9.528721373177234</v>
      </c>
      <c r="AH222">
        <v>0.81899999999999995</v>
      </c>
      <c r="AI222" s="9">
        <v>4.0695323296239723</v>
      </c>
      <c r="AJ222" s="9"/>
    </row>
    <row r="223" spans="31:36" x14ac:dyDescent="0.2">
      <c r="AE223" s="9">
        <v>48.150073769462601</v>
      </c>
      <c r="AF223" s="8">
        <v>-53.574805440395664</v>
      </c>
      <c r="AG223" s="8">
        <v>8.7613934852560575</v>
      </c>
      <c r="AH223">
        <v>1.1919999999999999</v>
      </c>
      <c r="AI223" s="9">
        <v>2.951903493655021</v>
      </c>
      <c r="AJ223" s="9">
        <v>4340000</v>
      </c>
    </row>
    <row r="224" spans="31:36" x14ac:dyDescent="0.2">
      <c r="AE224" s="9">
        <v>47.949353945546797</v>
      </c>
      <c r="AF224" s="8">
        <v>-15.917280275732415</v>
      </c>
      <c r="AG224" s="8">
        <v>8.5880243721768288</v>
      </c>
      <c r="AH224">
        <v>3.2749999999999999</v>
      </c>
      <c r="AI224" s="9">
        <v>4.1958263461896781</v>
      </c>
      <c r="AJ224" s="9">
        <v>4470000</v>
      </c>
    </row>
    <row r="225" spans="31:36" x14ac:dyDescent="0.2">
      <c r="AE225" s="9">
        <v>53.355043347236503</v>
      </c>
      <c r="AF225" s="8">
        <v>7.1734674864915222</v>
      </c>
      <c r="AG225" s="8">
        <v>8.6573028994008823</v>
      </c>
      <c r="AH225">
        <v>2.1640000000000001</v>
      </c>
      <c r="AI225" s="9">
        <v>3.8111961057023644</v>
      </c>
      <c r="AJ225" s="9">
        <v>3420000</v>
      </c>
    </row>
    <row r="226" spans="31:36" x14ac:dyDescent="0.2">
      <c r="AE226" s="3"/>
      <c r="AF226" s="8">
        <v>27.451321279554936</v>
      </c>
      <c r="AG226" s="8">
        <v>8.8998672112235866</v>
      </c>
      <c r="AH226">
        <v>1.72</v>
      </c>
      <c r="AI226" s="9">
        <v>2.9439367071340881</v>
      </c>
      <c r="AJ226" s="9"/>
    </row>
    <row r="227" spans="31:36" x14ac:dyDescent="0.2">
      <c r="AE227" s="3"/>
      <c r="AF227" s="8">
        <v>-37.559581673931447</v>
      </c>
      <c r="AG227" s="8">
        <v>11.978500552685318</v>
      </c>
      <c r="AH227">
        <v>0.82199999999999995</v>
      </c>
      <c r="AI227" s="9">
        <v>1.0334477974550043</v>
      </c>
      <c r="AJ227" s="9"/>
    </row>
    <row r="228" spans="31:36" x14ac:dyDescent="0.2">
      <c r="AE228" s="9">
        <v>83.830398932280204</v>
      </c>
      <c r="AF228" s="8">
        <v>19.030340316272529</v>
      </c>
      <c r="AG228" s="8">
        <v>12.152708787952761</v>
      </c>
      <c r="AH228">
        <v>0.747</v>
      </c>
      <c r="AI228" s="9">
        <v>0.97448406440690483</v>
      </c>
      <c r="AJ228" s="9">
        <v>66619864</v>
      </c>
    </row>
    <row r="229" spans="31:36" x14ac:dyDescent="0.2">
      <c r="AE229" s="9">
        <v>86.925872191244807</v>
      </c>
      <c r="AF229" s="8">
        <v>24.618816815834858</v>
      </c>
      <c r="AG229" s="8">
        <v>12.372798214699571</v>
      </c>
      <c r="AH229">
        <v>0.73199999999999998</v>
      </c>
      <c r="AI229" s="9">
        <v>0.88652734398144617</v>
      </c>
      <c r="AJ229" s="9">
        <v>65908005</v>
      </c>
    </row>
    <row r="230" spans="31:36" x14ac:dyDescent="0.2">
      <c r="AE230" s="9">
        <v>87.376980483041095</v>
      </c>
      <c r="AF230" s="8">
        <v>-5.8005975808977253</v>
      </c>
      <c r="AG230" s="8">
        <v>12.313041866527415</v>
      </c>
      <c r="AH230">
        <v>0.69899999999999995</v>
      </c>
      <c r="AI230" s="9">
        <v>1.0467337586485759</v>
      </c>
      <c r="AJ230" s="9">
        <v>62000000</v>
      </c>
    </row>
    <row r="231" spans="31:36" x14ac:dyDescent="0.2">
      <c r="AE231" s="9">
        <v>84.605609126524101</v>
      </c>
      <c r="AF231" s="8">
        <v>-4.9043040704465808</v>
      </c>
      <c r="AG231" s="8">
        <v>12.262755390702161</v>
      </c>
      <c r="AH231">
        <v>0.69599999999999995</v>
      </c>
      <c r="AI231" s="9">
        <v>1.1988481744651902</v>
      </c>
      <c r="AJ231" s="9">
        <v>62000000</v>
      </c>
    </row>
    <row r="232" spans="31:36" x14ac:dyDescent="0.2">
      <c r="AE232" s="9">
        <v>85.738957777783298</v>
      </c>
      <c r="AF232" s="8">
        <v>-9.1446821377277185</v>
      </c>
      <c r="AG232" s="8">
        <v>12.166853532375612</v>
      </c>
      <c r="AH232">
        <v>0.69799999999999995</v>
      </c>
      <c r="AI232" s="9">
        <v>1.3833329866672213</v>
      </c>
      <c r="AJ232" s="9">
        <v>61000000</v>
      </c>
    </row>
    <row r="233" spans="31:36" x14ac:dyDescent="0.2">
      <c r="AE233" s="3"/>
      <c r="AF233" s="8">
        <v>-36.26578197474884</v>
      </c>
      <c r="AG233" s="8">
        <v>11.716404939389708</v>
      </c>
      <c r="AH233">
        <v>0.71799999999999997</v>
      </c>
      <c r="AI233" s="9">
        <v>2.1710996524321589</v>
      </c>
      <c r="AJ233" s="9"/>
    </row>
    <row r="234" spans="31:36" x14ac:dyDescent="0.2">
      <c r="AE234" s="9">
        <v>85.262171204430103</v>
      </c>
      <c r="AF234" s="8">
        <v>-15.710719122758352</v>
      </c>
      <c r="AG234" s="8">
        <v>11.545489455843491</v>
      </c>
      <c r="AH234">
        <v>0.753</v>
      </c>
      <c r="AI234" s="9">
        <v>2.5174523279450201</v>
      </c>
      <c r="AJ234" s="9">
        <v>62000000</v>
      </c>
    </row>
    <row r="235" spans="31:36" x14ac:dyDescent="0.2">
      <c r="AE235" s="9">
        <v>84.417690598029296</v>
      </c>
      <c r="AF235" s="8">
        <v>23.400445261833315</v>
      </c>
      <c r="AG235" s="8">
        <v>11.755753989600837</v>
      </c>
      <c r="AH235">
        <v>0.751</v>
      </c>
      <c r="AI235" s="9">
        <v>1.9908695140604777</v>
      </c>
      <c r="AJ235" s="9">
        <v>60000000</v>
      </c>
    </row>
    <row r="236" spans="31:36" x14ac:dyDescent="0.2">
      <c r="AE236" s="3"/>
      <c r="AF236" s="8">
        <v>24.643683570616151</v>
      </c>
      <c r="AG236" s="8">
        <v>11.976042938978008</v>
      </c>
      <c r="AH236">
        <v>0.68799999999999994</v>
      </c>
      <c r="AI236" s="9">
        <v>1.5976073303042126</v>
      </c>
      <c r="AJ236" s="9"/>
    </row>
    <row r="237" spans="31:36" x14ac:dyDescent="0.2">
      <c r="AE237" s="3"/>
      <c r="AF237" s="8">
        <v>-35.172241813720532</v>
      </c>
      <c r="AG237" s="8">
        <v>12.526575185496682</v>
      </c>
      <c r="AH237">
        <v>1.03</v>
      </c>
      <c r="AI237" s="9">
        <v>0.84671074596101092</v>
      </c>
      <c r="AJ237" s="9"/>
    </row>
    <row r="238" spans="31:36" x14ac:dyDescent="0.2">
      <c r="AE238" s="9">
        <v>84.244173580916595</v>
      </c>
      <c r="AF238" s="8">
        <v>23.955959414146985</v>
      </c>
      <c r="AG238" s="8">
        <v>12.741331336012298</v>
      </c>
      <c r="AH238">
        <v>1.0429999999999999</v>
      </c>
      <c r="AI238" s="9">
        <v>0.88562495242667849</v>
      </c>
      <c r="AJ238" s="9">
        <v>126000000</v>
      </c>
    </row>
    <row r="239" spans="31:36" x14ac:dyDescent="0.2">
      <c r="AE239" s="9">
        <v>84.390518180198001</v>
      </c>
      <c r="AF239" s="8">
        <v>26.918595459894956</v>
      </c>
      <c r="AG239" s="8">
        <v>12.979707050336138</v>
      </c>
      <c r="AH239">
        <v>1.0589999999999999</v>
      </c>
      <c r="AI239" s="9">
        <v>0.76362663369671024</v>
      </c>
      <c r="AJ239" s="9">
        <v>128000000</v>
      </c>
    </row>
    <row r="240" spans="31:36" x14ac:dyDescent="0.2">
      <c r="AE240" s="9">
        <v>83.813230220156598</v>
      </c>
      <c r="AF240" s="8">
        <v>-2.9553014121413712</v>
      </c>
      <c r="AG240" s="8">
        <v>12.949708546895133</v>
      </c>
      <c r="AH240">
        <v>1.0449999999999999</v>
      </c>
      <c r="AI240" s="9">
        <v>0.79340121792951979</v>
      </c>
      <c r="AJ240" s="9">
        <v>126000000</v>
      </c>
    </row>
    <row r="241" spans="31:36" x14ac:dyDescent="0.2">
      <c r="AE241" s="3"/>
      <c r="AF241" s="8">
        <v>-7.2417366667142051</v>
      </c>
      <c r="AG241" s="8">
        <v>12.874535150968246</v>
      </c>
      <c r="AH241">
        <v>1.054</v>
      </c>
      <c r="AI241" s="9">
        <v>0.8886884460354596</v>
      </c>
      <c r="AJ241" s="9"/>
    </row>
    <row r="242" spans="31:36" x14ac:dyDescent="0.2">
      <c r="AE242" s="9">
        <v>82.607591089889198</v>
      </c>
      <c r="AF242" s="8">
        <v>-6.5302231663536174</v>
      </c>
      <c r="AG242" s="8">
        <v>12.80700310659981</v>
      </c>
      <c r="AH242">
        <v>1.0049999999999999</v>
      </c>
      <c r="AI242" s="9">
        <v>0.95813720141571379</v>
      </c>
      <c r="AJ242" s="9">
        <v>124000000</v>
      </c>
    </row>
    <row r="243" spans="31:36" x14ac:dyDescent="0.2">
      <c r="AE243" s="3"/>
      <c r="AF243" s="8">
        <v>-35.078393367748376</v>
      </c>
      <c r="AG243" s="8">
        <v>12.375013410830068</v>
      </c>
      <c r="AH243">
        <v>0.94399999999999995</v>
      </c>
      <c r="AI243" s="9">
        <v>1.4220598792280732</v>
      </c>
      <c r="AJ243" s="9"/>
    </row>
    <row r="244" spans="31:36" x14ac:dyDescent="0.2">
      <c r="AE244" s="9">
        <v>84.826084448546297</v>
      </c>
      <c r="AF244" s="8">
        <v>-16.592204721084414</v>
      </c>
      <c r="AG244" s="8">
        <v>12.193584998410891</v>
      </c>
      <c r="AH244">
        <v>0.96799999999999997</v>
      </c>
      <c r="AI244" s="9">
        <v>1.6723235350702215</v>
      </c>
      <c r="AJ244" s="9">
        <v>125000000</v>
      </c>
    </row>
    <row r="245" spans="31:36" x14ac:dyDescent="0.2">
      <c r="AE245" s="3"/>
      <c r="AF245" s="8">
        <v>20.071082129223665</v>
      </c>
      <c r="AG245" s="8">
        <v>12.376498730911061</v>
      </c>
      <c r="AH245">
        <v>0.95299999999999996</v>
      </c>
      <c r="AI245" s="9">
        <v>1.470265050893482</v>
      </c>
      <c r="AJ245" s="9"/>
    </row>
    <row r="246" spans="31:36" x14ac:dyDescent="0.2">
      <c r="AE246" s="9">
        <v>89.758884200945403</v>
      </c>
      <c r="AF246" s="8">
        <v>17.781094779096147</v>
      </c>
      <c r="AG246" s="8">
        <v>12.540156317515029</v>
      </c>
      <c r="AH246">
        <v>0.89900000000000002</v>
      </c>
      <c r="AI246" s="9">
        <v>1.2393710709836323</v>
      </c>
      <c r="AJ246" s="9">
        <v>124000000</v>
      </c>
    </row>
    <row r="247" spans="31:36" x14ac:dyDescent="0.2">
      <c r="AE247" s="9">
        <v>64.155610234637507</v>
      </c>
      <c r="AF247" s="8">
        <v>-19.716614694458119</v>
      </c>
      <c r="AG247" s="8">
        <v>9.5939006446962978</v>
      </c>
      <c r="AH247">
        <v>0.93200000000000005</v>
      </c>
      <c r="AI247" s="9">
        <v>1.1269505962521296</v>
      </c>
      <c r="AJ247" s="9">
        <v>3838404</v>
      </c>
    </row>
    <row r="248" spans="31:36" x14ac:dyDescent="0.2">
      <c r="AE248" s="9">
        <v>64.991214667685199</v>
      </c>
      <c r="AF248" s="8">
        <v>22.473594548551958</v>
      </c>
      <c r="AG248" s="8">
        <v>9.7966259107520344</v>
      </c>
      <c r="AH248">
        <v>0.877</v>
      </c>
      <c r="AI248" s="9">
        <v>1.0180270405608414</v>
      </c>
      <c r="AJ248" s="9">
        <v>3731000</v>
      </c>
    </row>
    <row r="249" spans="31:36" x14ac:dyDescent="0.2">
      <c r="AE249" s="9">
        <v>80.299509630154802</v>
      </c>
      <c r="AF249" s="8">
        <v>38.146108050965339</v>
      </c>
      <c r="AG249" s="8">
        <v>10.119767603828935</v>
      </c>
      <c r="AH249">
        <v>0.73</v>
      </c>
      <c r="AI249" s="9">
        <v>0.95360264207177092</v>
      </c>
      <c r="AJ249" s="9">
        <v>4399127</v>
      </c>
    </row>
    <row r="250" spans="31:36" x14ac:dyDescent="0.2">
      <c r="AE250" s="9">
        <v>80.244329169794995</v>
      </c>
      <c r="AF250" s="8">
        <v>14.797212936485563</v>
      </c>
      <c r="AG250" s="8">
        <v>10.257764623874859</v>
      </c>
      <c r="AH250">
        <v>0.76500000000000001</v>
      </c>
      <c r="AI250" s="9">
        <v>0.96165315931656314</v>
      </c>
      <c r="AJ250" s="9">
        <v>5051171</v>
      </c>
    </row>
    <row r="251" spans="31:36" x14ac:dyDescent="0.2">
      <c r="AE251" s="9">
        <v>73.937527370363199</v>
      </c>
      <c r="AF251" s="8">
        <v>3.1540539592323613</v>
      </c>
      <c r="AG251" s="8">
        <v>10.288817978223912</v>
      </c>
      <c r="AH251">
        <v>0.85199999999999998</v>
      </c>
      <c r="AI251" s="9">
        <v>0.99391197877695392</v>
      </c>
      <c r="AJ251" s="9">
        <v>8697000</v>
      </c>
    </row>
    <row r="252" spans="31:36" x14ac:dyDescent="0.2">
      <c r="AE252" s="9">
        <v>77.6079185586443</v>
      </c>
      <c r="AF252" s="8">
        <v>11.795115978504864</v>
      </c>
      <c r="AG252" s="8">
        <v>10.400315666658265</v>
      </c>
      <c r="AH252">
        <v>1.1000000000000001</v>
      </c>
      <c r="AI252" s="9">
        <v>0.9808335868573167</v>
      </c>
      <c r="AJ252" s="9">
        <v>11738287</v>
      </c>
    </row>
    <row r="253" spans="31:36" x14ac:dyDescent="0.2">
      <c r="AE253" s="9">
        <v>82.874859983454201</v>
      </c>
      <c r="AF253" s="8">
        <v>-28.101612412534227</v>
      </c>
      <c r="AG253" s="8">
        <v>10.070399319380286</v>
      </c>
      <c r="AH253">
        <v>0.96099999999999997</v>
      </c>
      <c r="AI253" s="9">
        <v>1.5631532179579402</v>
      </c>
      <c r="AJ253" s="9">
        <v>3496836</v>
      </c>
    </row>
    <row r="254" spans="31:36" x14ac:dyDescent="0.2">
      <c r="AE254" s="9">
        <v>83.949241234955494</v>
      </c>
      <c r="AF254" s="8">
        <v>-32.776202767316889</v>
      </c>
      <c r="AG254" s="8">
        <v>9.6732564437200228</v>
      </c>
      <c r="AH254">
        <v>1.6140000000000001</v>
      </c>
      <c r="AI254" s="9">
        <v>1.6995027380877448</v>
      </c>
      <c r="AJ254" s="9">
        <v>1975971</v>
      </c>
    </row>
    <row r="255" spans="31:36" x14ac:dyDescent="0.2">
      <c r="AE255" s="9">
        <v>86.328500707213493</v>
      </c>
      <c r="AF255" s="8">
        <v>29.791653553219614</v>
      </c>
      <c r="AG255" s="8">
        <v>9.9340167575709515</v>
      </c>
      <c r="AH255">
        <v>1.8180000000000001</v>
      </c>
      <c r="AI255" s="9">
        <v>1.2165373423860331</v>
      </c>
      <c r="AJ255" s="9">
        <v>2098520</v>
      </c>
    </row>
    <row r="256" spans="31:36" x14ac:dyDescent="0.2">
      <c r="AE256" s="9">
        <v>87.458529393312006</v>
      </c>
      <c r="AF256" s="8">
        <v>16.36760426770126</v>
      </c>
      <c r="AG256" s="8">
        <v>10.085600754292345</v>
      </c>
      <c r="AH256">
        <v>1.9470000000000001</v>
      </c>
      <c r="AI256" s="9">
        <v>1.0828089185246927</v>
      </c>
      <c r="AJ256" s="9">
        <v>5010186</v>
      </c>
    </row>
    <row r="257" spans="31:36" x14ac:dyDescent="0.2">
      <c r="AE257" s="9">
        <v>0</v>
      </c>
      <c r="AF257" s="8">
        <v>-6.9973970596250563</v>
      </c>
      <c r="AG257" s="8">
        <v>7.5464663369027294</v>
      </c>
      <c r="AH257">
        <v>0.55100000000000005</v>
      </c>
      <c r="AI257" s="9">
        <v>2.1969062922707994</v>
      </c>
      <c r="AJ257" s="9"/>
    </row>
    <row r="258" spans="31:36" x14ac:dyDescent="0.2">
      <c r="AE258" s="9">
        <v>0</v>
      </c>
      <c r="AF258" s="8">
        <v>-0.99660091297006592</v>
      </c>
      <c r="AG258" s="8">
        <v>7.5364503346722458</v>
      </c>
      <c r="AH258">
        <v>0.51900000000000002</v>
      </c>
      <c r="AI258" s="9">
        <v>2.2746674687307014</v>
      </c>
      <c r="AJ258" s="9"/>
    </row>
    <row r="259" spans="31:36" x14ac:dyDescent="0.2">
      <c r="AE259" s="9"/>
      <c r="AF259" s="8">
        <v>35.662625415830725</v>
      </c>
      <c r="AG259" s="8">
        <v>7.8414512569252661</v>
      </c>
      <c r="AH259">
        <v>0.53</v>
      </c>
      <c r="AI259" s="9">
        <v>1.9670202453404113</v>
      </c>
      <c r="AJ259" s="9"/>
    </row>
    <row r="260" spans="31:36" x14ac:dyDescent="0.2">
      <c r="AE260" s="9">
        <v>0</v>
      </c>
      <c r="AF260" s="8">
        <v>23.896750414915104</v>
      </c>
      <c r="AG260" s="8">
        <v>8.0557296317458</v>
      </c>
      <c r="AH260">
        <v>0.49199999999999999</v>
      </c>
      <c r="AI260" s="9">
        <v>1.8151790626441635</v>
      </c>
      <c r="AJ260" s="9"/>
    </row>
    <row r="261" spans="31:36" x14ac:dyDescent="0.2">
      <c r="AE261" s="9">
        <v>0</v>
      </c>
      <c r="AF261" s="8">
        <v>7.4818151647850941</v>
      </c>
      <c r="AG261" s="8">
        <v>8.1278811177582337</v>
      </c>
      <c r="AH261">
        <v>0.41</v>
      </c>
      <c r="AI261" s="9">
        <v>1.8493331884919593</v>
      </c>
      <c r="AJ261" s="9"/>
    </row>
    <row r="262" spans="31:36" x14ac:dyDescent="0.2">
      <c r="AE262" s="9">
        <v>0</v>
      </c>
      <c r="AF262" s="8">
        <v>9.8031534879711746</v>
      </c>
      <c r="AG262" s="8">
        <v>8.2214001807243289</v>
      </c>
      <c r="AH262">
        <v>0.374</v>
      </c>
      <c r="AI262" s="9">
        <v>1.8070942146787368</v>
      </c>
      <c r="AJ262" s="9"/>
    </row>
    <row r="263" spans="31:36" x14ac:dyDescent="0.2">
      <c r="AE263" s="9">
        <v>9.5479204339963797</v>
      </c>
      <c r="AF263" s="8">
        <v>-14.900797293980418</v>
      </c>
      <c r="AG263" s="8">
        <v>8.0600476613647398</v>
      </c>
      <c r="AH263">
        <v>0.46</v>
      </c>
      <c r="AI263" s="9">
        <v>2.2594046137647172</v>
      </c>
      <c r="AJ263" s="9"/>
    </row>
    <row r="264" spans="31:36" x14ac:dyDescent="0.2">
      <c r="AE264" s="9">
        <v>6.5306122448979496</v>
      </c>
      <c r="AF264" s="8">
        <v>-48.688602946635243</v>
      </c>
      <c r="AG264" s="8">
        <v>7.3927903676613704</v>
      </c>
      <c r="AH264">
        <v>0.498</v>
      </c>
      <c r="AI264" s="9">
        <v>4.2063073501815014</v>
      </c>
      <c r="AJ264" s="9"/>
    </row>
    <row r="265" spans="31:36" x14ac:dyDescent="0.2">
      <c r="AE265" s="9">
        <v>7.4681753889674596</v>
      </c>
      <c r="AF265" s="8">
        <v>11.113498564244518</v>
      </c>
      <c r="AG265" s="8">
        <v>7.4981723701665537</v>
      </c>
      <c r="AH265">
        <v>0.54600000000000004</v>
      </c>
      <c r="AI265" s="9">
        <v>3.5683724146567295</v>
      </c>
      <c r="AJ265" s="9"/>
    </row>
    <row r="266" spans="31:36" x14ac:dyDescent="0.2">
      <c r="AE266" s="9">
        <v>8.3478260869565197</v>
      </c>
      <c r="AF266" s="8">
        <v>38.20088311840869</v>
      </c>
      <c r="AG266" s="8">
        <v>7.8217104856392901</v>
      </c>
      <c r="AH266">
        <v>0.41799999999999998</v>
      </c>
      <c r="AI266" s="9">
        <v>2.4917595767406207</v>
      </c>
      <c r="AJ266" s="9"/>
    </row>
    <row r="267" spans="31:36" x14ac:dyDescent="0.2">
      <c r="AE267" s="9">
        <v>4.5798898071625302</v>
      </c>
      <c r="AF267" s="8">
        <v>-17.611766718907745</v>
      </c>
      <c r="AG267" s="8">
        <v>8.4834850003555324</v>
      </c>
      <c r="AH267">
        <v>2.3239999999999998</v>
      </c>
      <c r="AI267" s="9">
        <v>0.65075808788424638</v>
      </c>
      <c r="AJ267" s="9"/>
    </row>
    <row r="268" spans="31:36" x14ac:dyDescent="0.2">
      <c r="AE268" s="9">
        <v>8.2046883933676291</v>
      </c>
      <c r="AF268" s="8">
        <v>72.165237839523996</v>
      </c>
      <c r="AG268" s="8">
        <v>9.026769515131793</v>
      </c>
      <c r="AH268">
        <v>3.298</v>
      </c>
      <c r="AI268" s="9">
        <v>0.44473225711765652</v>
      </c>
      <c r="AJ268" s="9"/>
    </row>
    <row r="269" spans="31:36" x14ac:dyDescent="0.2">
      <c r="AE269" s="9">
        <v>6.9039451114922699</v>
      </c>
      <c r="AF269" s="8">
        <v>85.505943881054378</v>
      </c>
      <c r="AG269" s="8">
        <v>9.6446862531633109</v>
      </c>
      <c r="AH269">
        <v>1.589</v>
      </c>
      <c r="AI269" s="9">
        <v>0.66806582429203787</v>
      </c>
      <c r="AJ269" s="9"/>
    </row>
    <row r="270" spans="31:36" x14ac:dyDescent="0.2">
      <c r="AE270" s="9">
        <v>7.5617283950617198</v>
      </c>
      <c r="AF270" s="8">
        <v>30.125247352121114</v>
      </c>
      <c r="AG270" s="8">
        <v>9.9080134949893992</v>
      </c>
      <c r="AH270">
        <v>0.74099999999999999</v>
      </c>
      <c r="AI270" s="9">
        <v>0.51411770924731237</v>
      </c>
      <c r="AJ270" s="9"/>
    </row>
    <row r="271" spans="31:36" x14ac:dyDescent="0.2">
      <c r="AE271" s="9">
        <v>19.532705315720499</v>
      </c>
      <c r="AF271" s="8">
        <v>0.34760320235349895</v>
      </c>
      <c r="AG271" s="8">
        <v>9.9114834995772867</v>
      </c>
      <c r="AH271">
        <v>0.59499999999999997</v>
      </c>
      <c r="AI271" s="9">
        <v>0.4988323241021082</v>
      </c>
      <c r="AJ271" s="9">
        <v>4611100.4800000004</v>
      </c>
    </row>
    <row r="272" spans="31:36" x14ac:dyDescent="0.2">
      <c r="AE272" s="3"/>
      <c r="AF272" s="8">
        <v>-1.9653868741741309</v>
      </c>
      <c r="AG272" s="8">
        <v>9.8916339250625285</v>
      </c>
      <c r="AH272">
        <v>0.60599999999999998</v>
      </c>
      <c r="AI272" s="9">
        <v>0.46703538147289297</v>
      </c>
      <c r="AJ272" s="9"/>
    </row>
    <row r="273" spans="31:36" x14ac:dyDescent="0.2">
      <c r="AE273" s="9">
        <v>22.1324475765946</v>
      </c>
      <c r="AF273" s="8">
        <v>-33.021144610691785</v>
      </c>
      <c r="AG273" s="8">
        <v>9.4908407174516647</v>
      </c>
      <c r="AH273">
        <v>0.53900000000000003</v>
      </c>
      <c r="AI273" s="9">
        <v>0.63365687358739142</v>
      </c>
      <c r="AJ273" s="9">
        <v>4578647.5999999996</v>
      </c>
    </row>
    <row r="274" spans="31:36" x14ac:dyDescent="0.2">
      <c r="AE274" s="9">
        <v>32.900899861559701</v>
      </c>
      <c r="AF274" s="8">
        <v>-20.412723449001046</v>
      </c>
      <c r="AG274" s="8">
        <v>9.2625247692136305</v>
      </c>
      <c r="AH274">
        <v>0.63</v>
      </c>
      <c r="AI274" s="9">
        <v>0.8955893770703417</v>
      </c>
      <c r="AJ274" s="9">
        <v>4641814.5</v>
      </c>
    </row>
    <row r="275" spans="31:36" x14ac:dyDescent="0.2">
      <c r="AE275" s="9">
        <v>34.032281741265599</v>
      </c>
      <c r="AF275" s="8">
        <v>35.266750192203652</v>
      </c>
      <c r="AG275" s="8">
        <v>9.5646033394369052</v>
      </c>
      <c r="AH275">
        <v>0.93600000000000005</v>
      </c>
      <c r="AI275" s="9">
        <v>0.75025820453279379</v>
      </c>
      <c r="AJ275" s="9">
        <v>4965022</v>
      </c>
    </row>
    <row r="276" spans="31:36" x14ac:dyDescent="0.2">
      <c r="AE276" s="3"/>
      <c r="AF276" s="8">
        <v>24.302114494966389</v>
      </c>
      <c r="AG276" s="8">
        <v>9.7821481630433667</v>
      </c>
      <c r="AH276">
        <v>0.84899999999999998</v>
      </c>
      <c r="AI276" s="9">
        <v>0.62064963573120713</v>
      </c>
      <c r="AJ276" s="9"/>
    </row>
    <row r="277" spans="31:36" x14ac:dyDescent="0.2">
      <c r="AE277" s="8"/>
      <c r="AF277" s="8">
        <v>-40.592651387373088</v>
      </c>
      <c r="AG277" s="8">
        <v>8.8797786338946807</v>
      </c>
      <c r="AH277" s="8"/>
      <c r="AI277" s="9">
        <v>3.8393224962422758</v>
      </c>
      <c r="AJ277" s="9"/>
    </row>
    <row r="278" spans="31:36" x14ac:dyDescent="0.2">
      <c r="AE278" s="8"/>
      <c r="AF278" s="8">
        <v>13.992651561543179</v>
      </c>
      <c r="AG278" s="8">
        <v>9.0107424342369864</v>
      </c>
      <c r="AH278" s="8"/>
      <c r="AI278" s="9">
        <v>3.529423973823651</v>
      </c>
      <c r="AJ278" s="9"/>
    </row>
    <row r="279" spans="31:36" x14ac:dyDescent="0.2">
      <c r="AE279" s="8"/>
      <c r="AF279" s="8">
        <v>0.9071374502478361</v>
      </c>
      <c r="AG279" s="8">
        <v>9.0197729109683777</v>
      </c>
      <c r="AH279">
        <v>6.03</v>
      </c>
      <c r="AI279" s="9">
        <v>3.7165603939551599</v>
      </c>
      <c r="AJ279" s="9"/>
    </row>
    <row r="280" spans="31:36" x14ac:dyDescent="0.2">
      <c r="AE280" s="9">
        <v>28.819875776397499</v>
      </c>
      <c r="AF280" s="8">
        <v>20.666916720105512</v>
      </c>
      <c r="AG280" s="8">
        <v>9.2076367204018688</v>
      </c>
      <c r="AH280">
        <v>3.9350000000000001</v>
      </c>
      <c r="AI280" s="9">
        <v>6.8369597914368798</v>
      </c>
      <c r="AJ280" s="9"/>
    </row>
    <row r="281" spans="31:36" x14ac:dyDescent="0.2">
      <c r="AE281" s="9">
        <v>11.599147121535101</v>
      </c>
      <c r="AF281" s="8">
        <v>41.080918479895715</v>
      </c>
      <c r="AG281" s="8">
        <v>9.5518001501084342</v>
      </c>
      <c r="AH281">
        <v>3.3039999999999998</v>
      </c>
      <c r="AI281" s="9">
        <v>5.3436389481165598</v>
      </c>
      <c r="AJ281" s="9"/>
    </row>
    <row r="282" spans="31:36" x14ac:dyDescent="0.2">
      <c r="AE282" s="9">
        <v>12.5244618395303</v>
      </c>
      <c r="AF282" s="8">
        <v>15.323383084577113</v>
      </c>
      <c r="AG282" s="8">
        <v>9.6943701729550096</v>
      </c>
      <c r="AH282">
        <v>3.7330000000000001</v>
      </c>
      <c r="AI282" s="9">
        <v>5.1274497719709107</v>
      </c>
      <c r="AJ282" s="9"/>
    </row>
    <row r="283" spans="31:36" x14ac:dyDescent="0.2">
      <c r="AE283" s="9">
        <v>25.1717902350813</v>
      </c>
      <c r="AF283" s="8">
        <v>-11.235054850240354</v>
      </c>
      <c r="AG283" s="8">
        <v>9.5751917971990501</v>
      </c>
      <c r="AH283">
        <v>1.427</v>
      </c>
      <c r="AI283" s="9">
        <v>5.8393390265916825</v>
      </c>
      <c r="AJ283" s="9"/>
    </row>
    <row r="284" spans="31:36" x14ac:dyDescent="0.2">
      <c r="AE284" s="9">
        <v>25.850340136054399</v>
      </c>
      <c r="AF284" s="8">
        <v>-9.3383322918836367</v>
      </c>
      <c r="AG284" s="8">
        <v>9.4771562517465782</v>
      </c>
      <c r="AH284">
        <v>1.377</v>
      </c>
      <c r="AI284" s="9">
        <v>6.149869811609741</v>
      </c>
      <c r="AJ284" s="9"/>
    </row>
    <row r="285" spans="31:36" x14ac:dyDescent="0.2">
      <c r="AE285" s="9">
        <v>54.293493635077702</v>
      </c>
      <c r="AF285" s="8">
        <v>4.9548169704395777</v>
      </c>
      <c r="AG285" s="8">
        <v>9.5255160087368864</v>
      </c>
      <c r="AH285">
        <v>1.2769999999999999</v>
      </c>
      <c r="AI285" s="9">
        <v>5.7683327252827432</v>
      </c>
      <c r="AJ285" s="9"/>
    </row>
    <row r="286" spans="31:36" x14ac:dyDescent="0.2">
      <c r="AE286" s="8"/>
      <c r="AF286" s="8">
        <v>3.2032105071141919</v>
      </c>
      <c r="AG286" s="8">
        <v>9.557045784877424</v>
      </c>
      <c r="AH286">
        <v>1.298</v>
      </c>
      <c r="AI286" s="9">
        <v>5.5759332579185523</v>
      </c>
      <c r="AJ286" s="9"/>
    </row>
    <row r="287" spans="31:36" x14ac:dyDescent="0.2">
      <c r="AE287" s="9">
        <v>59.825267134151403</v>
      </c>
      <c r="AF287" s="8">
        <v>-32.694653948535937</v>
      </c>
      <c r="AG287" s="8">
        <v>10.790267081035894</v>
      </c>
      <c r="AH287">
        <v>1.0249999999999999</v>
      </c>
      <c r="AI287" s="9">
        <v>0.9692250648869114</v>
      </c>
      <c r="AJ287" s="9">
        <v>18300000</v>
      </c>
    </row>
    <row r="288" spans="31:36" x14ac:dyDescent="0.2">
      <c r="AE288" s="9">
        <v>63.105848690946303</v>
      </c>
      <c r="AF288" s="8">
        <v>38.246199480904707</v>
      </c>
      <c r="AG288" s="8">
        <v>11.114133044880015</v>
      </c>
      <c r="AH288">
        <v>1.1080000000000001</v>
      </c>
      <c r="AI288" s="9">
        <v>0.74522074709817765</v>
      </c>
      <c r="AJ288" s="9">
        <v>4170000</v>
      </c>
    </row>
    <row r="289" spans="31:36" x14ac:dyDescent="0.2">
      <c r="AE289" s="9">
        <v>51.915431634109503</v>
      </c>
      <c r="AF289" s="8">
        <v>-78.151773873914138</v>
      </c>
      <c r="AG289" s="8">
        <v>9.5930825929770798</v>
      </c>
      <c r="AH289">
        <v>0.98799999999999999</v>
      </c>
      <c r="AI289" s="9">
        <v>2.1394666848530313</v>
      </c>
      <c r="AJ289" s="9">
        <v>4100000</v>
      </c>
    </row>
    <row r="290" spans="31:36" x14ac:dyDescent="0.2">
      <c r="AE290" s="9">
        <v>47.7307084449941</v>
      </c>
      <c r="AF290" s="8">
        <v>6.9903839596262705</v>
      </c>
      <c r="AG290" s="8">
        <v>9.6606513678761825</v>
      </c>
      <c r="AH290">
        <v>0.84399999999999997</v>
      </c>
      <c r="AI290" s="9">
        <v>2.2505099439061702</v>
      </c>
      <c r="AJ290" s="9">
        <v>4720000</v>
      </c>
    </row>
    <row r="291" spans="31:36" x14ac:dyDescent="0.2">
      <c r="AE291" s="9">
        <v>50.147147359846997</v>
      </c>
      <c r="AF291" s="8">
        <v>-7.5662927078021411</v>
      </c>
      <c r="AG291" s="8">
        <v>9.5819728915478954</v>
      </c>
      <c r="AH291">
        <v>0.88600000000000001</v>
      </c>
      <c r="AI291" s="9">
        <v>2.456382318460796</v>
      </c>
      <c r="AJ291" s="9">
        <v>4140000</v>
      </c>
    </row>
    <row r="292" spans="31:36" x14ac:dyDescent="0.2">
      <c r="AE292" s="3"/>
      <c r="AF292" s="8">
        <v>-25.205158264947247</v>
      </c>
      <c r="AG292" s="8">
        <v>9.2915516274010059</v>
      </c>
      <c r="AH292">
        <v>0.82199999999999995</v>
      </c>
      <c r="AI292" s="9">
        <v>3.3202102157477409</v>
      </c>
      <c r="AJ292" s="9"/>
    </row>
    <row r="293" spans="31:36" x14ac:dyDescent="0.2">
      <c r="AE293" s="9">
        <v>50.477892704671</v>
      </c>
      <c r="AF293" s="8">
        <v>-49.087221095334691</v>
      </c>
      <c r="AG293" s="8">
        <v>8.6164953924900995</v>
      </c>
      <c r="AH293">
        <v>0.73799999999999999</v>
      </c>
      <c r="AI293" s="9">
        <v>5.8513219847881199</v>
      </c>
      <c r="AJ293" s="9">
        <v>4640000</v>
      </c>
    </row>
    <row r="294" spans="31:36" x14ac:dyDescent="0.2">
      <c r="AE294" s="9">
        <v>43.092408860175297</v>
      </c>
      <c r="AF294" s="8">
        <v>-27.00108656283955</v>
      </c>
      <c r="AG294" s="8">
        <v>8.3017697631171661</v>
      </c>
      <c r="AH294">
        <v>0.71099999999999997</v>
      </c>
      <c r="AI294" s="9">
        <v>7.7137186802282312</v>
      </c>
      <c r="AJ294" s="9">
        <v>3260000</v>
      </c>
    </row>
    <row r="295" spans="31:36" x14ac:dyDescent="0.2">
      <c r="AE295" s="3"/>
      <c r="AF295" s="8">
        <v>8.4842470850905496</v>
      </c>
      <c r="AG295" s="8">
        <v>8.3832045514129199</v>
      </c>
      <c r="AH295">
        <v>0.89300000000000002</v>
      </c>
      <c r="AI295" s="9">
        <v>5.0336153670249253</v>
      </c>
      <c r="AJ295" s="9"/>
    </row>
    <row r="296" spans="31:36" x14ac:dyDescent="0.2">
      <c r="AE296" s="9">
        <v>44.170528236783198</v>
      </c>
      <c r="AF296" s="8">
        <v>34.644408872627487</v>
      </c>
      <c r="AG296" s="8">
        <v>8.6806716604087129</v>
      </c>
      <c r="AH296">
        <v>0.82199999999999995</v>
      </c>
      <c r="AI296" s="9">
        <v>3.62109375</v>
      </c>
      <c r="AJ296" s="9">
        <v>5360000</v>
      </c>
    </row>
    <row r="297" spans="31:36" x14ac:dyDescent="0.2">
      <c r="AE297" s="3"/>
      <c r="AF297" s="8">
        <v>-36.395920221332126</v>
      </c>
      <c r="AG297" s="8">
        <v>9.6423175746244585</v>
      </c>
      <c r="AH297">
        <v>0.495</v>
      </c>
      <c r="AI297" s="9">
        <v>2.8714536129325454</v>
      </c>
      <c r="AJ297" s="9"/>
    </row>
    <row r="298" spans="31:36" x14ac:dyDescent="0.2">
      <c r="AE298" s="9">
        <v>48.210584619782701</v>
      </c>
      <c r="AF298" s="8">
        <v>23.644744530286307</v>
      </c>
      <c r="AG298" s="8">
        <v>9.8545598789127045</v>
      </c>
      <c r="AH298">
        <v>0.50700000000000001</v>
      </c>
      <c r="AI298" s="9">
        <v>2.7530585455500129</v>
      </c>
      <c r="AJ298" s="9">
        <v>17800000</v>
      </c>
    </row>
    <row r="299" spans="31:36" x14ac:dyDescent="0.2">
      <c r="AE299" s="9">
        <v>59.0272655331121</v>
      </c>
      <c r="AF299" s="8">
        <v>25.697033342084534</v>
      </c>
      <c r="AG299" s="8">
        <v>10.083264207145126</v>
      </c>
      <c r="AH299">
        <v>0.58499999999999996</v>
      </c>
      <c r="AI299" s="9">
        <v>2.5082083629224279</v>
      </c>
      <c r="AJ299" s="9">
        <v>19100000</v>
      </c>
    </row>
    <row r="300" spans="31:36" x14ac:dyDescent="0.2">
      <c r="AE300" s="9">
        <v>58.402568251053097</v>
      </c>
      <c r="AF300" s="8">
        <v>0.97330715568737203</v>
      </c>
      <c r="AG300" s="8">
        <v>10.09295021748145</v>
      </c>
      <c r="AH300">
        <v>0.60899999999999999</v>
      </c>
      <c r="AI300" s="9">
        <v>2.6563792818136687</v>
      </c>
      <c r="AJ300" s="9">
        <v>15000000</v>
      </c>
    </row>
    <row r="301" spans="31:36" x14ac:dyDescent="0.2">
      <c r="AE301" s="3"/>
      <c r="AF301" s="8">
        <v>1.1707761045838161</v>
      </c>
      <c r="AG301" s="8">
        <v>10.104589972973457</v>
      </c>
      <c r="AH301">
        <v>0.61099999999999999</v>
      </c>
      <c r="AI301" s="9">
        <v>2.8396237988141486</v>
      </c>
      <c r="AJ301" s="9"/>
    </row>
    <row r="302" spans="31:36" x14ac:dyDescent="0.2">
      <c r="AE302" s="9">
        <v>56.3961666110594</v>
      </c>
      <c r="AF302" s="8">
        <v>-21.030464117767327</v>
      </c>
      <c r="AG302" s="8">
        <v>9.8684819433373132</v>
      </c>
      <c r="AH302">
        <v>0.61199999999999999</v>
      </c>
      <c r="AI302" s="9">
        <v>2.9131628003314001</v>
      </c>
      <c r="AJ302" s="9">
        <v>15200000</v>
      </c>
    </row>
    <row r="303" spans="31:36" x14ac:dyDescent="0.2">
      <c r="AE303" s="9">
        <v>52.502315105474601</v>
      </c>
      <c r="AF303" s="8">
        <v>-35.376967688483845</v>
      </c>
      <c r="AG303" s="8">
        <v>9.4318826419234192</v>
      </c>
      <c r="AH303">
        <v>0.61799999999999999</v>
      </c>
      <c r="AI303" s="9">
        <v>3.4805288461538462</v>
      </c>
      <c r="AJ303" s="9">
        <v>13530000</v>
      </c>
    </row>
    <row r="304" spans="31:36" x14ac:dyDescent="0.2">
      <c r="AE304" s="9">
        <v>54.905976003691698</v>
      </c>
      <c r="AF304" s="8">
        <v>-19.150641025641026</v>
      </c>
      <c r="AG304" s="8">
        <v>9.2193001133476553</v>
      </c>
      <c r="AH304">
        <v>0.81200000000000006</v>
      </c>
      <c r="AI304" s="9">
        <v>4.2724479682854311</v>
      </c>
      <c r="AJ304" s="9">
        <v>15260000</v>
      </c>
    </row>
    <row r="305" spans="31:36" x14ac:dyDescent="0.2">
      <c r="AE305" s="9">
        <v>51.306210070923001</v>
      </c>
      <c r="AF305" s="8">
        <v>23.964321110009912</v>
      </c>
      <c r="AG305" s="8">
        <v>9.434123718577732</v>
      </c>
      <c r="AH305">
        <v>1.0049999999999999</v>
      </c>
      <c r="AI305" s="9">
        <v>3.3599296450271825</v>
      </c>
      <c r="AJ305" s="9">
        <v>14650000</v>
      </c>
    </row>
    <row r="306" spans="31:36" x14ac:dyDescent="0.2">
      <c r="AE306" s="3"/>
      <c r="AF306" s="8">
        <v>42.500799488327473</v>
      </c>
      <c r="AG306" s="8">
        <v>9.7883011427270112</v>
      </c>
      <c r="AH306">
        <v>1.077</v>
      </c>
      <c r="AI306" s="9">
        <v>2.4603904847396767</v>
      </c>
      <c r="AJ306" s="9"/>
    </row>
    <row r="307" spans="31:36" x14ac:dyDescent="0.2">
      <c r="AE307" s="8"/>
      <c r="AF307" s="8">
        <v>-31.228859188213875</v>
      </c>
      <c r="AG307" s="8">
        <v>9.3157494764535524</v>
      </c>
      <c r="AH307">
        <v>4.165</v>
      </c>
      <c r="AI307" s="9">
        <v>1.1544353759850809</v>
      </c>
      <c r="AJ307" s="9"/>
    </row>
    <row r="308" spans="31:36" x14ac:dyDescent="0.2">
      <c r="AE308" s="9">
        <v>46.058441558441501</v>
      </c>
      <c r="AF308" s="8">
        <v>17.264761105257893</v>
      </c>
      <c r="AG308" s="8">
        <v>9.475013584155743</v>
      </c>
      <c r="AH308">
        <v>3.633</v>
      </c>
      <c r="AI308" s="9">
        <v>0.95925756545388807</v>
      </c>
      <c r="AJ308" s="9">
        <v>1100000</v>
      </c>
    </row>
    <row r="309" spans="31:36" x14ac:dyDescent="0.2">
      <c r="AE309" s="8"/>
      <c r="AF309" s="8">
        <v>13.62805870828902</v>
      </c>
      <c r="AG309" s="8">
        <v>9.6027738696278533</v>
      </c>
      <c r="AH309">
        <v>3.9020000000000001</v>
      </c>
      <c r="AI309" s="9">
        <v>0.92508615208343437</v>
      </c>
      <c r="AJ309" s="9"/>
    </row>
    <row r="310" spans="31:36" x14ac:dyDescent="0.2">
      <c r="AE310" s="9">
        <v>45.695811434941803</v>
      </c>
      <c r="AF310" s="8">
        <v>-14.67827392438393</v>
      </c>
      <c r="AG310" s="8">
        <v>9.4440328076479343</v>
      </c>
      <c r="AH310">
        <v>4.6900000000000004</v>
      </c>
      <c r="AI310" s="9">
        <v>1.2551118898395806</v>
      </c>
      <c r="AJ310" s="9">
        <v>1500000</v>
      </c>
    </row>
    <row r="311" spans="31:36" x14ac:dyDescent="0.2">
      <c r="AE311" s="9">
        <v>48.315565031982899</v>
      </c>
      <c r="AF311" s="8">
        <v>15.595874121783254</v>
      </c>
      <c r="AG311" s="8">
        <v>9.588962886273146</v>
      </c>
      <c r="AH311">
        <v>5.5570000000000004</v>
      </c>
      <c r="AI311" s="9">
        <v>1.2126207746133819</v>
      </c>
      <c r="AJ311" s="9">
        <v>1700000</v>
      </c>
    </row>
    <row r="312" spans="31:36" x14ac:dyDescent="0.2">
      <c r="AE312" s="3"/>
      <c r="AF312" s="8">
        <v>-16.487520781235439</v>
      </c>
      <c r="AG312" s="8">
        <v>9.4087887726968003</v>
      </c>
      <c r="AH312">
        <v>10.598000000000001</v>
      </c>
      <c r="AI312" s="9">
        <v>1.2549771051318928</v>
      </c>
      <c r="AJ312" s="9"/>
    </row>
    <row r="313" spans="31:36" x14ac:dyDescent="0.2">
      <c r="AE313" s="9">
        <v>54.956695536309098</v>
      </c>
      <c r="AF313" s="8">
        <v>-36.341549234851961</v>
      </c>
      <c r="AG313" s="8">
        <v>8.9571506721865415</v>
      </c>
      <c r="AH313">
        <v>22.422000000000001</v>
      </c>
      <c r="AI313" s="9">
        <v>1.9896562064693375</v>
      </c>
      <c r="AJ313" s="9">
        <v>1900000</v>
      </c>
    </row>
    <row r="314" spans="31:36" x14ac:dyDescent="0.2">
      <c r="AE314" s="9">
        <v>62.4326530612244</v>
      </c>
      <c r="AF314" s="8">
        <v>14.913014030543556</v>
      </c>
      <c r="AG314" s="8">
        <v>9.0961559286126796</v>
      </c>
      <c r="AH314">
        <v>45.055</v>
      </c>
      <c r="AI314" s="9">
        <v>1.809087591052686</v>
      </c>
      <c r="AJ314" s="9">
        <v>2500000</v>
      </c>
    </row>
    <row r="315" spans="31:36" x14ac:dyDescent="0.2">
      <c r="AE315" s="3"/>
      <c r="AF315" s="8">
        <v>36.464489032202238</v>
      </c>
      <c r="AG315" s="8">
        <v>9.4070501697935427</v>
      </c>
      <c r="AH315">
        <v>4.258</v>
      </c>
      <c r="AI315" s="9">
        <v>1.383774083373563</v>
      </c>
      <c r="AJ315" s="9"/>
    </row>
    <row r="316" spans="31:36" x14ac:dyDescent="0.2">
      <c r="AE316" s="9">
        <v>73.642010163749205</v>
      </c>
      <c r="AF316" s="8">
        <v>3.4441613526372485</v>
      </c>
      <c r="AG316" s="8">
        <v>9.4409119470870593</v>
      </c>
      <c r="AH316">
        <v>1.6459999999999999</v>
      </c>
      <c r="AI316" s="9">
        <v>1.4477397953625115</v>
      </c>
      <c r="AJ316" s="9">
        <v>5800000</v>
      </c>
    </row>
    <row r="317" spans="31:36" x14ac:dyDescent="0.2">
      <c r="AE317" s="9">
        <v>85.608930211202903</v>
      </c>
      <c r="AF317" s="8">
        <v>-39.662147774859818</v>
      </c>
      <c r="AG317" s="8">
        <v>11.820527804857139</v>
      </c>
      <c r="AH317">
        <v>1.5349999999999999</v>
      </c>
      <c r="AI317" s="9">
        <v>1.1218386072226796</v>
      </c>
      <c r="AJ317" s="9">
        <v>68284041</v>
      </c>
    </row>
    <row r="318" spans="31:36" x14ac:dyDescent="0.2">
      <c r="AE318" s="9">
        <v>88.420521859667303</v>
      </c>
      <c r="AF318" s="8">
        <v>29.214210092930244</v>
      </c>
      <c r="AG318" s="8">
        <v>12.076829189409015</v>
      </c>
      <c r="AH318">
        <v>1.353</v>
      </c>
      <c r="AI318" s="9">
        <v>0.88940097409986796</v>
      </c>
      <c r="AJ318" s="9">
        <v>27893493</v>
      </c>
    </row>
    <row r="319" spans="31:36" x14ac:dyDescent="0.2">
      <c r="AE319" s="9">
        <v>87.659487700209795</v>
      </c>
      <c r="AF319" s="8">
        <v>31.354977468250716</v>
      </c>
      <c r="AG319" s="8">
        <v>12.349562413529963</v>
      </c>
      <c r="AH319">
        <v>1.2909999999999999</v>
      </c>
      <c r="AI319" s="9">
        <v>0.66373847240090267</v>
      </c>
      <c r="AJ319" s="9">
        <v>26610906</v>
      </c>
    </row>
    <row r="320" spans="31:36" x14ac:dyDescent="0.2">
      <c r="AE320" s="9">
        <v>86.709878625463105</v>
      </c>
      <c r="AF320" s="8">
        <v>-74.890734171074115</v>
      </c>
      <c r="AG320" s="8">
        <v>10.967629162089013</v>
      </c>
      <c r="AH320">
        <v>1.4139999999999999</v>
      </c>
      <c r="AI320" s="9">
        <v>2.0208739455207274</v>
      </c>
      <c r="AJ320" s="9">
        <v>26116829</v>
      </c>
    </row>
    <row r="321" spans="31:36" x14ac:dyDescent="0.2">
      <c r="AE321" s="9">
        <v>86.351722382181507</v>
      </c>
      <c r="AF321" s="8">
        <v>-6.1310745769144512</v>
      </c>
      <c r="AG321" s="8">
        <v>10.904358374883346</v>
      </c>
      <c r="AH321">
        <v>1.3919999999999999</v>
      </c>
      <c r="AI321" s="9">
        <v>2.1696469593663279</v>
      </c>
      <c r="AJ321" s="9">
        <v>27553664</v>
      </c>
    </row>
    <row r="322" spans="31:36" x14ac:dyDescent="0.2">
      <c r="AE322" s="3"/>
      <c r="AF322" s="8">
        <v>-3.4715968610442358</v>
      </c>
      <c r="AG322" s="8">
        <v>10.869025486978895</v>
      </c>
      <c r="AH322">
        <v>1.21</v>
      </c>
      <c r="AI322" s="9">
        <v>2.2187761785088722</v>
      </c>
      <c r="AJ322" s="9"/>
    </row>
    <row r="323" spans="31:36" x14ac:dyDescent="0.2">
      <c r="AE323" s="9">
        <v>89.691540023216703</v>
      </c>
      <c r="AF323" s="8">
        <v>-43.713350087579009</v>
      </c>
      <c r="AG323" s="8">
        <v>10.294312683904778</v>
      </c>
      <c r="AH323">
        <v>1.2909999999999999</v>
      </c>
      <c r="AI323" s="9">
        <v>3.2973887160059534</v>
      </c>
      <c r="AJ323" s="9">
        <v>26100000</v>
      </c>
    </row>
    <row r="324" spans="31:36" x14ac:dyDescent="0.2">
      <c r="AE324" s="9">
        <v>87.110348407937195</v>
      </c>
      <c r="AF324" s="8">
        <v>-19.858611825192803</v>
      </c>
      <c r="AG324" s="8">
        <v>10.072934924846477</v>
      </c>
      <c r="AH324">
        <v>1.5329999999999999</v>
      </c>
      <c r="AI324" s="9">
        <v>3.7889672055037353</v>
      </c>
      <c r="AJ324" s="9">
        <v>26500000</v>
      </c>
    </row>
    <row r="325" spans="31:36" x14ac:dyDescent="0.2">
      <c r="AE325" s="3"/>
      <c r="AF325" s="8">
        <v>22.846410332165618</v>
      </c>
      <c r="AG325" s="8">
        <v>10.278699617473272</v>
      </c>
      <c r="AH325">
        <v>1.5149999999999999</v>
      </c>
      <c r="AI325" s="9">
        <v>2.5205112347969489</v>
      </c>
      <c r="AJ325" s="9"/>
    </row>
    <row r="326" spans="31:36" x14ac:dyDescent="0.2">
      <c r="AE326" s="9">
        <v>61.529496038007402</v>
      </c>
      <c r="AF326" s="8">
        <v>25.118532261389404</v>
      </c>
      <c r="AG326" s="8">
        <v>10.502790977565914</v>
      </c>
      <c r="AH326">
        <v>1.2789999999999999</v>
      </c>
      <c r="AI326" s="9">
        <v>1.9216300079633137</v>
      </c>
      <c r="AJ326" s="9">
        <v>20300000</v>
      </c>
    </row>
    <row r="327" spans="31:36" x14ac:dyDescent="0.2">
      <c r="AE327" s="9">
        <v>65.866583039835305</v>
      </c>
      <c r="AF327" s="8">
        <v>-16.422869356560284</v>
      </c>
      <c r="AG327" s="8">
        <v>10.030208305315284</v>
      </c>
      <c r="AH327">
        <v>1.143</v>
      </c>
      <c r="AI327" s="9">
        <v>1.474099198308519</v>
      </c>
      <c r="AJ327" s="9">
        <v>1705000</v>
      </c>
    </row>
    <row r="328" spans="31:36" x14ac:dyDescent="0.2">
      <c r="AE328" s="3"/>
      <c r="AF328" s="8">
        <v>20.901242181305612</v>
      </c>
      <c r="AG328" s="8">
        <v>10.220012151347644</v>
      </c>
      <c r="AH328">
        <v>1.02</v>
      </c>
      <c r="AI328" s="9">
        <v>1.8860713374867928</v>
      </c>
      <c r="AJ328" s="9"/>
    </row>
    <row r="329" spans="31:36" x14ac:dyDescent="0.2">
      <c r="AE329" s="9">
        <v>56.548032612548703</v>
      </c>
      <c r="AF329" s="8">
        <v>44.059460050278723</v>
      </c>
      <c r="AG329" s="8">
        <v>10.585068096724608</v>
      </c>
      <c r="AH329">
        <v>1.149</v>
      </c>
      <c r="AI329" s="9">
        <v>1.396079919069297</v>
      </c>
      <c r="AJ329" s="9">
        <v>2103157</v>
      </c>
    </row>
    <row r="330" spans="31:36" x14ac:dyDescent="0.2">
      <c r="AE330" s="9">
        <v>65.502946329033193</v>
      </c>
      <c r="AF330" s="8">
        <v>6.59838138593829</v>
      </c>
      <c r="AG330" s="8">
        <v>10.648966238356156</v>
      </c>
      <c r="AH330">
        <v>1.07</v>
      </c>
      <c r="AI330" s="9">
        <v>1.4602244418610169</v>
      </c>
      <c r="AJ330" s="9">
        <v>2750000</v>
      </c>
    </row>
    <row r="331" spans="31:36" x14ac:dyDescent="0.2">
      <c r="AE331" s="9">
        <v>65.619808604883204</v>
      </c>
      <c r="AF331" s="8">
        <v>7.3951932430188148</v>
      </c>
      <c r="AG331" s="8">
        <v>10.720311477789672</v>
      </c>
      <c r="AH331">
        <v>0.86499999999999999</v>
      </c>
      <c r="AI331" s="9">
        <v>1.4823487827508506</v>
      </c>
      <c r="AJ331" s="9">
        <v>2200000</v>
      </c>
    </row>
    <row r="332" spans="31:36" x14ac:dyDescent="0.2">
      <c r="AE332" s="9">
        <v>77.009521862312596</v>
      </c>
      <c r="AF332" s="8">
        <v>7.3211682057173153</v>
      </c>
      <c r="AG332" s="8">
        <v>10.790967202556164</v>
      </c>
      <c r="AH332">
        <v>0.78800000000000003</v>
      </c>
      <c r="AI332" s="9">
        <v>1.3771922601893782</v>
      </c>
      <c r="AJ332" s="9">
        <v>2847000</v>
      </c>
    </row>
    <row r="333" spans="31:36" x14ac:dyDescent="0.2">
      <c r="AE333" s="9">
        <v>74.590895446991297</v>
      </c>
      <c r="AF333" s="8">
        <v>-26.976121860848085</v>
      </c>
      <c r="AG333" s="8">
        <v>10.476583502028243</v>
      </c>
      <c r="AH333">
        <v>0.58399999999999996</v>
      </c>
      <c r="AI333" s="9">
        <v>1.9169837914023962</v>
      </c>
      <c r="AJ333" s="9">
        <v>1977000</v>
      </c>
    </row>
    <row r="334" spans="31:36" x14ac:dyDescent="0.2">
      <c r="AE334" s="9">
        <v>75.309994767137596</v>
      </c>
      <c r="AF334" s="8">
        <v>-21.606765327695559</v>
      </c>
      <c r="AG334" s="8">
        <v>10.23315094722801</v>
      </c>
      <c r="AH334">
        <v>0.42899999999999999</v>
      </c>
      <c r="AI334" s="9">
        <v>2.8031643293779216</v>
      </c>
      <c r="AJ334" s="9">
        <v>1840000</v>
      </c>
    </row>
    <row r="335" spans="31:36" x14ac:dyDescent="0.2">
      <c r="AE335" s="9">
        <v>85.711810466760895</v>
      </c>
      <c r="AF335" s="8">
        <v>9.4570298453793598</v>
      </c>
      <c r="AG335" s="8">
        <v>10.323512811975622</v>
      </c>
      <c r="AH335">
        <v>0.42799999999999999</v>
      </c>
      <c r="AI335" s="9">
        <v>2.3648817345597899</v>
      </c>
      <c r="AJ335" s="9">
        <v>1919000</v>
      </c>
    </row>
    <row r="336" spans="31:36" x14ac:dyDescent="0.2">
      <c r="AE336" s="9">
        <v>78.078780820628594</v>
      </c>
      <c r="AF336" s="8">
        <v>7.8022339027595269</v>
      </c>
      <c r="AG336" s="8">
        <v>10.398641006907823</v>
      </c>
      <c r="AH336">
        <v>0.46400000000000002</v>
      </c>
      <c r="AI336" s="9">
        <v>2.1486210574432425</v>
      </c>
      <c r="AJ336" s="9">
        <v>2065000</v>
      </c>
    </row>
    <row r="337" spans="31:36" x14ac:dyDescent="0.2">
      <c r="AE337" s="9">
        <v>56.408870876955902</v>
      </c>
      <c r="AF337" s="8">
        <v>-33.168717616580309</v>
      </c>
      <c r="AG337" s="8">
        <v>9.0185743563542289</v>
      </c>
      <c r="AH337">
        <v>1.968</v>
      </c>
      <c r="AI337" s="9">
        <v>3.0623864324651726</v>
      </c>
      <c r="AJ337" s="9">
        <v>16916133</v>
      </c>
    </row>
    <row r="338" spans="31:36" x14ac:dyDescent="0.2">
      <c r="AE338" s="9">
        <v>29.279220779220701</v>
      </c>
      <c r="AF338" s="8">
        <v>16.486977589339794</v>
      </c>
      <c r="AG338" s="8">
        <v>9.1711836567749891</v>
      </c>
      <c r="AH338">
        <v>2.0870000000000002</v>
      </c>
      <c r="AI338" s="9">
        <v>2.5969217970049918</v>
      </c>
      <c r="AJ338" s="9"/>
    </row>
    <row r="339" spans="31:36" x14ac:dyDescent="0.2">
      <c r="AE339" s="3"/>
      <c r="AF339" s="8">
        <v>-17.533277870216306</v>
      </c>
      <c r="AG339" s="8">
        <v>8.9784083146288935</v>
      </c>
      <c r="AH339">
        <v>2.1709999999999998</v>
      </c>
      <c r="AI339" s="9">
        <v>2.0809583858764187</v>
      </c>
      <c r="AJ339" s="9"/>
    </row>
    <row r="340" spans="31:36" x14ac:dyDescent="0.2">
      <c r="AE340" s="9">
        <v>42.053193183627897</v>
      </c>
      <c r="AF340" s="8">
        <v>-5.5989911727616644</v>
      </c>
      <c r="AG340" s="8">
        <v>8.920789888464375</v>
      </c>
      <c r="AH340">
        <v>5.8650000000000002</v>
      </c>
      <c r="AI340" s="9">
        <v>3.2496660432807909</v>
      </c>
      <c r="AJ340" s="9"/>
    </row>
    <row r="341" spans="31:36" x14ac:dyDescent="0.2">
      <c r="AE341" s="9">
        <v>43.613749434644902</v>
      </c>
      <c r="AF341" s="8">
        <v>-8.3622762489981302</v>
      </c>
      <c r="AG341" s="8">
        <v>8.8334627207199308</v>
      </c>
      <c r="AH341">
        <v>3.5979999999999999</v>
      </c>
      <c r="AI341" s="9">
        <v>3.9565597667638484</v>
      </c>
      <c r="AJ341" s="9"/>
    </row>
    <row r="342" spans="31:36" x14ac:dyDescent="0.2">
      <c r="AE342" s="9">
        <v>51.595057978210697</v>
      </c>
      <c r="AF342" s="8">
        <v>11.326530612244898</v>
      </c>
      <c r="AG342" s="8">
        <v>8.9407601348883841</v>
      </c>
      <c r="AH342">
        <v>3.3980000000000001</v>
      </c>
      <c r="AI342" s="9">
        <v>6.6207935053031299</v>
      </c>
      <c r="AJ342" s="9"/>
    </row>
    <row r="343" spans="31:36" x14ac:dyDescent="0.2">
      <c r="AE343" s="3"/>
      <c r="AF343" s="8">
        <v>-3.6270786958229668</v>
      </c>
      <c r="AG343" s="8">
        <v>8.9038152117229217</v>
      </c>
      <c r="AH343">
        <v>3.895</v>
      </c>
      <c r="AI343" s="9">
        <v>6.6603260869565215</v>
      </c>
      <c r="AJ343" s="9"/>
    </row>
    <row r="344" spans="31:36" x14ac:dyDescent="0.2">
      <c r="AE344" s="9">
        <v>51.025850340136003</v>
      </c>
      <c r="AF344" s="8">
        <v>1.888586956521739</v>
      </c>
      <c r="AG344" s="8">
        <v>8.9225249573013894</v>
      </c>
      <c r="AH344">
        <v>6.1660000000000004</v>
      </c>
      <c r="AI344" s="9">
        <v>6.2454993999199893</v>
      </c>
      <c r="AJ344" s="9"/>
    </row>
    <row r="345" spans="31:36" x14ac:dyDescent="0.2">
      <c r="AE345" s="3"/>
      <c r="AF345" s="8">
        <v>7.094279237231631</v>
      </c>
      <c r="AG345" s="8">
        <v>8.9910643321884613</v>
      </c>
      <c r="AH345">
        <v>4.3970000000000002</v>
      </c>
      <c r="AI345" s="9">
        <v>5.7716349147055164</v>
      </c>
      <c r="AJ345" s="9"/>
    </row>
    <row r="346" spans="31:36" x14ac:dyDescent="0.2">
      <c r="AE346" s="9">
        <v>72.814354727398097</v>
      </c>
      <c r="AF346" s="8">
        <v>8.1558959033744252</v>
      </c>
      <c r="AG346" s="8">
        <v>9.0694678130947679</v>
      </c>
      <c r="AH346">
        <v>2.778</v>
      </c>
      <c r="AI346" s="9">
        <v>5.2155192263412387</v>
      </c>
      <c r="AJ346" s="9">
        <v>11576000</v>
      </c>
    </row>
    <row r="347" spans="31:36" x14ac:dyDescent="0.2">
      <c r="AE347" s="3"/>
      <c r="AF347" s="8">
        <v>-47.307869305108149</v>
      </c>
      <c r="AG347" s="8">
        <v>8.9890700650436539</v>
      </c>
      <c r="AH347">
        <v>0.93400000000000005</v>
      </c>
      <c r="AI347" s="9">
        <v>3.7038053649407363</v>
      </c>
      <c r="AJ347" s="9"/>
    </row>
    <row r="348" spans="31:36" x14ac:dyDescent="0.2">
      <c r="AE348" s="9">
        <v>34.776122069754102</v>
      </c>
      <c r="AF348" s="8">
        <v>24.017467248908297</v>
      </c>
      <c r="AG348" s="8">
        <v>9.2043222996506202</v>
      </c>
      <c r="AH348">
        <v>0.79700000000000004</v>
      </c>
      <c r="AI348" s="9">
        <v>3.3125754527162976</v>
      </c>
      <c r="AJ348" s="9"/>
    </row>
    <row r="349" spans="31:36" x14ac:dyDescent="0.2">
      <c r="AE349" s="9">
        <v>34.204283228648599</v>
      </c>
      <c r="AF349" s="8">
        <v>15.231388329979879</v>
      </c>
      <c r="AG349" s="8">
        <v>9.3460942929538025</v>
      </c>
      <c r="AH349">
        <v>0.80100000000000005</v>
      </c>
      <c r="AI349" s="9">
        <v>3.5897503055701065</v>
      </c>
      <c r="AJ349" s="9">
        <v>8242091</v>
      </c>
    </row>
    <row r="350" spans="31:36" x14ac:dyDescent="0.2">
      <c r="AE350" s="9"/>
      <c r="AF350" s="8">
        <v>-17.042081368954076</v>
      </c>
      <c r="AG350" s="8">
        <v>9.159257581746866</v>
      </c>
      <c r="AH350">
        <v>0.95399999999999996</v>
      </c>
      <c r="AI350" s="9">
        <v>4.5596716480740893</v>
      </c>
      <c r="AJ350" s="9"/>
    </row>
    <row r="351" spans="31:36" x14ac:dyDescent="0.2">
      <c r="AE351" s="9">
        <v>31.726812338421201</v>
      </c>
      <c r="AF351" s="8">
        <v>9.4190696695432532</v>
      </c>
      <c r="AG351" s="8">
        <v>9.2492725819779711</v>
      </c>
      <c r="AH351">
        <v>1.03</v>
      </c>
      <c r="AI351" s="9">
        <v>4.1239780705972873</v>
      </c>
      <c r="AJ351" s="9">
        <v>7408759.0499999998</v>
      </c>
    </row>
    <row r="352" spans="31:36" x14ac:dyDescent="0.2">
      <c r="AE352" s="9">
        <v>32.823458654538399</v>
      </c>
      <c r="AF352" s="8">
        <v>88.188900644416663</v>
      </c>
      <c r="AG352" s="8">
        <v>9.8815486450173733</v>
      </c>
      <c r="AH352">
        <v>1.1719999999999999</v>
      </c>
      <c r="AI352" s="9">
        <v>2.5880098129408156</v>
      </c>
      <c r="AJ352" s="9">
        <v>6622589.2000000002</v>
      </c>
    </row>
    <row r="353" spans="31:36" x14ac:dyDescent="0.2">
      <c r="AE353" s="9">
        <v>39.694602272727302</v>
      </c>
      <c r="AF353" s="8">
        <v>-32.817131759174082</v>
      </c>
      <c r="AG353" s="8">
        <v>9.4837967371639813</v>
      </c>
      <c r="AH353">
        <v>1.288</v>
      </c>
      <c r="AI353" s="9">
        <v>2.2466337010270063</v>
      </c>
      <c r="AJ353" s="9">
        <v>7970000</v>
      </c>
    </row>
    <row r="354" spans="31:36" x14ac:dyDescent="0.2">
      <c r="AE354" s="9">
        <v>51.172704199353902</v>
      </c>
      <c r="AF354" s="8">
        <v>-21.612780524914417</v>
      </c>
      <c r="AG354" s="8">
        <v>9.2402874483441355</v>
      </c>
      <c r="AH354">
        <v>2.9710000000000001</v>
      </c>
      <c r="AI354" s="9">
        <v>2.5148486024844718</v>
      </c>
      <c r="AJ354" s="9">
        <v>5770000</v>
      </c>
    </row>
    <row r="355" spans="31:36" x14ac:dyDescent="0.2">
      <c r="AE355" s="9">
        <v>48.171754780570502</v>
      </c>
      <c r="AF355" s="8">
        <v>35.374611801242231</v>
      </c>
      <c r="AG355" s="8">
        <v>9.5431631000922348</v>
      </c>
      <c r="AH355">
        <v>2.3410000000000002</v>
      </c>
      <c r="AI355" s="9">
        <v>2.1679690300379955</v>
      </c>
      <c r="AJ355" s="9">
        <v>5940000</v>
      </c>
    </row>
    <row r="356" spans="31:36" x14ac:dyDescent="0.2">
      <c r="AE356" s="3"/>
      <c r="AF356" s="8">
        <v>-23.048247186178219</v>
      </c>
      <c r="AG356" s="8">
        <v>9.2811715527367742</v>
      </c>
      <c r="AH356">
        <v>1.6910000000000001</v>
      </c>
      <c r="AI356" s="9">
        <v>1.8228060368921184</v>
      </c>
      <c r="AJ356" s="9"/>
    </row>
    <row r="357" spans="31:36" x14ac:dyDescent="0.2">
      <c r="AE357" s="3"/>
      <c r="AF357" s="8">
        <v>-43.134287984581313</v>
      </c>
      <c r="AG357" s="8">
        <v>11.11648451637668</v>
      </c>
      <c r="AH357">
        <v>1.2629999999999999</v>
      </c>
      <c r="AI357" s="9">
        <v>0.52963386897771703</v>
      </c>
      <c r="AJ357" s="9"/>
    </row>
    <row r="358" spans="31:36" x14ac:dyDescent="0.2">
      <c r="AE358" s="9">
        <v>49.187388640685</v>
      </c>
      <c r="AF358" s="8">
        <v>20.916888406594222</v>
      </c>
      <c r="AG358" s="8">
        <v>11.306417767307444</v>
      </c>
      <c r="AH358">
        <v>1.4370000000000001</v>
      </c>
      <c r="AI358" s="9">
        <v>0.46250399547589194</v>
      </c>
      <c r="AJ358" s="9"/>
    </row>
    <row r="359" spans="31:36" x14ac:dyDescent="0.2">
      <c r="AE359" s="3"/>
      <c r="AF359" s="8">
        <v>53.788940522731188</v>
      </c>
      <c r="AG359" s="8">
        <v>11.73682872763068</v>
      </c>
      <c r="AH359">
        <v>1.5189999999999999</v>
      </c>
      <c r="AI359" s="9">
        <v>0.34200407690155482</v>
      </c>
      <c r="AJ359" s="9"/>
    </row>
    <row r="360" spans="31:36" x14ac:dyDescent="0.2">
      <c r="AE360" s="9">
        <v>46.368826379648802</v>
      </c>
      <c r="AF360" s="8">
        <v>10.544785962668373</v>
      </c>
      <c r="AG360" s="8">
        <v>11.837079283316969</v>
      </c>
      <c r="AH360">
        <v>1.5680000000000001</v>
      </c>
      <c r="AI360" s="9">
        <v>0.3216305338212111</v>
      </c>
      <c r="AJ360" s="9">
        <v>25800000</v>
      </c>
    </row>
    <row r="361" spans="31:36" x14ac:dyDescent="0.2">
      <c r="AE361" s="3"/>
      <c r="AF361" s="8">
        <v>-0.15330546837713147</v>
      </c>
      <c r="AG361" s="8">
        <v>11.835545052302459</v>
      </c>
      <c r="AH361">
        <v>1.482</v>
      </c>
      <c r="AI361" s="9">
        <v>0.34228022654518592</v>
      </c>
      <c r="AJ361" s="9"/>
    </row>
    <row r="362" spans="31:36" x14ac:dyDescent="0.2">
      <c r="AE362" s="9">
        <v>49.791761261724503</v>
      </c>
      <c r="AF362" s="8">
        <v>-5.2363225516751886</v>
      </c>
      <c r="AG362" s="8">
        <v>11.78176105287563</v>
      </c>
      <c r="AH362">
        <v>1.3440000000000001</v>
      </c>
      <c r="AI362" s="9">
        <v>0.34812448411849223</v>
      </c>
      <c r="AJ362" s="9"/>
    </row>
    <row r="363" spans="31:36" x14ac:dyDescent="0.2">
      <c r="AE363" s="9">
        <v>49.877140851945903</v>
      </c>
      <c r="AF363" s="8">
        <v>-37.464461496132799</v>
      </c>
      <c r="AG363" s="8">
        <v>11.312325878090913</v>
      </c>
      <c r="AH363">
        <v>1.167</v>
      </c>
      <c r="AI363" s="9">
        <v>0.54193146265154479</v>
      </c>
      <c r="AJ363" s="9"/>
    </row>
    <row r="364" spans="31:36" x14ac:dyDescent="0.2">
      <c r="AE364" s="9">
        <v>52.598350253807098</v>
      </c>
      <c r="AF364" s="8">
        <v>-14.247653500195542</v>
      </c>
      <c r="AG364" s="8">
        <v>11.158619142203678</v>
      </c>
      <c r="AH364">
        <v>1.1559999999999999</v>
      </c>
      <c r="AI364" s="9">
        <v>0.65805375823048196</v>
      </c>
      <c r="AJ364" s="9"/>
    </row>
    <row r="365" spans="31:36" x14ac:dyDescent="0.2">
      <c r="AE365" s="9">
        <v>51.321171722024403</v>
      </c>
      <c r="AF365" s="8">
        <v>25.996921585953309</v>
      </c>
      <c r="AG365" s="8">
        <v>11.389706431011088</v>
      </c>
      <c r="AH365">
        <v>1.2809999999999999</v>
      </c>
      <c r="AI365" s="9">
        <v>0.56735326388181928</v>
      </c>
      <c r="AJ365" s="9">
        <v>25754400</v>
      </c>
    </row>
    <row r="366" spans="31:36" x14ac:dyDescent="0.2">
      <c r="AE366" s="3"/>
      <c r="AF366" s="8">
        <v>26.016039453889402</v>
      </c>
      <c r="AG366" s="8">
        <v>11.620945441125958</v>
      </c>
      <c r="AH366">
        <v>1.262</v>
      </c>
      <c r="AI366" s="9">
        <v>0.4501961277119032</v>
      </c>
      <c r="AJ366" s="9"/>
    </row>
    <row r="367" spans="31:36" x14ac:dyDescent="0.2">
      <c r="AE367" s="9">
        <v>13.7756699223641</v>
      </c>
      <c r="AF367" s="8">
        <v>-39.317224168615056</v>
      </c>
      <c r="AG367" s="8">
        <v>8.3519283777797906</v>
      </c>
      <c r="AH367">
        <v>0.78700000000000003</v>
      </c>
      <c r="AI367" s="9">
        <v>4.2749381480417137</v>
      </c>
      <c r="AJ367" s="9">
        <v>394805</v>
      </c>
    </row>
    <row r="368" spans="31:36" x14ac:dyDescent="0.2">
      <c r="AE368" s="9">
        <v>9.8154302458547704</v>
      </c>
      <c r="AF368" s="8">
        <v>38.091769761128525</v>
      </c>
      <c r="AG368" s="8">
        <v>8.6746766542045801</v>
      </c>
      <c r="AH368">
        <v>0.88200000000000001</v>
      </c>
      <c r="AI368" s="9">
        <v>3.694677271948315</v>
      </c>
      <c r="AJ368" s="9"/>
    </row>
    <row r="369" spans="31:36" x14ac:dyDescent="0.2">
      <c r="AE369" s="9">
        <v>31.158555145591901</v>
      </c>
      <c r="AF369" s="8">
        <v>64.024424519721904</v>
      </c>
      <c r="AG369" s="8">
        <v>9.1695218149500199</v>
      </c>
      <c r="AH369">
        <v>1.016</v>
      </c>
      <c r="AI369" s="9">
        <v>2.5873657934300849</v>
      </c>
      <c r="AJ369" s="9"/>
    </row>
    <row r="370" spans="31:36" x14ac:dyDescent="0.2">
      <c r="AE370" s="9">
        <v>29.164662497995799</v>
      </c>
      <c r="AF370" s="8">
        <v>19.258069217053745</v>
      </c>
      <c r="AG370" s="8">
        <v>9.3456414228315001</v>
      </c>
      <c r="AH370">
        <v>0.97799999999999998</v>
      </c>
      <c r="AI370" s="9">
        <v>2.3877213831930537</v>
      </c>
      <c r="AJ370" s="9">
        <v>4907423.7589999996</v>
      </c>
    </row>
    <row r="371" spans="31:36" x14ac:dyDescent="0.2">
      <c r="AE371" s="3"/>
      <c r="AF371" s="8">
        <v>24.318955657765073</v>
      </c>
      <c r="AG371" s="8">
        <v>9.5633217229912084</v>
      </c>
      <c r="AH371">
        <v>1.0389999999999999</v>
      </c>
      <c r="AI371" s="9">
        <v>2.1481162921836972</v>
      </c>
      <c r="AJ371" s="9"/>
    </row>
    <row r="372" spans="31:36" x14ac:dyDescent="0.2">
      <c r="AE372" s="9">
        <v>38.029439654415498</v>
      </c>
      <c r="AF372" s="8">
        <v>22.76715750093129</v>
      </c>
      <c r="AG372" s="8">
        <v>9.7684410698849966</v>
      </c>
      <c r="AH372">
        <v>0.98099999999999998</v>
      </c>
      <c r="AI372" s="9">
        <v>1.9894511725351509</v>
      </c>
      <c r="AJ372" s="9">
        <v>4699375</v>
      </c>
    </row>
    <row r="373" spans="31:36" x14ac:dyDescent="0.2">
      <c r="AE373" s="9">
        <v>38.661123493219499</v>
      </c>
      <c r="AF373" s="8">
        <v>-50.10550830497327</v>
      </c>
      <c r="AG373" s="8">
        <v>9.0731814936880877</v>
      </c>
      <c r="AH373">
        <v>0.98199999999999998</v>
      </c>
      <c r="AI373" s="9">
        <v>3.0940884576690664</v>
      </c>
      <c r="AJ373" s="9">
        <v>3893053.5</v>
      </c>
    </row>
    <row r="374" spans="31:36" x14ac:dyDescent="0.2">
      <c r="AE374" s="9">
        <v>40.801222888786299</v>
      </c>
      <c r="AF374" s="8">
        <v>-15.54110730316412</v>
      </c>
      <c r="AG374" s="8">
        <v>8.9042762467342946</v>
      </c>
      <c r="AH374">
        <v>1.1279999999999999</v>
      </c>
      <c r="AI374" s="9">
        <v>4.0007954212418895</v>
      </c>
      <c r="AJ374" s="9">
        <v>3486323.05</v>
      </c>
    </row>
    <row r="375" spans="31:36" x14ac:dyDescent="0.2">
      <c r="AE375" s="9">
        <v>44.089981001463102</v>
      </c>
      <c r="AF375" s="8">
        <v>52.454235098651523</v>
      </c>
      <c r="AG375" s="8">
        <v>9.325970514041579</v>
      </c>
      <c r="AH375">
        <v>1.095</v>
      </c>
      <c r="AI375" s="9">
        <v>2.6575444115104072</v>
      </c>
      <c r="AJ375" s="9">
        <v>3519512.5</v>
      </c>
    </row>
    <row r="376" spans="31:36" x14ac:dyDescent="0.2">
      <c r="AE376" s="3"/>
      <c r="AF376" s="8">
        <v>51.536575636528902</v>
      </c>
      <c r="AG376" s="8">
        <v>9.7416273472084107</v>
      </c>
      <c r="AH376">
        <v>0.82699999999999996</v>
      </c>
      <c r="AI376" s="9">
        <v>1.9948310530907809</v>
      </c>
      <c r="AJ376" s="9"/>
    </row>
    <row r="377" spans="31:36" x14ac:dyDescent="0.2">
      <c r="AE377" s="9">
        <v>0</v>
      </c>
      <c r="AF377" s="8">
        <v>-7.0327376767171712</v>
      </c>
      <c r="AG377" s="8">
        <v>6.7790988415736981</v>
      </c>
      <c r="AH377">
        <v>1.0029999999999999</v>
      </c>
      <c r="AI377" s="9">
        <v>4.1891294656057942</v>
      </c>
      <c r="AJ377" s="9"/>
    </row>
    <row r="378" spans="31:36" x14ac:dyDescent="0.2">
      <c r="AE378" s="9">
        <v>0.100057175528873</v>
      </c>
      <c r="AF378" s="8">
        <v>-4.0079565460674447</v>
      </c>
      <c r="AG378" s="8">
        <v>6.7381939629304464</v>
      </c>
      <c r="AH378">
        <v>1.0820000000000001</v>
      </c>
      <c r="AI378" s="9">
        <v>4.745100617865373</v>
      </c>
      <c r="AJ378" s="9"/>
    </row>
    <row r="379" spans="31:36" x14ac:dyDescent="0.2">
      <c r="AE379" s="9">
        <v>3.10177244139508</v>
      </c>
      <c r="AF379" s="8">
        <v>16.092816056206207</v>
      </c>
      <c r="AG379" s="8">
        <v>6.8874137865242018</v>
      </c>
      <c r="AH379">
        <v>1.1599999999999999</v>
      </c>
      <c r="AI379" s="9">
        <v>4.4205042740625231</v>
      </c>
      <c r="AJ379" s="9"/>
    </row>
    <row r="380" spans="31:36" x14ac:dyDescent="0.2">
      <c r="AE380" s="9">
        <v>0.98204264870931401</v>
      </c>
      <c r="AF380" s="8">
        <v>22.929916804781072</v>
      </c>
      <c r="AG380" s="8">
        <v>7.0938580114460841</v>
      </c>
      <c r="AH380">
        <v>1.083</v>
      </c>
      <c r="AI380" s="9">
        <v>3.8324090570223137</v>
      </c>
      <c r="AJ380" s="9"/>
    </row>
    <row r="381" spans="31:36" x14ac:dyDescent="0.2">
      <c r="AE381" s="9">
        <v>2.5267379679144302</v>
      </c>
      <c r="AF381" s="8">
        <v>44.973956992925132</v>
      </c>
      <c r="AG381" s="8">
        <v>7.4652419448019645</v>
      </c>
      <c r="AH381">
        <v>1.1819999999999999</v>
      </c>
      <c r="AI381" s="9">
        <v>2.8523980717846755</v>
      </c>
      <c r="AJ381" s="9"/>
    </row>
    <row r="382" spans="31:36" x14ac:dyDescent="0.2">
      <c r="AE382" s="9">
        <v>30.6316399459146</v>
      </c>
      <c r="AF382" s="8">
        <v>24.436716261671965</v>
      </c>
      <c r="AG382" s="8">
        <v>7.68386904236971</v>
      </c>
      <c r="AH382">
        <v>1.288</v>
      </c>
      <c r="AI382" s="9">
        <v>2.5023877007525503</v>
      </c>
      <c r="AJ382" s="9"/>
    </row>
    <row r="383" spans="31:36" x14ac:dyDescent="0.2">
      <c r="AE383" s="9">
        <v>28.913195316423899</v>
      </c>
      <c r="AF383" s="8">
        <v>-37.545184999063508</v>
      </c>
      <c r="AG383" s="8">
        <v>7.2131421916773633</v>
      </c>
      <c r="AH383">
        <v>1.5549999999999999</v>
      </c>
      <c r="AI383" s="9">
        <v>3.8771683306929963</v>
      </c>
      <c r="AJ383" s="9"/>
    </row>
    <row r="384" spans="31:36" x14ac:dyDescent="0.2">
      <c r="AE384" s="9">
        <v>33.306991232118101</v>
      </c>
      <c r="AF384" s="8">
        <v>-14.845300814206253</v>
      </c>
      <c r="AG384" s="8">
        <v>7.0524415984248767</v>
      </c>
      <c r="AH384">
        <v>1.0629999999999999</v>
      </c>
      <c r="AI384" s="9">
        <v>4.4325265623526304</v>
      </c>
      <c r="AJ384" s="9"/>
    </row>
    <row r="385" spans="31:36" x14ac:dyDescent="0.2">
      <c r="AE385" s="9">
        <v>29.8902731373305</v>
      </c>
      <c r="AF385" s="8">
        <v>52.6567544391729</v>
      </c>
      <c r="AG385" s="8">
        <v>7.4754633785206694</v>
      </c>
      <c r="AH385">
        <v>0.96099999999999997</v>
      </c>
      <c r="AI385" s="9">
        <v>2.6795675593562929</v>
      </c>
      <c r="AJ385" s="9"/>
    </row>
    <row r="386" spans="31:36" x14ac:dyDescent="0.2">
      <c r="AE386" s="9">
        <v>29.2173655783469</v>
      </c>
      <c r="AF386" s="8">
        <v>24.029273009756729</v>
      </c>
      <c r="AG386" s="8">
        <v>7.6908108029361779</v>
      </c>
      <c r="AH386">
        <v>0.94399999999999995</v>
      </c>
      <c r="AI386" s="9">
        <v>1.9188962538182972</v>
      </c>
      <c r="AJ386" s="9"/>
    </row>
    <row r="387" spans="31:36" x14ac:dyDescent="0.2">
      <c r="AE387" s="3"/>
      <c r="AF387" s="8">
        <v>-11.067385954478826</v>
      </c>
      <c r="AG387" s="8">
        <v>9.1369563377161782</v>
      </c>
      <c r="AH387" s="8"/>
      <c r="AI387" s="9">
        <v>1.321776123577459</v>
      </c>
      <c r="AJ387" s="9"/>
    </row>
    <row r="388" spans="31:36" x14ac:dyDescent="0.2">
      <c r="AE388" s="3"/>
      <c r="AF388" s="8">
        <v>-12.895957670531924</v>
      </c>
      <c r="AG388" s="8">
        <v>8.998889444721657</v>
      </c>
      <c r="AH388" s="8"/>
      <c r="AI388" s="9">
        <v>1.6757377296274194</v>
      </c>
      <c r="AJ388" s="9"/>
    </row>
    <row r="389" spans="31:36" x14ac:dyDescent="0.2">
      <c r="AE389" s="3"/>
      <c r="AF389" s="8">
        <v>9.6201549525641621</v>
      </c>
      <c r="AG389" s="8">
        <v>9.0907405118933582</v>
      </c>
      <c r="AH389" s="8"/>
      <c r="AI389" s="9">
        <v>1.6714916248100644</v>
      </c>
      <c r="AJ389" s="9"/>
    </row>
    <row r="390" spans="31:36" x14ac:dyDescent="0.2">
      <c r="AE390" s="3"/>
      <c r="AF390" s="8">
        <v>22.376254317430632</v>
      </c>
      <c r="AG390" s="8">
        <v>9.292670676488342</v>
      </c>
      <c r="AH390" s="8"/>
      <c r="AI390" s="9">
        <v>1.406382803543589</v>
      </c>
      <c r="AJ390" s="9"/>
    </row>
    <row r="391" spans="31:36" x14ac:dyDescent="0.2">
      <c r="AE391" s="3"/>
      <c r="AF391" s="8">
        <v>18.910506252265581</v>
      </c>
      <c r="AG391" s="8">
        <v>9.4658716523813062</v>
      </c>
      <c r="AH391" s="8"/>
      <c r="AI391" s="9">
        <v>1.4141338936205115</v>
      </c>
      <c r="AJ391" s="9"/>
    </row>
    <row r="392" spans="31:36" x14ac:dyDescent="0.2">
      <c r="AE392" s="3"/>
      <c r="AF392" s="8">
        <v>-5.2940121321547009</v>
      </c>
      <c r="AG392" s="8">
        <v>9.4114786944474158</v>
      </c>
      <c r="AH392" s="8"/>
      <c r="AI392" s="9">
        <v>1.3280488232726708</v>
      </c>
      <c r="AJ392" s="9"/>
    </row>
    <row r="393" spans="31:36" x14ac:dyDescent="0.2">
      <c r="AE393" s="3"/>
      <c r="AF393" s="8">
        <v>-8.0141878365602022</v>
      </c>
      <c r="AG393" s="8">
        <v>9.3279428580011281</v>
      </c>
      <c r="AH393" s="8"/>
      <c r="AI393" s="9">
        <v>1.3196308595800719</v>
      </c>
      <c r="AJ393" s="9"/>
    </row>
    <row r="394" spans="31:36" x14ac:dyDescent="0.2">
      <c r="AE394" s="3"/>
      <c r="AF394" s="8">
        <v>-21.83823586284776</v>
      </c>
      <c r="AG394" s="8">
        <v>9.0815532503366576</v>
      </c>
      <c r="AH394" s="8"/>
      <c r="AI394" s="9">
        <v>2.1338979852498023</v>
      </c>
      <c r="AJ394" s="9"/>
    </row>
    <row r="395" spans="31:36" x14ac:dyDescent="0.2">
      <c r="AE395" s="9">
        <v>16.520509193776501</v>
      </c>
      <c r="AF395" s="8">
        <v>71.264401939530742</v>
      </c>
      <c r="AG395" s="8">
        <v>9.6195916368717533</v>
      </c>
      <c r="AH395" s="8"/>
      <c r="AI395" s="9">
        <v>1.8771261016543912</v>
      </c>
      <c r="AJ395" s="9">
        <v>676651</v>
      </c>
    </row>
    <row r="396" spans="31:36" x14ac:dyDescent="0.2">
      <c r="AE396" s="9">
        <v>42.804943848422099</v>
      </c>
      <c r="AF396" s="8">
        <v>-16.630249254494618</v>
      </c>
      <c r="AG396" s="8">
        <v>9.437706993563264</v>
      </c>
      <c r="AH396">
        <v>3.6999999999999998E-2</v>
      </c>
      <c r="AI396" s="9">
        <v>1.9744043209138924</v>
      </c>
      <c r="AJ396" s="9">
        <v>643469</v>
      </c>
    </row>
    <row r="397" spans="31:36" x14ac:dyDescent="0.2">
      <c r="AE397" s="9">
        <v>85.690402421132305</v>
      </c>
      <c r="AF397" s="8"/>
      <c r="AG397" s="8" t="e">
        <v>#NUM!</v>
      </c>
      <c r="AH397" s="8"/>
      <c r="AI397" s="9" t="e">
        <v>#DIV/0!</v>
      </c>
      <c r="AJ397" s="9">
        <v>740000</v>
      </c>
    </row>
    <row r="398" spans="31:36" x14ac:dyDescent="0.2">
      <c r="AE398" s="9">
        <v>84.924921846973803</v>
      </c>
      <c r="AF398" s="8" t="e">
        <v>#DIV/0!</v>
      </c>
      <c r="AG398" s="8" t="e">
        <v>#NUM!</v>
      </c>
      <c r="AH398" s="8"/>
      <c r="AI398" s="9" t="e">
        <v>#DIV/0!</v>
      </c>
      <c r="AJ398" s="9">
        <v>642000</v>
      </c>
    </row>
    <row r="399" spans="31:36" x14ac:dyDescent="0.2">
      <c r="AE399" s="3"/>
      <c r="AF399" s="8" t="e">
        <v>#DIV/0!</v>
      </c>
      <c r="AG399" s="8" t="e">
        <v>#NUM!</v>
      </c>
      <c r="AI399" s="9" t="e">
        <v>#DIV/0!</v>
      </c>
      <c r="AJ399" s="9"/>
    </row>
    <row r="400" spans="31:36" x14ac:dyDescent="0.2">
      <c r="AE400" s="9">
        <v>93.665134370579906</v>
      </c>
      <c r="AF400" s="8" t="e">
        <v>#DIV/0!</v>
      </c>
      <c r="AG400" s="8">
        <v>9.7560890255314039</v>
      </c>
      <c r="AH400">
        <v>0.97799999999999998</v>
      </c>
      <c r="AI400" s="9">
        <v>3.3055217567645867</v>
      </c>
      <c r="AJ400" s="9">
        <v>706954</v>
      </c>
    </row>
    <row r="401" spans="31:36" x14ac:dyDescent="0.2">
      <c r="AE401" s="3"/>
      <c r="AF401" s="8">
        <v>32.55113274233733</v>
      </c>
      <c r="AG401" s="8">
        <v>10.037887318015784</v>
      </c>
      <c r="AH401">
        <v>1.2270000000000001</v>
      </c>
      <c r="AI401" s="9">
        <v>2.2922148883157756</v>
      </c>
      <c r="AJ401" s="9"/>
    </row>
    <row r="402" spans="31:36" x14ac:dyDescent="0.2">
      <c r="AE402" s="9">
        <v>3.40200382753574</v>
      </c>
      <c r="AF402" s="8">
        <v>-5.3561058415355038</v>
      </c>
      <c r="AG402" s="8">
        <v>9.4503017082165517</v>
      </c>
      <c r="AH402">
        <v>0.63800000000000001</v>
      </c>
      <c r="AI402" s="9">
        <v>1.6938325991189427</v>
      </c>
      <c r="AJ402" s="9">
        <v>1900000</v>
      </c>
    </row>
    <row r="403" spans="31:36" x14ac:dyDescent="0.2">
      <c r="AE403" s="9">
        <v>41.614591291061799</v>
      </c>
      <c r="AF403" s="8">
        <v>-4.3738200125865321</v>
      </c>
      <c r="AG403" s="8">
        <v>9.4055781540366841</v>
      </c>
      <c r="AH403">
        <v>0.47499999999999998</v>
      </c>
      <c r="AI403" s="9">
        <v>1.8961829549193814</v>
      </c>
      <c r="AJ403" s="9">
        <v>2100000</v>
      </c>
    </row>
    <row r="404" spans="31:36" x14ac:dyDescent="0.2">
      <c r="AE404" s="9">
        <v>55.957816377171198</v>
      </c>
      <c r="AF404" s="8">
        <v>20.58242843040474</v>
      </c>
      <c r="AG404" s="8">
        <v>9.592741540485795</v>
      </c>
      <c r="AH404">
        <v>0.42599999999999999</v>
      </c>
      <c r="AI404" s="9">
        <v>1.7406876790830945</v>
      </c>
      <c r="AJ404" s="9">
        <v>1700000</v>
      </c>
    </row>
    <row r="405" spans="31:36" x14ac:dyDescent="0.2">
      <c r="AE405" s="9">
        <v>53.954610606784499</v>
      </c>
      <c r="AF405" s="8">
        <v>36.723973256924545</v>
      </c>
      <c r="AG405" s="8">
        <v>9.9055354541534282</v>
      </c>
      <c r="AH405">
        <v>0.44900000000000001</v>
      </c>
      <c r="AI405" s="9">
        <v>1.5709794920413154</v>
      </c>
      <c r="AJ405" s="9">
        <v>2400000</v>
      </c>
    </row>
    <row r="406" spans="31:36" x14ac:dyDescent="0.2">
      <c r="AE406" s="9">
        <v>54.327568506672897</v>
      </c>
      <c r="AF406" s="8">
        <v>13.602115662891073</v>
      </c>
      <c r="AG406" s="8">
        <v>10.033067398072022</v>
      </c>
      <c r="AH406">
        <v>0.59599999999999997</v>
      </c>
      <c r="AI406" s="9">
        <v>1.5290552114903149</v>
      </c>
      <c r="AJ406" s="9"/>
    </row>
    <row r="407" spans="31:36" x14ac:dyDescent="0.2">
      <c r="AE407" s="9">
        <v>48.634956333790903</v>
      </c>
      <c r="AF407" s="8">
        <v>-5.8286115869460184</v>
      </c>
      <c r="AG407" s="8">
        <v>9.9730136151847386</v>
      </c>
      <c r="AH407">
        <v>0.57199999999999995</v>
      </c>
      <c r="AI407" s="9">
        <v>1.5653917910447761</v>
      </c>
      <c r="AJ407" s="9">
        <v>700000</v>
      </c>
    </row>
    <row r="408" spans="31:36" x14ac:dyDescent="0.2">
      <c r="AE408" s="9">
        <v>44.625634192589501</v>
      </c>
      <c r="AF408" s="8">
        <v>-31.17070895522388</v>
      </c>
      <c r="AG408" s="8">
        <v>9.5994728254634492</v>
      </c>
      <c r="AH408">
        <v>0.64800000000000002</v>
      </c>
      <c r="AI408" s="9">
        <v>1.8110049468049061</v>
      </c>
      <c r="AJ408" s="9"/>
    </row>
    <row r="409" spans="31:36" x14ac:dyDescent="0.2">
      <c r="AE409" s="9">
        <v>47.778021978021897</v>
      </c>
      <c r="AF409" s="8">
        <v>-50.863996747306359</v>
      </c>
      <c r="AG409" s="8">
        <v>8.8888946693715933</v>
      </c>
      <c r="AH409">
        <v>0.52600000000000002</v>
      </c>
      <c r="AI409" s="9">
        <v>2.9154599365604743</v>
      </c>
      <c r="AJ409" s="9"/>
    </row>
    <row r="410" spans="31:36" x14ac:dyDescent="0.2">
      <c r="AE410" s="9">
        <v>47.130834512022602</v>
      </c>
      <c r="AF410" s="8">
        <v>0.73093366432216245</v>
      </c>
      <c r="AG410" s="8">
        <v>8.8961774222748051</v>
      </c>
      <c r="AH410">
        <v>0.496</v>
      </c>
      <c r="AI410" s="9">
        <v>2.7664293537787512</v>
      </c>
      <c r="AJ410" s="9"/>
    </row>
    <row r="411" spans="31:36" x14ac:dyDescent="0.2">
      <c r="AE411" s="9">
        <v>48.5742949683167</v>
      </c>
      <c r="AF411" s="8">
        <v>15.731106243154436</v>
      </c>
      <c r="AG411" s="8">
        <v>9.0422766869289273</v>
      </c>
      <c r="AH411">
        <v>0.42199999999999999</v>
      </c>
      <c r="AI411" s="9">
        <v>2.3418904530935762</v>
      </c>
      <c r="AJ411" s="9"/>
    </row>
    <row r="412" spans="31:36" x14ac:dyDescent="0.2">
      <c r="AE412" s="3"/>
      <c r="AF412" s="8">
        <v>-48.934406242379907</v>
      </c>
      <c r="AG412" s="8">
        <v>6.9833385195349607</v>
      </c>
      <c r="AH412">
        <v>0.78400000000000003</v>
      </c>
      <c r="AI412" s="9">
        <v>3.1937834778069436</v>
      </c>
      <c r="AJ412" s="9"/>
    </row>
    <row r="413" spans="31:36" x14ac:dyDescent="0.2">
      <c r="AE413" s="9">
        <v>0</v>
      </c>
      <c r="AF413" s="8">
        <v>58.866513430992498</v>
      </c>
      <c r="AG413" s="8">
        <v>7.4462326449877061</v>
      </c>
      <c r="AH413">
        <v>0.65900000000000003</v>
      </c>
      <c r="AI413" s="9">
        <v>2.5436308944342114</v>
      </c>
      <c r="AJ413" s="9"/>
    </row>
    <row r="414" spans="31:36" x14ac:dyDescent="0.2">
      <c r="AE414" s="9">
        <v>0.100057175528873</v>
      </c>
      <c r="AF414" s="8">
        <v>9.5843576149354881</v>
      </c>
      <c r="AG414" s="8">
        <v>7.5377571008362416</v>
      </c>
      <c r="AH414">
        <v>0.68500000000000005</v>
      </c>
      <c r="AI414" s="9">
        <v>2.8912103339664066</v>
      </c>
      <c r="AJ414" s="9">
        <v>816000</v>
      </c>
    </row>
    <row r="415" spans="31:36" x14ac:dyDescent="0.2">
      <c r="AE415" s="9">
        <v>0.29461279461279399</v>
      </c>
      <c r="AF415" s="8">
        <v>-8.8869703783631806</v>
      </c>
      <c r="AG415" s="8">
        <v>7.4446877343713815</v>
      </c>
      <c r="AH415">
        <v>0.80400000000000005</v>
      </c>
      <c r="AI415" s="9">
        <v>3.6856047431800421</v>
      </c>
      <c r="AJ415" s="9">
        <v>1088000</v>
      </c>
    </row>
    <row r="416" spans="31:36" x14ac:dyDescent="0.2">
      <c r="AE416" s="9">
        <v>0</v>
      </c>
      <c r="AF416" s="8">
        <v>27.769792330970429</v>
      </c>
      <c r="AG416" s="8">
        <v>7.6897476956503841</v>
      </c>
      <c r="AH416">
        <v>0.84</v>
      </c>
      <c r="AI416" s="9">
        <v>3.3182627321608384</v>
      </c>
      <c r="AJ416" s="9"/>
    </row>
    <row r="417" spans="31:36" x14ac:dyDescent="0.2">
      <c r="AE417" s="9">
        <v>2.1187683284457499</v>
      </c>
      <c r="AF417" s="8">
        <v>22.654579076164918</v>
      </c>
      <c r="AG417" s="8">
        <v>7.893949614167755</v>
      </c>
      <c r="AH417">
        <v>0.89</v>
      </c>
      <c r="AI417" s="9">
        <v>3.254477413752717</v>
      </c>
      <c r="AJ417" s="9"/>
    </row>
    <row r="418" spans="31:36" x14ac:dyDescent="0.2">
      <c r="AE418" s="9">
        <v>7.38726613510799</v>
      </c>
      <c r="AF418" s="8">
        <v>-40.422049584261472</v>
      </c>
      <c r="AG418" s="8">
        <v>7.376064974331606</v>
      </c>
      <c r="AH418">
        <v>0.88</v>
      </c>
      <c r="AI418" s="9">
        <v>3.282609566691626</v>
      </c>
      <c r="AJ418" s="9">
        <v>1742542</v>
      </c>
    </row>
    <row r="419" spans="31:36" x14ac:dyDescent="0.2">
      <c r="AE419" s="3"/>
      <c r="AF419" s="8">
        <v>-13.603774388151942</v>
      </c>
      <c r="AG419" s="8">
        <v>7.2298387781512501</v>
      </c>
      <c r="AH419">
        <v>0.90400000000000003</v>
      </c>
      <c r="AI419" s="9">
        <v>3.0708144927536232</v>
      </c>
      <c r="AJ419" s="9"/>
    </row>
    <row r="420" spans="31:36" x14ac:dyDescent="0.2">
      <c r="AE420" s="9">
        <v>22.325191623173801</v>
      </c>
      <c r="AF420" s="8">
        <v>39.003550724637684</v>
      </c>
      <c r="AG420" s="8">
        <v>7.5591680697491546</v>
      </c>
      <c r="AH420">
        <v>1.0029999999999999</v>
      </c>
      <c r="AI420" s="9">
        <v>2.6287718643408651</v>
      </c>
      <c r="AJ420" s="9">
        <v>1910846</v>
      </c>
    </row>
    <row r="421" spans="31:36" x14ac:dyDescent="0.2">
      <c r="AE421" s="9">
        <v>19.935725989631202</v>
      </c>
      <c r="AF421" s="8">
        <v>21.935004266912159</v>
      </c>
      <c r="AG421" s="8">
        <v>7.7574860346210412</v>
      </c>
      <c r="AH421">
        <v>0.92800000000000005</v>
      </c>
      <c r="AI421" s="9">
        <v>2.5917229331809049</v>
      </c>
      <c r="AJ421" s="9">
        <v>2104509</v>
      </c>
    </row>
    <row r="422" spans="31:36" x14ac:dyDescent="0.2">
      <c r="AE422" s="9"/>
      <c r="AF422" s="8"/>
      <c r="AG422" s="8">
        <v>11.797141537778835</v>
      </c>
      <c r="AH422" s="8"/>
      <c r="AI422" s="9">
        <v>0.33833313263893072</v>
      </c>
      <c r="AJ422" s="9"/>
    </row>
    <row r="423" spans="31:36" x14ac:dyDescent="0.2">
      <c r="AE423" s="3"/>
      <c r="AF423" s="8">
        <v>37.074026130411227</v>
      </c>
      <c r="AG423" s="8">
        <v>12.112492468407879</v>
      </c>
      <c r="AH423" s="8"/>
      <c r="AI423" s="9">
        <v>0.23724970214074331</v>
      </c>
      <c r="AJ423" s="9"/>
    </row>
    <row r="424" spans="31:36" x14ac:dyDescent="0.2">
      <c r="AE424" s="3"/>
      <c r="AF424" s="8">
        <v>-8.8089473077366538</v>
      </c>
      <c r="AG424" s="8">
        <v>12.020279068242841</v>
      </c>
      <c r="AH424">
        <v>1.2450000000000001</v>
      </c>
      <c r="AI424" s="9">
        <v>0.28944120321032701</v>
      </c>
      <c r="AJ424" s="9"/>
    </row>
    <row r="425" spans="31:36" x14ac:dyDescent="0.2">
      <c r="AE425" s="9">
        <v>31.5823210681021</v>
      </c>
      <c r="AF425" s="8">
        <v>-5.0328438367381345</v>
      </c>
      <c r="AG425" s="8">
        <v>11.96863998948152</v>
      </c>
      <c r="AH425">
        <v>1.339</v>
      </c>
      <c r="AI425" s="9">
        <v>0.31571673112280479</v>
      </c>
      <c r="AJ425" s="9">
        <v>27900000</v>
      </c>
    </row>
    <row r="426" spans="31:36" x14ac:dyDescent="0.2">
      <c r="AE426" s="9">
        <v>34.624080285177399</v>
      </c>
      <c r="AF426" s="8">
        <v>-7.1108856907373355</v>
      </c>
      <c r="AG426" s="8">
        <v>11.894876266013325</v>
      </c>
      <c r="AH426">
        <v>1.302</v>
      </c>
      <c r="AI426" s="9">
        <v>0.3326712805602195</v>
      </c>
      <c r="AJ426" s="9">
        <v>34500000</v>
      </c>
    </row>
    <row r="427" spans="31:36" x14ac:dyDescent="0.2">
      <c r="AE427" s="3"/>
      <c r="AF427" s="8">
        <v>-41.851973190275331</v>
      </c>
      <c r="AG427" s="8">
        <v>11.352698025649339</v>
      </c>
      <c r="AH427">
        <v>1.1830000000000001</v>
      </c>
      <c r="AI427" s="9">
        <v>0.57022125711602789</v>
      </c>
      <c r="AJ427" s="9"/>
    </row>
    <row r="428" spans="31:36" x14ac:dyDescent="0.2">
      <c r="AE428" s="9">
        <v>66.0028264882325</v>
      </c>
      <c r="AF428" s="8">
        <v>-16.781501261811137</v>
      </c>
      <c r="AG428" s="8">
        <v>11.168997503377634</v>
      </c>
      <c r="AH428">
        <v>1.107</v>
      </c>
      <c r="AI428" s="9">
        <v>0.72855369686027815</v>
      </c>
      <c r="AJ428" s="9">
        <v>35500000</v>
      </c>
    </row>
    <row r="429" spans="31:36" x14ac:dyDescent="0.2">
      <c r="AE429" s="9">
        <v>67.8096816107265</v>
      </c>
      <c r="AF429" s="8">
        <v>25.955598183305597</v>
      </c>
      <c r="AG429" s="8">
        <v>11.39975676686459</v>
      </c>
      <c r="AH429">
        <v>1.254</v>
      </c>
      <c r="AI429" s="9">
        <v>0.60885778275475921</v>
      </c>
      <c r="AJ429" s="9">
        <v>35400000</v>
      </c>
    </row>
    <row r="430" spans="31:36" x14ac:dyDescent="0.2">
      <c r="AE430" s="3"/>
      <c r="AF430" s="8">
        <v>24.816349384098544</v>
      </c>
      <c r="AG430" s="8">
        <v>11.621430032911739</v>
      </c>
      <c r="AH430">
        <v>1.2350000000000001</v>
      </c>
      <c r="AI430" s="9">
        <v>0.48718385803106018</v>
      </c>
      <c r="AJ430" s="9"/>
    </row>
    <row r="431" spans="31:36" x14ac:dyDescent="0.2">
      <c r="AE431" s="8"/>
      <c r="AF431" s="8">
        <v>1.9966690958412434</v>
      </c>
      <c r="AG431" s="8">
        <v>6.2997706006290333</v>
      </c>
      <c r="AH431">
        <v>1.1419999999999999</v>
      </c>
      <c r="AI431" s="9">
        <v>5.8244144976462353</v>
      </c>
      <c r="AJ431" s="9"/>
    </row>
    <row r="432" spans="31:36" x14ac:dyDescent="0.2">
      <c r="AE432" s="9">
        <v>8.2046883933676291</v>
      </c>
      <c r="AF432" s="8">
        <v>78.635569669775023</v>
      </c>
      <c r="AG432" s="8">
        <v>6.8799482215393768</v>
      </c>
      <c r="AH432">
        <v>1.0620000000000001</v>
      </c>
      <c r="AI432" s="9">
        <v>5.5198709406771291</v>
      </c>
      <c r="AJ432" s="9"/>
    </row>
    <row r="433" spans="31:36" x14ac:dyDescent="0.2">
      <c r="AE433" s="9">
        <v>10.7061177815894</v>
      </c>
      <c r="AF433" s="8">
        <v>78.90293406376469</v>
      </c>
      <c r="AG433" s="8">
        <v>7.4616214265114857</v>
      </c>
      <c r="AH433">
        <v>1.236</v>
      </c>
      <c r="AI433" s="9">
        <v>3.9366125909284486</v>
      </c>
      <c r="AJ433" s="9"/>
    </row>
    <row r="434" spans="31:36" x14ac:dyDescent="0.2">
      <c r="AE434" s="8"/>
      <c r="AF434" s="8">
        <v>4.5889950786422951</v>
      </c>
      <c r="AG434" s="8">
        <v>7.506489577046092</v>
      </c>
      <c r="AH434">
        <v>1.4239999999999999</v>
      </c>
      <c r="AI434" s="9">
        <v>4.7199532479692978</v>
      </c>
      <c r="AJ434" s="9"/>
    </row>
    <row r="435" spans="31:36" x14ac:dyDescent="0.2">
      <c r="AE435" s="9">
        <v>8.8903743315507899</v>
      </c>
      <c r="AF435" s="8">
        <v>27.481105211851308</v>
      </c>
      <c r="AG435" s="8">
        <v>7.7492875502577512</v>
      </c>
      <c r="AH435">
        <v>1.548</v>
      </c>
      <c r="AI435" s="9">
        <v>4.1342667567272828</v>
      </c>
      <c r="AJ435" s="9"/>
    </row>
    <row r="436" spans="31:36" x14ac:dyDescent="0.2">
      <c r="AE436" s="9">
        <v>3.8105606967882402</v>
      </c>
      <c r="AF436" s="8">
        <v>14.665512028652728</v>
      </c>
      <c r="AG436" s="8">
        <v>7.8861366634066874</v>
      </c>
      <c r="AH436">
        <v>1.353</v>
      </c>
      <c r="AI436" s="9">
        <v>4.4358311777507033</v>
      </c>
      <c r="AJ436" s="9"/>
    </row>
    <row r="437" spans="31:36" x14ac:dyDescent="0.2">
      <c r="AE437" s="9">
        <v>5.80110497237568</v>
      </c>
      <c r="AF437" s="8">
        <v>-32.200250587655489</v>
      </c>
      <c r="AG437" s="8">
        <v>7.4975249763749963</v>
      </c>
      <c r="AH437">
        <v>1.081</v>
      </c>
      <c r="AI437" s="9">
        <v>7.0093508829418045</v>
      </c>
      <c r="AJ437" s="9"/>
    </row>
    <row r="438" spans="31:36" x14ac:dyDescent="0.2">
      <c r="AE438" s="9">
        <v>5.7337332718043301</v>
      </c>
      <c r="AF438" s="8">
        <v>-9.3472789845490052</v>
      </c>
      <c r="AG438" s="8">
        <v>7.3993907438548785</v>
      </c>
      <c r="AH438">
        <v>0.77100000000000002</v>
      </c>
      <c r="AI438" s="9">
        <v>7.4124862078498426</v>
      </c>
      <c r="AJ438" s="9"/>
    </row>
    <row r="439" spans="31:36" x14ac:dyDescent="0.2">
      <c r="AE439" s="9">
        <v>23.452729310884401</v>
      </c>
      <c r="AF439" s="8">
        <v>58.166298468245635</v>
      </c>
      <c r="AG439" s="8">
        <v>7.8578675593318028</v>
      </c>
      <c r="AH439">
        <v>0.56699999999999995</v>
      </c>
      <c r="AI439" s="9">
        <v>5.3101314771848411</v>
      </c>
      <c r="AJ439" s="9"/>
    </row>
    <row r="440" spans="31:36" x14ac:dyDescent="0.2">
      <c r="AE440" s="9">
        <v>23.865045168449701</v>
      </c>
      <c r="AF440" s="8">
        <v>60.518174787316312</v>
      </c>
      <c r="AG440" s="8">
        <v>8.3311045480530392</v>
      </c>
      <c r="AH440">
        <v>0.48799999999999999</v>
      </c>
      <c r="AI440" s="9">
        <v>6.33437725849193</v>
      </c>
      <c r="AJ440" s="9"/>
    </row>
    <row r="441" spans="31:36" x14ac:dyDescent="0.2">
      <c r="AE441" s="8"/>
      <c r="AF441" s="8"/>
      <c r="AG441" s="8">
        <v>10.611671117922187</v>
      </c>
      <c r="AH441" s="8"/>
      <c r="AI441" s="9">
        <v>0.5234201842092302</v>
      </c>
      <c r="AJ441" s="9"/>
    </row>
    <row r="442" spans="31:36" x14ac:dyDescent="0.2">
      <c r="AE442" s="8"/>
      <c r="AF442" s="8">
        <v>41.060434418558835</v>
      </c>
      <c r="AG442" s="8">
        <v>10.955689343381573</v>
      </c>
      <c r="AH442" s="8"/>
      <c r="AI442" s="9">
        <v>0.40559367307390143</v>
      </c>
      <c r="AJ442" s="9"/>
    </row>
    <row r="443" spans="31:36" x14ac:dyDescent="0.2">
      <c r="AE443" s="9">
        <v>43.595631423590099</v>
      </c>
      <c r="AF443" s="8">
        <v>28.361179489865396</v>
      </c>
      <c r="AG443" s="8">
        <v>11.205367162513655</v>
      </c>
      <c r="AH443">
        <v>1.65</v>
      </c>
      <c r="AI443" s="9">
        <v>0.35015777161199063</v>
      </c>
      <c r="AJ443" s="9">
        <v>14500000</v>
      </c>
    </row>
    <row r="444" spans="31:36" x14ac:dyDescent="0.2">
      <c r="AE444" s="9">
        <v>43.383328231813103</v>
      </c>
      <c r="AF444" s="8">
        <v>4.0939013111364995</v>
      </c>
      <c r="AG444" s="8">
        <v>11.245490365522894</v>
      </c>
      <c r="AH444">
        <v>1.5249999999999999</v>
      </c>
      <c r="AI444" s="9">
        <v>0.35569812109650611</v>
      </c>
      <c r="AJ444" s="9">
        <v>14700000</v>
      </c>
    </row>
    <row r="445" spans="31:36" x14ac:dyDescent="0.2">
      <c r="AE445" s="3"/>
      <c r="AF445" s="8">
        <v>22.686649071001124</v>
      </c>
      <c r="AG445" s="8">
        <v>11.449953715804188</v>
      </c>
      <c r="AH445">
        <v>1.4830000000000001</v>
      </c>
      <c r="AI445" s="9">
        <v>0.30229932798704962</v>
      </c>
      <c r="AJ445" s="9"/>
    </row>
    <row r="446" spans="31:36" x14ac:dyDescent="0.2">
      <c r="AE446" s="9">
        <v>49.975820696867103</v>
      </c>
      <c r="AF446" s="8">
        <v>-2.9447160186161434</v>
      </c>
      <c r="AG446" s="8">
        <v>11.42006428391894</v>
      </c>
      <c r="AH446">
        <v>1.7370000000000001</v>
      </c>
      <c r="AI446" s="9">
        <v>0.334240442435149</v>
      </c>
      <c r="AJ446" s="9">
        <v>42200000</v>
      </c>
    </row>
    <row r="447" spans="31:36" x14ac:dyDescent="0.2">
      <c r="AE447" s="9">
        <v>46.928311489713899</v>
      </c>
      <c r="AF447" s="8">
        <v>-29.378264495457142</v>
      </c>
      <c r="AG447" s="8">
        <v>11.072232063384615</v>
      </c>
      <c r="AH447">
        <v>1.5840000000000001</v>
      </c>
      <c r="AI447" s="9">
        <v>0.6699140757314439</v>
      </c>
      <c r="AJ447" s="9">
        <v>43900000</v>
      </c>
    </row>
    <row r="448" spans="31:36" x14ac:dyDescent="0.2">
      <c r="AE448" s="9">
        <v>50.706622058144902</v>
      </c>
      <c r="AF448" s="8">
        <v>-13.247564443201417</v>
      </c>
      <c r="AG448" s="8">
        <v>10.930120371412073</v>
      </c>
      <c r="AH448">
        <v>1.7210000000000001</v>
      </c>
      <c r="AI448" s="9">
        <v>0.79546146544158469</v>
      </c>
      <c r="AJ448" s="9">
        <v>45200000</v>
      </c>
    </row>
    <row r="449" spans="31:36" x14ac:dyDescent="0.2">
      <c r="AE449" s="9">
        <v>48.578359562475498</v>
      </c>
      <c r="AF449" s="8">
        <v>19.95414897999391</v>
      </c>
      <c r="AG449" s="8">
        <v>11.11205976335696</v>
      </c>
      <c r="AH449">
        <v>1.899</v>
      </c>
      <c r="AI449" s="9">
        <v>0.73232896347836474</v>
      </c>
      <c r="AJ449" s="9">
        <v>44300000</v>
      </c>
    </row>
    <row r="450" spans="31:36" x14ac:dyDescent="0.2">
      <c r="AE450" s="3"/>
      <c r="AF450" s="8">
        <v>44.09173709200585</v>
      </c>
      <c r="AG450" s="8">
        <v>11.47733973724522</v>
      </c>
      <c r="AH450">
        <v>2.073</v>
      </c>
      <c r="AI450" s="9">
        <v>0.96306888833623472</v>
      </c>
      <c r="AJ450" s="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6100-4979-6E4D-B0B8-62B5350B250F}">
  <sheetPr codeName="Feuil1_HID8">
    <tabColor rgb="FF007800"/>
  </sheetPr>
  <dimension ref="AC1:AC450"/>
  <sheetViews>
    <sheetView workbookViewId="0"/>
  </sheetViews>
  <sheetFormatPr baseColWidth="10" defaultRowHeight="15" x14ac:dyDescent="0.2"/>
  <sheetData>
    <row r="1" spans="29:29" x14ac:dyDescent="0.2">
      <c r="AC1" s="7" t="s">
        <v>643</v>
      </c>
    </row>
    <row r="2" spans="29:29" x14ac:dyDescent="0.2">
      <c r="AC2" s="9">
        <v>0.152</v>
      </c>
    </row>
    <row r="3" spans="29:29" x14ac:dyDescent="0.2">
      <c r="AC3" s="9">
        <v>0.12</v>
      </c>
    </row>
    <row r="4" spans="29:29" x14ac:dyDescent="0.2">
      <c r="AC4" s="9">
        <v>-0.32100000000000001</v>
      </c>
    </row>
    <row r="5" spans="29:29" x14ac:dyDescent="0.2">
      <c r="AC5" s="9">
        <v>-0.443</v>
      </c>
    </row>
    <row r="6" spans="29:29" x14ac:dyDescent="0.2">
      <c r="AC6" s="9">
        <v>0.21</v>
      </c>
    </row>
    <row r="7" spans="29:29" x14ac:dyDescent="0.2">
      <c r="AC7" s="9">
        <v>0.17299999999999999</v>
      </c>
    </row>
    <row r="8" spans="29:29" x14ac:dyDescent="0.2">
      <c r="AC8" s="9">
        <v>-5.2999999999999999E-2</v>
      </c>
    </row>
    <row r="9" spans="29:29" x14ac:dyDescent="0.2">
      <c r="AC9" s="9">
        <v>-3.9E-2</v>
      </c>
    </row>
    <row r="10" spans="29:29" x14ac:dyDescent="0.2">
      <c r="AC10" s="9">
        <v>3.6999999999999998E-2</v>
      </c>
    </row>
    <row r="11" spans="29:29" x14ac:dyDescent="0.2">
      <c r="AC11" s="9">
        <v>0.13500000000000001</v>
      </c>
    </row>
    <row r="12" spans="29:29" x14ac:dyDescent="0.2">
      <c r="AC12" s="9">
        <v>0.114</v>
      </c>
    </row>
    <row r="13" spans="29:29" x14ac:dyDescent="0.2">
      <c r="AC13" s="9">
        <v>0.20399999999999999</v>
      </c>
    </row>
    <row r="14" spans="29:29" x14ac:dyDescent="0.2">
      <c r="AC14" s="9">
        <v>0.16900000000000001</v>
      </c>
    </row>
    <row r="15" spans="29:29" x14ac:dyDescent="0.2">
      <c r="AC15" s="9">
        <v>9.1999999999999998E-2</v>
      </c>
    </row>
    <row r="16" spans="29:29" x14ac:dyDescent="0.2">
      <c r="AC16" s="9">
        <v>7.9000000000000001E-2</v>
      </c>
    </row>
    <row r="17" spans="29:29" x14ac:dyDescent="0.2">
      <c r="AC17" s="9">
        <v>9.2999999999999999E-2</v>
      </c>
    </row>
    <row r="18" spans="29:29" x14ac:dyDescent="0.2">
      <c r="AC18" s="9">
        <v>0.11</v>
      </c>
    </row>
    <row r="19" spans="29:29" x14ac:dyDescent="0.2">
      <c r="AC19" s="9">
        <v>0.13900000000000001</v>
      </c>
    </row>
    <row r="20" spans="29:29" x14ac:dyDescent="0.2">
      <c r="AC20" s="9">
        <v>0.158</v>
      </c>
    </row>
    <row r="21" spans="29:29" x14ac:dyDescent="0.2">
      <c r="AC21" s="9">
        <v>-4.8000000000000001E-2</v>
      </c>
    </row>
    <row r="22" spans="29:29" x14ac:dyDescent="0.2">
      <c r="AC22" s="9">
        <v>0.17599999999999999</v>
      </c>
    </row>
    <row r="23" spans="29:29" x14ac:dyDescent="0.2">
      <c r="AC23" s="9">
        <v>0.19400000000000001</v>
      </c>
    </row>
    <row r="24" spans="29:29" x14ac:dyDescent="0.2">
      <c r="AC24" s="9">
        <v>0.158</v>
      </c>
    </row>
    <row r="25" spans="29:29" x14ac:dyDescent="0.2">
      <c r="AC25" s="9">
        <v>-0.36599999999999999</v>
      </c>
    </row>
    <row r="26" spans="29:29" x14ac:dyDescent="0.2">
      <c r="AC26" s="9">
        <v>0.185</v>
      </c>
    </row>
    <row r="27" spans="29:29" x14ac:dyDescent="0.2">
      <c r="AC27" s="9">
        <v>0.17299999999999999</v>
      </c>
    </row>
    <row r="28" spans="29:29" x14ac:dyDescent="0.2">
      <c r="AC28" s="9">
        <v>0.16300000000000001</v>
      </c>
    </row>
    <row r="29" spans="29:29" x14ac:dyDescent="0.2">
      <c r="AC29" s="9"/>
    </row>
    <row r="30" spans="29:29" x14ac:dyDescent="0.2">
      <c r="AC30" s="9"/>
    </row>
    <row r="31" spans="29:29" x14ac:dyDescent="0.2">
      <c r="AC31" s="9"/>
    </row>
    <row r="32" spans="29:29" x14ac:dyDescent="0.2">
      <c r="AC32" s="9">
        <v>0.74299999999999999</v>
      </c>
    </row>
    <row r="33" spans="29:29" x14ac:dyDescent="0.2">
      <c r="AC33" s="9">
        <v>0.68</v>
      </c>
    </row>
    <row r="34" spans="29:29" x14ac:dyDescent="0.2">
      <c r="AC34" s="9">
        <v>0.68300000000000005</v>
      </c>
    </row>
    <row r="35" spans="29:29" x14ac:dyDescent="0.2">
      <c r="AC35" s="9">
        <v>0.77300000000000002</v>
      </c>
    </row>
    <row r="36" spans="29:29" x14ac:dyDescent="0.2">
      <c r="AC36" s="9">
        <v>0.84899999999999998</v>
      </c>
    </row>
    <row r="37" spans="29:29" x14ac:dyDescent="0.2">
      <c r="AC37" s="9">
        <v>0.84</v>
      </c>
    </row>
    <row r="38" spans="29:29" x14ac:dyDescent="0.2">
      <c r="AC38" s="9">
        <v>1.1040000000000001</v>
      </c>
    </row>
    <row r="39" spans="29:29" x14ac:dyDescent="0.2">
      <c r="AC39" s="9">
        <v>0.81</v>
      </c>
    </row>
    <row r="40" spans="29:29" x14ac:dyDescent="0.2">
      <c r="AC40" s="9">
        <v>0.625</v>
      </c>
    </row>
    <row r="41" spans="29:29" x14ac:dyDescent="0.2">
      <c r="AC41" s="9">
        <v>0.307</v>
      </c>
    </row>
    <row r="42" spans="29:29" x14ac:dyDescent="0.2">
      <c r="AC42" s="9">
        <v>-0.373</v>
      </c>
    </row>
    <row r="43" spans="29:29" x14ac:dyDescent="0.2">
      <c r="AC43" s="9">
        <v>1.2999999999999999E-2</v>
      </c>
    </row>
    <row r="44" spans="29:29" x14ac:dyDescent="0.2">
      <c r="AC44" s="9">
        <v>8.5999999999999993E-2</v>
      </c>
    </row>
    <row r="45" spans="29:29" x14ac:dyDescent="0.2">
      <c r="AC45" s="9">
        <v>0.14899999999999999</v>
      </c>
    </row>
    <row r="46" spans="29:29" x14ac:dyDescent="0.2">
      <c r="AC46" s="9">
        <v>0.3</v>
      </c>
    </row>
    <row r="47" spans="29:29" x14ac:dyDescent="0.2">
      <c r="AC47" s="9">
        <v>0.14699999999999999</v>
      </c>
    </row>
    <row r="48" spans="29:29" x14ac:dyDescent="0.2">
      <c r="AC48" s="9">
        <v>-0.22900000000000001</v>
      </c>
    </row>
    <row r="49" spans="29:29" x14ac:dyDescent="0.2">
      <c r="AC49" s="9"/>
    </row>
    <row r="50" spans="29:29" x14ac:dyDescent="0.2">
      <c r="AC50" s="9"/>
    </row>
    <row r="51" spans="29:29" x14ac:dyDescent="0.2">
      <c r="AC51" s="9"/>
    </row>
    <row r="52" spans="29:29" x14ac:dyDescent="0.2">
      <c r="AC52" s="9">
        <v>4.7E-2</v>
      </c>
    </row>
    <row r="53" spans="29:29" x14ac:dyDescent="0.2">
      <c r="AC53" s="9">
        <v>6.8000000000000005E-2</v>
      </c>
    </row>
    <row r="54" spans="29:29" x14ac:dyDescent="0.2">
      <c r="AC54" s="9">
        <v>8.7999999999999995E-2</v>
      </c>
    </row>
    <row r="55" spans="29:29" x14ac:dyDescent="0.2">
      <c r="AC55" s="9">
        <v>0.1</v>
      </c>
    </row>
    <row r="56" spans="29:29" x14ac:dyDescent="0.2">
      <c r="AC56" s="9">
        <v>0.1</v>
      </c>
    </row>
    <row r="57" spans="29:29" x14ac:dyDescent="0.2">
      <c r="AC57" s="9">
        <v>8.7999999999999995E-2</v>
      </c>
    </row>
    <row r="58" spans="29:29" x14ac:dyDescent="0.2">
      <c r="AC58" s="9">
        <v>5.3999999999999999E-2</v>
      </c>
    </row>
    <row r="59" spans="29:29" x14ac:dyDescent="0.2">
      <c r="AC59" s="9">
        <v>7.9000000000000001E-2</v>
      </c>
    </row>
    <row r="60" spans="29:29" x14ac:dyDescent="0.2">
      <c r="AC60" s="9">
        <v>9.5000000000000001E-2</v>
      </c>
    </row>
    <row r="61" spans="29:29" x14ac:dyDescent="0.2">
      <c r="AC61" s="9">
        <v>5.0000000000000001E-3</v>
      </c>
    </row>
    <row r="62" spans="29:29" x14ac:dyDescent="0.2">
      <c r="AC62" s="9">
        <v>4.42</v>
      </c>
    </row>
    <row r="63" spans="29:29" x14ac:dyDescent="0.2">
      <c r="AC63" s="9">
        <v>0.83099999999999996</v>
      </c>
    </row>
    <row r="64" spans="29:29" x14ac:dyDescent="0.2">
      <c r="AC64" s="9">
        <v>0.67</v>
      </c>
    </row>
    <row r="65" spans="29:29" x14ac:dyDescent="0.2">
      <c r="AC65" s="9">
        <v>0.79800000000000004</v>
      </c>
    </row>
    <row r="66" spans="29:29" x14ac:dyDescent="0.2">
      <c r="AC66" s="9">
        <v>0.59299999999999997</v>
      </c>
    </row>
    <row r="67" spans="29:29" x14ac:dyDescent="0.2">
      <c r="AC67" s="9">
        <v>0.66600000000000004</v>
      </c>
    </row>
    <row r="68" spans="29:29" x14ac:dyDescent="0.2">
      <c r="AC68" s="9">
        <v>1.0760000000000001</v>
      </c>
    </row>
    <row r="69" spans="29:29" x14ac:dyDescent="0.2">
      <c r="AC69" s="9"/>
    </row>
    <row r="70" spans="29:29" x14ac:dyDescent="0.2">
      <c r="AC70" s="9">
        <v>-0.11</v>
      </c>
    </row>
    <row r="71" spans="29:29" x14ac:dyDescent="0.2">
      <c r="AC71" s="9">
        <v>0.14699999999999999</v>
      </c>
    </row>
    <row r="72" spans="29:29" x14ac:dyDescent="0.2">
      <c r="AC72" s="9">
        <v>0.23</v>
      </c>
    </row>
    <row r="73" spans="29:29" x14ac:dyDescent="0.2">
      <c r="AC73" s="9">
        <v>0.252</v>
      </c>
    </row>
    <row r="74" spans="29:29" x14ac:dyDescent="0.2">
      <c r="AC74" s="9">
        <v>0.23899999999999999</v>
      </c>
    </row>
    <row r="75" spans="29:29" x14ac:dyDescent="0.2">
      <c r="AC75" s="9">
        <v>0.23799999999999999</v>
      </c>
    </row>
    <row r="76" spans="29:29" x14ac:dyDescent="0.2">
      <c r="AC76" s="9">
        <v>0.245</v>
      </c>
    </row>
    <row r="77" spans="29:29" x14ac:dyDescent="0.2">
      <c r="AC77" s="9">
        <v>0.24</v>
      </c>
    </row>
    <row r="78" spans="29:29" x14ac:dyDescent="0.2">
      <c r="AC78" s="9">
        <v>0.254</v>
      </c>
    </row>
    <row r="79" spans="29:29" x14ac:dyDescent="0.2">
      <c r="AC79" s="9">
        <v>0.23599999999999999</v>
      </c>
    </row>
    <row r="80" spans="29:29" x14ac:dyDescent="0.2">
      <c r="AC80" s="9">
        <v>0.26300000000000001</v>
      </c>
    </row>
    <row r="81" spans="29:29" x14ac:dyDescent="0.2">
      <c r="AC81" s="9">
        <v>0.186</v>
      </c>
    </row>
    <row r="82" spans="29:29" x14ac:dyDescent="0.2">
      <c r="AC82" s="8"/>
    </row>
    <row r="83" spans="29:29" x14ac:dyDescent="0.2">
      <c r="AC83" s="8"/>
    </row>
    <row r="84" spans="29:29" x14ac:dyDescent="0.2">
      <c r="AC84" s="8"/>
    </row>
    <row r="85" spans="29:29" x14ac:dyDescent="0.2">
      <c r="AC85" s="9">
        <v>9.5000000000000001E-2</v>
      </c>
    </row>
    <row r="86" spans="29:29" x14ac:dyDescent="0.2">
      <c r="AC86" s="9">
        <v>1.6E-2</v>
      </c>
    </row>
    <row r="87" spans="29:29" x14ac:dyDescent="0.2">
      <c r="AC87" s="9">
        <v>8.8999999999999996E-2</v>
      </c>
    </row>
    <row r="88" spans="29:29" x14ac:dyDescent="0.2">
      <c r="AC88" s="9">
        <v>0.155</v>
      </c>
    </row>
    <row r="89" spans="29:29" x14ac:dyDescent="0.2">
      <c r="AC89" s="9">
        <v>0.21</v>
      </c>
    </row>
    <row r="90" spans="29:29" x14ac:dyDescent="0.2">
      <c r="AC90" s="9">
        <v>0.19600000000000001</v>
      </c>
    </row>
    <row r="91" spans="29:29" x14ac:dyDescent="0.2">
      <c r="AC91" s="9">
        <v>0.13200000000000001</v>
      </c>
    </row>
    <row r="92" spans="29:29" x14ac:dyDescent="0.2">
      <c r="AC92" s="9">
        <v>0.17699999999999999</v>
      </c>
    </row>
    <row r="93" spans="29:29" x14ac:dyDescent="0.2">
      <c r="AC93" s="9">
        <v>0.20499999999999999</v>
      </c>
    </row>
    <row r="94" spans="29:29" x14ac:dyDescent="0.2">
      <c r="AC94" s="9">
        <v>0.27200000000000002</v>
      </c>
    </row>
    <row r="95" spans="29:29" x14ac:dyDescent="0.2">
      <c r="AC95" s="9">
        <v>0.16500000000000001</v>
      </c>
    </row>
    <row r="96" spans="29:29" x14ac:dyDescent="0.2">
      <c r="AC96" s="9"/>
    </row>
    <row r="97" spans="29:29" x14ac:dyDescent="0.2">
      <c r="AC97" s="9">
        <v>0.14499999999999999</v>
      </c>
    </row>
    <row r="98" spans="29:29" x14ac:dyDescent="0.2">
      <c r="AC98" s="9">
        <v>-2.3E-2</v>
      </c>
    </row>
    <row r="99" spans="29:29" x14ac:dyDescent="0.2">
      <c r="AC99" s="9">
        <v>0.186</v>
      </c>
    </row>
    <row r="100" spans="29:29" x14ac:dyDescent="0.2">
      <c r="AC100" s="9">
        <v>9.1999999999999998E-2</v>
      </c>
    </row>
    <row r="101" spans="29:29" x14ac:dyDescent="0.2">
      <c r="AC101" s="9">
        <v>3.5999999999999997E-2</v>
      </c>
    </row>
    <row r="102" spans="29:29" x14ac:dyDescent="0.2">
      <c r="AC102" s="9">
        <v>-1.0999999999999999E-2</v>
      </c>
    </row>
    <row r="103" spans="29:29" x14ac:dyDescent="0.2">
      <c r="AC103" s="9">
        <v>6.4000000000000001E-2</v>
      </c>
    </row>
    <row r="104" spans="29:29" x14ac:dyDescent="0.2">
      <c r="AC104" s="9">
        <v>8.1000000000000003E-2</v>
      </c>
    </row>
    <row r="105" spans="29:29" x14ac:dyDescent="0.2">
      <c r="AC105" s="9">
        <v>0.10199999999999999</v>
      </c>
    </row>
    <row r="106" spans="29:29" x14ac:dyDescent="0.2">
      <c r="AC106" s="9">
        <v>8.8999999999999996E-2</v>
      </c>
    </row>
    <row r="107" spans="29:29" x14ac:dyDescent="0.2">
      <c r="AC107" s="9">
        <v>0.13700000000000001</v>
      </c>
    </row>
    <row r="108" spans="29:29" x14ac:dyDescent="0.2">
      <c r="AC108" s="9">
        <v>0.34100000000000003</v>
      </c>
    </row>
    <row r="109" spans="29:29" x14ac:dyDescent="0.2">
      <c r="AC109" s="9">
        <v>0.65100000000000002</v>
      </c>
    </row>
    <row r="110" spans="29:29" x14ac:dyDescent="0.2">
      <c r="AC110" s="9">
        <v>2.0049999999999999</v>
      </c>
    </row>
    <row r="111" spans="29:29" x14ac:dyDescent="0.2">
      <c r="AC111" s="9">
        <v>1.022</v>
      </c>
    </row>
    <row r="112" spans="29:29" x14ac:dyDescent="0.2">
      <c r="AC112" s="9">
        <v>0.57299999999999995</v>
      </c>
    </row>
    <row r="113" spans="29:29" x14ac:dyDescent="0.2">
      <c r="AC113" s="9">
        <v>0.46700000000000003</v>
      </c>
    </row>
    <row r="114" spans="29:29" x14ac:dyDescent="0.2">
      <c r="AC114" s="9">
        <v>0.189</v>
      </c>
    </row>
    <row r="115" spans="29:29" x14ac:dyDescent="0.2">
      <c r="AC115" s="9">
        <v>0.24099999999999999</v>
      </c>
    </row>
    <row r="116" spans="29:29" x14ac:dyDescent="0.2">
      <c r="AC116" s="9">
        <v>0.28399999999999997</v>
      </c>
    </row>
    <row r="117" spans="29:29" x14ac:dyDescent="0.2">
      <c r="AC117" s="9">
        <v>0.45800000000000002</v>
      </c>
    </row>
    <row r="118" spans="29:29" x14ac:dyDescent="0.2">
      <c r="AC118" s="9">
        <v>0.105</v>
      </c>
    </row>
    <row r="119" spans="29:29" x14ac:dyDescent="0.2">
      <c r="AC119" s="9">
        <v>6.9000000000000006E-2</v>
      </c>
    </row>
    <row r="120" spans="29:29" x14ac:dyDescent="0.2">
      <c r="AC120" s="9">
        <v>3.0000000000000001E-3</v>
      </c>
    </row>
    <row r="121" spans="29:29" x14ac:dyDescent="0.2">
      <c r="AC121" s="9">
        <v>-0.14899999999999999</v>
      </c>
    </row>
    <row r="122" spans="29:29" x14ac:dyDescent="0.2">
      <c r="AC122" s="9">
        <v>-5.6000000000000001E-2</v>
      </c>
    </row>
    <row r="123" spans="29:29" x14ac:dyDescent="0.2">
      <c r="AC123" s="9">
        <v>-0.10100000000000001</v>
      </c>
    </row>
    <row r="124" spans="29:29" x14ac:dyDescent="0.2">
      <c r="AC124" s="9">
        <v>-2.1000000000000001E-2</v>
      </c>
    </row>
    <row r="125" spans="29:29" x14ac:dyDescent="0.2">
      <c r="AC125" s="9">
        <v>3.7999999999999999E-2</v>
      </c>
    </row>
    <row r="126" spans="29:29" x14ac:dyDescent="0.2">
      <c r="AC126" s="9">
        <v>1.2999999999999999E-2</v>
      </c>
    </row>
    <row r="127" spans="29:29" x14ac:dyDescent="0.2">
      <c r="AC127" s="9">
        <v>8.8999999999999996E-2</v>
      </c>
    </row>
    <row r="128" spans="29:29" x14ac:dyDescent="0.2">
      <c r="AC128" s="9">
        <v>0.63500000000000001</v>
      </c>
    </row>
    <row r="129" spans="29:29" x14ac:dyDescent="0.2">
      <c r="AC129" s="9">
        <v>0.46100000000000002</v>
      </c>
    </row>
    <row r="130" spans="29:29" x14ac:dyDescent="0.2">
      <c r="AC130" s="9">
        <v>0.436</v>
      </c>
    </row>
    <row r="131" spans="29:29" x14ac:dyDescent="0.2">
      <c r="AC131" s="9">
        <v>0.34899999999999998</v>
      </c>
    </row>
    <row r="132" spans="29:29" x14ac:dyDescent="0.2">
      <c r="AC132" s="9">
        <v>0.443</v>
      </c>
    </row>
    <row r="133" spans="29:29" x14ac:dyDescent="0.2">
      <c r="AC133" s="9">
        <v>0.48399999999999999</v>
      </c>
    </row>
    <row r="134" spans="29:29" x14ac:dyDescent="0.2">
      <c r="AC134" s="9">
        <v>0.56299999999999994</v>
      </c>
    </row>
    <row r="135" spans="29:29" x14ac:dyDescent="0.2">
      <c r="AC135" s="9">
        <v>0.67100000000000004</v>
      </c>
    </row>
    <row r="136" spans="29:29" x14ac:dyDescent="0.2">
      <c r="AC136" s="9">
        <v>0.77900000000000003</v>
      </c>
    </row>
    <row r="137" spans="29:29" x14ac:dyDescent="0.2">
      <c r="AC137" s="9">
        <v>0.89300000000000002</v>
      </c>
    </row>
    <row r="138" spans="29:29" x14ac:dyDescent="0.2">
      <c r="AC138" s="9">
        <v>5.2999999999999999E-2</v>
      </c>
    </row>
    <row r="139" spans="29:29" x14ac:dyDescent="0.2">
      <c r="AC139" s="9">
        <v>3.4000000000000002E-2</v>
      </c>
    </row>
    <row r="140" spans="29:29" x14ac:dyDescent="0.2">
      <c r="AC140" s="9">
        <v>6.6000000000000003E-2</v>
      </c>
    </row>
    <row r="141" spans="29:29" x14ac:dyDescent="0.2">
      <c r="AC141" s="9">
        <v>6.9000000000000006E-2</v>
      </c>
    </row>
    <row r="142" spans="29:29" x14ac:dyDescent="0.2">
      <c r="AC142" s="9">
        <v>7.4999999999999997E-2</v>
      </c>
    </row>
    <row r="143" spans="29:29" x14ac:dyDescent="0.2">
      <c r="AC143" s="9">
        <v>7.5999999999999998E-2</v>
      </c>
    </row>
    <row r="144" spans="29:29" x14ac:dyDescent="0.2">
      <c r="AC144" s="9">
        <v>0.10100000000000001</v>
      </c>
    </row>
    <row r="145" spans="29:29" x14ac:dyDescent="0.2">
      <c r="AC145" s="9">
        <v>4.2999999999999997E-2</v>
      </c>
    </row>
    <row r="146" spans="29:29" x14ac:dyDescent="0.2">
      <c r="AC146" s="9">
        <v>4.3999999999999997E-2</v>
      </c>
    </row>
    <row r="147" spans="29:29" x14ac:dyDescent="0.2">
      <c r="AC147" s="9">
        <v>0.122</v>
      </c>
    </row>
    <row r="148" spans="29:29" x14ac:dyDescent="0.2">
      <c r="AC148" s="8"/>
    </row>
    <row r="149" spans="29:29" x14ac:dyDescent="0.2">
      <c r="AC149" s="8"/>
    </row>
    <row r="150" spans="29:29" x14ac:dyDescent="0.2">
      <c r="AC150" s="9"/>
    </row>
    <row r="151" spans="29:29" x14ac:dyDescent="0.2">
      <c r="AC151" s="9">
        <v>-0.246</v>
      </c>
    </row>
    <row r="152" spans="29:29" x14ac:dyDescent="0.2">
      <c r="AC152" s="9">
        <v>-0.42899999999999999</v>
      </c>
    </row>
    <row r="153" spans="29:29" x14ac:dyDescent="0.2">
      <c r="AC153" s="9">
        <v>-0.46600000000000003</v>
      </c>
    </row>
    <row r="154" spans="29:29" x14ac:dyDescent="0.2">
      <c r="AC154" s="9">
        <v>-1.0680000000000001</v>
      </c>
    </row>
    <row r="155" spans="29:29" x14ac:dyDescent="0.2">
      <c r="AC155" s="9">
        <v>-0.318</v>
      </c>
    </row>
    <row r="156" spans="29:29" x14ac:dyDescent="0.2">
      <c r="AC156" s="9">
        <v>-7.0999999999999994E-2</v>
      </c>
    </row>
    <row r="157" spans="29:29" x14ac:dyDescent="0.2">
      <c r="AC157" s="9">
        <v>1.8580000000000001</v>
      </c>
    </row>
    <row r="158" spans="29:29" x14ac:dyDescent="0.2">
      <c r="AC158" s="9">
        <v>1.389</v>
      </c>
    </row>
    <row r="159" spans="29:29" x14ac:dyDescent="0.2">
      <c r="AC159" s="9">
        <v>1.3720000000000001</v>
      </c>
    </row>
    <row r="160" spans="29:29" x14ac:dyDescent="0.2">
      <c r="AC160" s="9">
        <v>1.016</v>
      </c>
    </row>
    <row r="161" spans="29:29" x14ac:dyDescent="0.2">
      <c r="AC161" s="9">
        <v>0.64300000000000002</v>
      </c>
    </row>
    <row r="162" spans="29:29" x14ac:dyDescent="0.2">
      <c r="AC162" s="9">
        <v>0.57699999999999996</v>
      </c>
    </row>
    <row r="163" spans="29:29" x14ac:dyDescent="0.2">
      <c r="AC163" s="9">
        <v>0.53200000000000003</v>
      </c>
    </row>
    <row r="164" spans="29:29" x14ac:dyDescent="0.2">
      <c r="AC164" s="9">
        <v>0.51</v>
      </c>
    </row>
    <row r="165" spans="29:29" x14ac:dyDescent="0.2">
      <c r="AC165" s="9">
        <v>0.193</v>
      </c>
    </row>
    <row r="166" spans="29:29" x14ac:dyDescent="0.2">
      <c r="AC166" s="9">
        <v>-0.56599999999999995</v>
      </c>
    </row>
    <row r="167" spans="29:29" x14ac:dyDescent="0.2">
      <c r="AC167" s="9">
        <v>0.26200000000000001</v>
      </c>
    </row>
    <row r="168" spans="29:29" x14ac:dyDescent="0.2">
      <c r="AC168" s="9">
        <v>0.247</v>
      </c>
    </row>
    <row r="169" spans="29:29" x14ac:dyDescent="0.2">
      <c r="AC169" s="9">
        <v>0.221</v>
      </c>
    </row>
    <row r="170" spans="29:29" x14ac:dyDescent="0.2">
      <c r="AC170" s="9">
        <v>0.14499999999999999</v>
      </c>
    </row>
    <row r="171" spans="29:29" x14ac:dyDescent="0.2">
      <c r="AC171" s="9">
        <v>0.28000000000000003</v>
      </c>
    </row>
    <row r="172" spans="29:29" x14ac:dyDescent="0.2">
      <c r="AC172" s="9">
        <v>0.26400000000000001</v>
      </c>
    </row>
    <row r="173" spans="29:29" x14ac:dyDescent="0.2">
      <c r="AC173" s="9">
        <v>0.28899999999999998</v>
      </c>
    </row>
    <row r="174" spans="29:29" x14ac:dyDescent="0.2">
      <c r="AC174" s="9">
        <v>0.30599999999999999</v>
      </c>
    </row>
    <row r="175" spans="29:29" x14ac:dyDescent="0.2">
      <c r="AC175" s="9">
        <v>0.32100000000000001</v>
      </c>
    </row>
    <row r="176" spans="29:29" x14ac:dyDescent="0.2">
      <c r="AC176" s="9">
        <v>0.39700000000000002</v>
      </c>
    </row>
    <row r="177" spans="29:29" x14ac:dyDescent="0.2">
      <c r="AC177" s="9">
        <v>-0.189</v>
      </c>
    </row>
    <row r="178" spans="29:29" x14ac:dyDescent="0.2">
      <c r="AC178" s="9">
        <v>-0.11799999999999999</v>
      </c>
    </row>
    <row r="179" spans="29:29" x14ac:dyDescent="0.2">
      <c r="AC179" s="9">
        <v>-0.161</v>
      </c>
    </row>
    <row r="180" spans="29:29" x14ac:dyDescent="0.2">
      <c r="AC180" s="9">
        <v>-0.23100000000000001</v>
      </c>
    </row>
    <row r="181" spans="29:29" x14ac:dyDescent="0.2">
      <c r="AC181" s="9">
        <v>-0.10299999999999999</v>
      </c>
    </row>
    <row r="182" spans="29:29" x14ac:dyDescent="0.2">
      <c r="AC182" s="9">
        <v>-1.2E-2</v>
      </c>
    </row>
    <row r="183" spans="29:29" x14ac:dyDescent="0.2">
      <c r="AC183" s="9">
        <v>9.5000000000000001E-2</v>
      </c>
    </row>
    <row r="184" spans="29:29" x14ac:dyDescent="0.2">
      <c r="AC184" s="9">
        <v>3.1E-2</v>
      </c>
    </row>
    <row r="185" spans="29:29" x14ac:dyDescent="0.2">
      <c r="AC185" s="9">
        <v>-0.19800000000000001</v>
      </c>
    </row>
    <row r="186" spans="29:29" x14ac:dyDescent="0.2">
      <c r="AC186" s="9">
        <v>-0.222</v>
      </c>
    </row>
    <row r="187" spans="29:29" x14ac:dyDescent="0.2">
      <c r="AC187" s="9">
        <v>0.17399999999999999</v>
      </c>
    </row>
    <row r="188" spans="29:29" x14ac:dyDescent="0.2">
      <c r="AC188" s="9">
        <v>0.106</v>
      </c>
    </row>
    <row r="189" spans="29:29" x14ac:dyDescent="0.2">
      <c r="AC189" s="9">
        <v>0.122</v>
      </c>
    </row>
    <row r="190" spans="29:29" x14ac:dyDescent="0.2">
      <c r="AC190" s="9">
        <v>6.9000000000000006E-2</v>
      </c>
    </row>
    <row r="191" spans="29:29" x14ac:dyDescent="0.2">
      <c r="AC191" s="9">
        <v>0.159</v>
      </c>
    </row>
    <row r="192" spans="29:29" x14ac:dyDescent="0.2">
      <c r="AC192" s="9">
        <v>0.17399999999999999</v>
      </c>
    </row>
    <row r="193" spans="29:29" x14ac:dyDescent="0.2">
      <c r="AC193" s="9">
        <v>0.193</v>
      </c>
    </row>
    <row r="194" spans="29:29" x14ac:dyDescent="0.2">
      <c r="AC194" s="9">
        <v>0.182</v>
      </c>
    </row>
    <row r="195" spans="29:29" x14ac:dyDescent="0.2">
      <c r="AC195" s="9">
        <v>0.20499999999999999</v>
      </c>
    </row>
    <row r="196" spans="29:29" x14ac:dyDescent="0.2">
      <c r="AC196" s="9">
        <v>0.31</v>
      </c>
    </row>
    <row r="197" spans="29:29" x14ac:dyDescent="0.2">
      <c r="AC197" s="8"/>
    </row>
    <row r="198" spans="29:29" x14ac:dyDescent="0.2">
      <c r="AC198" s="8"/>
    </row>
    <row r="199" spans="29:29" x14ac:dyDescent="0.2">
      <c r="AC199" s="9">
        <v>0.19800000000000001</v>
      </c>
    </row>
    <row r="200" spans="29:29" x14ac:dyDescent="0.2">
      <c r="AC200" s="9">
        <v>0.2</v>
      </c>
    </row>
    <row r="201" spans="29:29" x14ac:dyDescent="0.2">
      <c r="AC201" s="9">
        <v>0.23599999999999999</v>
      </c>
    </row>
    <row r="202" spans="29:29" x14ac:dyDescent="0.2">
      <c r="AC202" s="9">
        <v>0.21</v>
      </c>
    </row>
    <row r="203" spans="29:29" x14ac:dyDescent="0.2">
      <c r="AC203" s="9">
        <v>0.13300000000000001</v>
      </c>
    </row>
    <row r="204" spans="29:29" x14ac:dyDescent="0.2">
      <c r="AC204" s="9">
        <v>0.111</v>
      </c>
    </row>
    <row r="205" spans="29:29" x14ac:dyDescent="0.2">
      <c r="AC205" s="9">
        <v>0.14099999999999999</v>
      </c>
    </row>
    <row r="206" spans="29:29" x14ac:dyDescent="0.2">
      <c r="AC206" s="9">
        <v>0.19</v>
      </c>
    </row>
    <row r="207" spans="29:29" x14ac:dyDescent="0.2">
      <c r="AC207" s="9">
        <v>2.1000000000000001E-2</v>
      </c>
    </row>
    <row r="208" spans="29:29" x14ac:dyDescent="0.2">
      <c r="AC208" s="9">
        <v>0.153</v>
      </c>
    </row>
    <row r="209" spans="29:29" x14ac:dyDescent="0.2">
      <c r="AC209" s="9">
        <v>9.2999999999999999E-2</v>
      </c>
    </row>
    <row r="210" spans="29:29" x14ac:dyDescent="0.2">
      <c r="AC210" s="9">
        <v>6.6000000000000003E-2</v>
      </c>
    </row>
    <row r="211" spans="29:29" x14ac:dyDescent="0.2">
      <c r="AC211" s="9">
        <v>0.13100000000000001</v>
      </c>
    </row>
    <row r="212" spans="29:29" x14ac:dyDescent="0.2">
      <c r="AC212" s="9">
        <v>9.8000000000000004E-2</v>
      </c>
    </row>
    <row r="213" spans="29:29" x14ac:dyDescent="0.2">
      <c r="AC213" s="9">
        <v>-4.9000000000000002E-2</v>
      </c>
    </row>
    <row r="214" spans="29:29" x14ac:dyDescent="0.2">
      <c r="AC214" s="9">
        <v>-0.14000000000000001</v>
      </c>
    </row>
    <row r="215" spans="29:29" x14ac:dyDescent="0.2">
      <c r="AC215" s="9">
        <v>-0.376</v>
      </c>
    </row>
    <row r="216" spans="29:29" x14ac:dyDescent="0.2">
      <c r="AC216" s="9">
        <v>-0.254</v>
      </c>
    </row>
    <row r="217" spans="29:29" x14ac:dyDescent="0.2">
      <c r="AC217" s="9">
        <v>-0.19800000000000001</v>
      </c>
    </row>
    <row r="218" spans="29:29" x14ac:dyDescent="0.2">
      <c r="AC218" s="9">
        <v>0.16500000000000001</v>
      </c>
    </row>
    <row r="219" spans="29:29" x14ac:dyDescent="0.2">
      <c r="AC219" s="9">
        <v>0.153</v>
      </c>
    </row>
    <row r="220" spans="29:29" x14ac:dyDescent="0.2">
      <c r="AC220" s="9">
        <v>7.1999999999999995E-2</v>
      </c>
    </row>
    <row r="221" spans="29:29" x14ac:dyDescent="0.2">
      <c r="AC221" s="9">
        <v>7.5999999999999998E-2</v>
      </c>
    </row>
    <row r="222" spans="29:29" x14ac:dyDescent="0.2">
      <c r="AC222" s="9">
        <v>2E-3</v>
      </c>
    </row>
    <row r="223" spans="29:29" x14ac:dyDescent="0.2">
      <c r="AC223" s="9">
        <v>-0.32700000000000001</v>
      </c>
    </row>
    <row r="224" spans="29:29" x14ac:dyDescent="0.2">
      <c r="AC224" s="9">
        <v>-0.83899999999999997</v>
      </c>
    </row>
    <row r="225" spans="29:29" x14ac:dyDescent="0.2">
      <c r="AC225" s="9">
        <v>8.2000000000000003E-2</v>
      </c>
    </row>
    <row r="226" spans="29:29" x14ac:dyDescent="0.2">
      <c r="AC226" s="9">
        <v>0.109</v>
      </c>
    </row>
    <row r="227" spans="29:29" x14ac:dyDescent="0.2">
      <c r="AC227" s="9">
        <v>0.124</v>
      </c>
    </row>
    <row r="228" spans="29:29" x14ac:dyDescent="0.2">
      <c r="AC228" s="9">
        <v>0.159</v>
      </c>
    </row>
    <row r="229" spans="29:29" x14ac:dyDescent="0.2">
      <c r="AC229" s="9">
        <v>0.222</v>
      </c>
    </row>
    <row r="230" spans="29:29" x14ac:dyDescent="0.2">
      <c r="AC230" s="9">
        <v>0.17100000000000001</v>
      </c>
    </row>
    <row r="231" spans="29:29" x14ac:dyDescent="0.2">
      <c r="AC231" s="9">
        <v>0.152</v>
      </c>
    </row>
    <row r="232" spans="29:29" x14ac:dyDescent="0.2">
      <c r="AC232" s="9">
        <v>0.121</v>
      </c>
    </row>
    <row r="233" spans="29:29" x14ac:dyDescent="0.2">
      <c r="AC233" s="9">
        <v>4.9000000000000002E-2</v>
      </c>
    </row>
    <row r="234" spans="29:29" x14ac:dyDescent="0.2">
      <c r="AC234" s="9">
        <v>-8.9999999999999993E-3</v>
      </c>
    </row>
    <row r="235" spans="29:29" x14ac:dyDescent="0.2">
      <c r="AC235" s="9">
        <v>0.04</v>
      </c>
    </row>
    <row r="236" spans="29:29" x14ac:dyDescent="0.2">
      <c r="AC236" s="9">
        <v>8.5999999999999993E-2</v>
      </c>
    </row>
    <row r="237" spans="29:29" x14ac:dyDescent="0.2">
      <c r="AC237" s="9">
        <v>0.157</v>
      </c>
    </row>
    <row r="238" spans="29:29" x14ac:dyDescent="0.2">
      <c r="AC238" s="9">
        <v>0.19</v>
      </c>
    </row>
    <row r="239" spans="29:29" x14ac:dyDescent="0.2">
      <c r="AC239" s="9">
        <v>0.22</v>
      </c>
    </row>
    <row r="240" spans="29:29" x14ac:dyDescent="0.2">
      <c r="AC240" s="9">
        <v>0.22800000000000001</v>
      </c>
    </row>
    <row r="241" spans="29:29" x14ac:dyDescent="0.2">
      <c r="AC241" s="9">
        <v>0.16700000000000001</v>
      </c>
    </row>
    <row r="242" spans="29:29" x14ac:dyDescent="0.2">
      <c r="AC242" s="9">
        <v>0.159</v>
      </c>
    </row>
    <row r="243" spans="29:29" x14ac:dyDescent="0.2">
      <c r="AC243" s="9">
        <v>9.2999999999999999E-2</v>
      </c>
    </row>
    <row r="244" spans="29:29" x14ac:dyDescent="0.2">
      <c r="AC244" s="9">
        <v>4.2999999999999997E-2</v>
      </c>
    </row>
    <row r="245" spans="29:29" x14ac:dyDescent="0.2">
      <c r="AC245" s="9">
        <v>6.3E-2</v>
      </c>
    </row>
    <row r="246" spans="29:29" x14ac:dyDescent="0.2">
      <c r="AC246" s="9">
        <v>0.108</v>
      </c>
    </row>
    <row r="247" spans="29:29" x14ac:dyDescent="0.2">
      <c r="AC247" s="9">
        <v>0.214</v>
      </c>
    </row>
    <row r="248" spans="29:29" x14ac:dyDescent="0.2">
      <c r="AC248" s="9">
        <v>0.159</v>
      </c>
    </row>
    <row r="249" spans="29:29" x14ac:dyDescent="0.2">
      <c r="AC249" s="9">
        <v>0.255</v>
      </c>
    </row>
    <row r="250" spans="29:29" x14ac:dyDescent="0.2">
      <c r="AC250" s="9">
        <v>0.215</v>
      </c>
    </row>
    <row r="251" spans="29:29" x14ac:dyDescent="0.2">
      <c r="AC251" s="9">
        <v>0.124</v>
      </c>
    </row>
    <row r="252" spans="29:29" x14ac:dyDescent="0.2">
      <c r="AC252" s="9">
        <v>0.24199999999999999</v>
      </c>
    </row>
    <row r="253" spans="29:29" x14ac:dyDescent="0.2">
      <c r="AC253" s="9">
        <v>1.7000000000000001E-2</v>
      </c>
    </row>
    <row r="254" spans="29:29" x14ac:dyDescent="0.2">
      <c r="AC254" s="9">
        <v>-0.42</v>
      </c>
    </row>
    <row r="255" spans="29:29" x14ac:dyDescent="0.2">
      <c r="AC255" s="9">
        <v>2.3E-2</v>
      </c>
    </row>
    <row r="256" spans="29:29" x14ac:dyDescent="0.2">
      <c r="AC256" s="9">
        <v>2.1999999999999999E-2</v>
      </c>
    </row>
    <row r="257" spans="29:29" x14ac:dyDescent="0.2">
      <c r="AC257" s="9">
        <v>0.11600000000000001</v>
      </c>
    </row>
    <row r="258" spans="29:29" x14ac:dyDescent="0.2">
      <c r="AC258" s="9">
        <v>8.2000000000000003E-2</v>
      </c>
    </row>
    <row r="259" spans="29:29" x14ac:dyDescent="0.2">
      <c r="AC259" s="9">
        <v>0.111</v>
      </c>
    </row>
    <row r="260" spans="29:29" x14ac:dyDescent="0.2">
      <c r="AC260" s="9">
        <v>0.123</v>
      </c>
    </row>
    <row r="261" spans="29:29" x14ac:dyDescent="0.2">
      <c r="AC261" s="9">
        <v>0.13500000000000001</v>
      </c>
    </row>
    <row r="262" spans="29:29" x14ac:dyDescent="0.2">
      <c r="AC262" s="9">
        <v>0.12</v>
      </c>
    </row>
    <row r="263" spans="29:29" x14ac:dyDescent="0.2">
      <c r="AC263" s="9">
        <v>6.9000000000000006E-2</v>
      </c>
    </row>
    <row r="264" spans="29:29" x14ac:dyDescent="0.2">
      <c r="AC264" s="9">
        <v>-8.9999999999999993E-3</v>
      </c>
    </row>
    <row r="265" spans="29:29" x14ac:dyDescent="0.2">
      <c r="AC265" s="9">
        <v>-2.1999999999999999E-2</v>
      </c>
    </row>
    <row r="266" spans="29:29" x14ac:dyDescent="0.2">
      <c r="AC266" s="9">
        <v>9.1999999999999998E-2</v>
      </c>
    </row>
    <row r="267" spans="29:29" x14ac:dyDescent="0.2">
      <c r="AC267" s="9">
        <v>0.17899999999999999</v>
      </c>
    </row>
    <row r="268" spans="29:29" x14ac:dyDescent="0.2">
      <c r="AC268" s="9">
        <v>6.3E-2</v>
      </c>
    </row>
    <row r="269" spans="29:29" x14ac:dyDescent="0.2">
      <c r="AC269" s="9">
        <v>0.89500000000000002</v>
      </c>
    </row>
    <row r="270" spans="29:29" x14ac:dyDescent="0.2">
      <c r="AC270" s="9">
        <v>0.27700000000000002</v>
      </c>
    </row>
    <row r="271" spans="29:29" x14ac:dyDescent="0.2">
      <c r="AC271" s="9">
        <v>0.161</v>
      </c>
    </row>
    <row r="272" spans="29:29" x14ac:dyDescent="0.2">
      <c r="AC272" s="9">
        <v>8.4000000000000005E-2</v>
      </c>
    </row>
    <row r="273" spans="29:29" x14ac:dyDescent="0.2">
      <c r="AC273" s="9">
        <v>8.8999999999999996E-2</v>
      </c>
    </row>
    <row r="274" spans="29:29" x14ac:dyDescent="0.2">
      <c r="AC274" s="9">
        <v>-6.3E-2</v>
      </c>
    </row>
    <row r="275" spans="29:29" x14ac:dyDescent="0.2">
      <c r="AC275" s="9">
        <v>6.4000000000000001E-2</v>
      </c>
    </row>
    <row r="276" spans="29:29" x14ac:dyDescent="0.2">
      <c r="AC276" s="9">
        <v>0.24099999999999999</v>
      </c>
    </row>
    <row r="277" spans="29:29" x14ac:dyDescent="0.2">
      <c r="AC277" s="8"/>
    </row>
    <row r="278" spans="29:29" x14ac:dyDescent="0.2">
      <c r="AC278" s="8"/>
    </row>
    <row r="279" spans="29:29" x14ac:dyDescent="0.2">
      <c r="AC279" s="9">
        <v>6.5000000000000002E-2</v>
      </c>
    </row>
    <row r="280" spans="29:29" x14ac:dyDescent="0.2">
      <c r="AC280" s="9">
        <v>0.113</v>
      </c>
    </row>
    <row r="281" spans="29:29" x14ac:dyDescent="0.2">
      <c r="AC281" s="9">
        <v>5.8999999999999997E-2</v>
      </c>
    </row>
    <row r="282" spans="29:29" x14ac:dyDescent="0.2">
      <c r="AC282" s="9">
        <v>7.0999999999999994E-2</v>
      </c>
    </row>
    <row r="283" spans="29:29" x14ac:dyDescent="0.2">
      <c r="AC283" s="9">
        <v>3.5000000000000003E-2</v>
      </c>
    </row>
    <row r="284" spans="29:29" x14ac:dyDescent="0.2">
      <c r="AC284" s="9">
        <v>-6.0000000000000001E-3</v>
      </c>
    </row>
    <row r="285" spans="29:29" x14ac:dyDescent="0.2">
      <c r="AC285" s="9">
        <v>0.04</v>
      </c>
    </row>
    <row r="286" spans="29:29" x14ac:dyDescent="0.2">
      <c r="AC286" s="9">
        <v>3.0000000000000001E-3</v>
      </c>
    </row>
    <row r="287" spans="29:29" x14ac:dyDescent="0.2">
      <c r="AC287" s="9">
        <v>3.6999999999999998E-2</v>
      </c>
    </row>
    <row r="288" spans="29:29" x14ac:dyDescent="0.2">
      <c r="AC288" s="9">
        <v>6.3E-2</v>
      </c>
    </row>
    <row r="289" spans="29:29" x14ac:dyDescent="0.2">
      <c r="AC289" s="9">
        <v>6.2E-2</v>
      </c>
    </row>
    <row r="290" spans="29:29" x14ac:dyDescent="0.2">
      <c r="AC290" s="9">
        <v>9.2999999999999999E-2</v>
      </c>
    </row>
    <row r="291" spans="29:29" x14ac:dyDescent="0.2">
      <c r="AC291" s="9">
        <v>5.2999999999999999E-2</v>
      </c>
    </row>
    <row r="292" spans="29:29" x14ac:dyDescent="0.2">
      <c r="AC292" s="9">
        <v>5.3999999999999999E-2</v>
      </c>
    </row>
    <row r="293" spans="29:29" x14ac:dyDescent="0.2">
      <c r="AC293" s="9">
        <v>-6.5000000000000002E-2</v>
      </c>
    </row>
    <row r="294" spans="29:29" x14ac:dyDescent="0.2">
      <c r="AC294" s="9">
        <v>-7.0000000000000007E-2</v>
      </c>
    </row>
    <row r="295" spans="29:29" x14ac:dyDescent="0.2">
      <c r="AC295" s="9">
        <v>-0.129</v>
      </c>
    </row>
    <row r="296" spans="29:29" x14ac:dyDescent="0.2">
      <c r="AC296" s="9">
        <v>5.3999999999999999E-2</v>
      </c>
    </row>
    <row r="297" spans="29:29" x14ac:dyDescent="0.2">
      <c r="AC297" s="9">
        <v>8.3000000000000004E-2</v>
      </c>
    </row>
    <row r="298" spans="29:29" x14ac:dyDescent="0.2">
      <c r="AC298" s="9">
        <v>0.13200000000000001</v>
      </c>
    </row>
    <row r="299" spans="29:29" x14ac:dyDescent="0.2">
      <c r="AC299" s="9">
        <v>0.16800000000000001</v>
      </c>
    </row>
    <row r="300" spans="29:29" x14ac:dyDescent="0.2">
      <c r="AC300" s="9">
        <v>0.13700000000000001</v>
      </c>
    </row>
    <row r="301" spans="29:29" x14ac:dyDescent="0.2">
      <c r="AC301" s="9">
        <v>9.9000000000000005E-2</v>
      </c>
    </row>
    <row r="302" spans="29:29" x14ac:dyDescent="0.2">
      <c r="AC302" s="9">
        <v>9.8000000000000004E-2</v>
      </c>
    </row>
    <row r="303" spans="29:29" x14ac:dyDescent="0.2">
      <c r="AC303" s="9">
        <v>-0.14899999999999999</v>
      </c>
    </row>
    <row r="304" spans="29:29" x14ac:dyDescent="0.2">
      <c r="AC304" s="9">
        <v>-0.23</v>
      </c>
    </row>
    <row r="305" spans="29:29" x14ac:dyDescent="0.2">
      <c r="AC305" s="9">
        <v>2.4E-2</v>
      </c>
    </row>
    <row r="306" spans="29:29" x14ac:dyDescent="0.2">
      <c r="AC306" s="9">
        <v>0.183</v>
      </c>
    </row>
    <row r="307" spans="29:29" x14ac:dyDescent="0.2">
      <c r="AC307" s="9">
        <v>9.4E-2</v>
      </c>
    </row>
    <row r="308" spans="29:29" x14ac:dyDescent="0.2">
      <c r="AC308" s="9">
        <v>0.105</v>
      </c>
    </row>
    <row r="309" spans="29:29" x14ac:dyDescent="0.2">
      <c r="AC309" s="9">
        <v>9.0999999999999998E-2</v>
      </c>
    </row>
    <row r="310" spans="29:29" x14ac:dyDescent="0.2">
      <c r="AC310" s="9">
        <v>9.6000000000000002E-2</v>
      </c>
    </row>
    <row r="311" spans="29:29" x14ac:dyDescent="0.2">
      <c r="AC311" s="9">
        <v>8.5000000000000006E-2</v>
      </c>
    </row>
    <row r="312" spans="29:29" x14ac:dyDescent="0.2">
      <c r="AC312" s="9">
        <v>0.10100000000000001</v>
      </c>
    </row>
    <row r="313" spans="29:29" x14ac:dyDescent="0.2">
      <c r="AC313" s="9">
        <v>0.16200000000000001</v>
      </c>
    </row>
    <row r="314" spans="29:29" x14ac:dyDescent="0.2">
      <c r="AC314" s="9">
        <v>0.16300000000000001</v>
      </c>
    </row>
    <row r="315" spans="29:29" x14ac:dyDescent="0.2">
      <c r="AC315" s="9">
        <v>0.152</v>
      </c>
    </row>
    <row r="316" spans="29:29" x14ac:dyDescent="0.2">
      <c r="AC316" s="9">
        <v>0.151</v>
      </c>
    </row>
    <row r="317" spans="29:29" x14ac:dyDescent="0.2">
      <c r="AC317" s="9">
        <v>-0.34</v>
      </c>
    </row>
    <row r="318" spans="29:29" x14ac:dyDescent="0.2">
      <c r="AC318" s="9">
        <v>0.13100000000000001</v>
      </c>
    </row>
    <row r="319" spans="29:29" x14ac:dyDescent="0.2">
      <c r="AC319" s="9">
        <v>9.2999999999999999E-2</v>
      </c>
    </row>
    <row r="320" spans="29:29" x14ac:dyDescent="0.2">
      <c r="AC320" s="9">
        <v>8.5000000000000006E-2</v>
      </c>
    </row>
    <row r="321" spans="29:29" x14ac:dyDescent="0.2">
      <c r="AC321" s="9">
        <v>0.13400000000000001</v>
      </c>
    </row>
    <row r="322" spans="29:29" x14ac:dyDescent="0.2">
      <c r="AC322" s="9">
        <v>0.106</v>
      </c>
    </row>
    <row r="323" spans="29:29" x14ac:dyDescent="0.2">
      <c r="AC323" s="9">
        <v>-1.4999999999999999E-2</v>
      </c>
    </row>
    <row r="324" spans="29:29" x14ac:dyDescent="0.2">
      <c r="AC324" s="9">
        <v>-0.13700000000000001</v>
      </c>
    </row>
    <row r="325" spans="29:29" x14ac:dyDescent="0.2">
      <c r="AC325" s="9">
        <v>-5.8999999999999997E-2</v>
      </c>
    </row>
    <row r="326" spans="29:29" x14ac:dyDescent="0.2">
      <c r="AC326" s="9">
        <v>0.16400000000000001</v>
      </c>
    </row>
    <row r="327" spans="29:29" x14ac:dyDescent="0.2">
      <c r="AC327" s="9">
        <v>0.04</v>
      </c>
    </row>
    <row r="328" spans="29:29" x14ac:dyDescent="0.2">
      <c r="AC328" s="9">
        <v>6.0999999999999999E-2</v>
      </c>
    </row>
    <row r="329" spans="29:29" x14ac:dyDescent="0.2">
      <c r="AC329" s="9">
        <v>7.3999999999999996E-2</v>
      </c>
    </row>
    <row r="330" spans="29:29" x14ac:dyDescent="0.2">
      <c r="AC330" s="9">
        <v>0.13100000000000001</v>
      </c>
    </row>
    <row r="331" spans="29:29" x14ac:dyDescent="0.2">
      <c r="AC331" s="9">
        <v>4.3999999999999997E-2</v>
      </c>
    </row>
    <row r="332" spans="29:29" x14ac:dyDescent="0.2">
      <c r="AC332" s="9">
        <v>2.3E-2</v>
      </c>
    </row>
    <row r="333" spans="29:29" x14ac:dyDescent="0.2">
      <c r="AC333" s="9">
        <v>2.1000000000000001E-2</v>
      </c>
    </row>
    <row r="334" spans="29:29" x14ac:dyDescent="0.2">
      <c r="AC334" s="9">
        <v>4.2999999999999997E-2</v>
      </c>
    </row>
    <row r="335" spans="29:29" x14ac:dyDescent="0.2">
      <c r="AC335" s="9">
        <v>2.1999999999999999E-2</v>
      </c>
    </row>
    <row r="336" spans="29:29" x14ac:dyDescent="0.2">
      <c r="AC336" s="9">
        <v>-2E-3</v>
      </c>
    </row>
    <row r="337" spans="29:29" x14ac:dyDescent="0.2">
      <c r="AC337" s="9">
        <v>3.3000000000000002E-2</v>
      </c>
    </row>
    <row r="338" spans="29:29" x14ac:dyDescent="0.2">
      <c r="AC338" s="9">
        <v>-9.4E-2</v>
      </c>
    </row>
    <row r="339" spans="29:29" x14ac:dyDescent="0.2">
      <c r="AC339" s="9">
        <v>8.3000000000000004E-2</v>
      </c>
    </row>
    <row r="340" spans="29:29" x14ac:dyDescent="0.2">
      <c r="AC340" s="9">
        <v>0.105</v>
      </c>
    </row>
    <row r="341" spans="29:29" x14ac:dyDescent="0.2">
      <c r="AC341" s="9">
        <v>8.3000000000000004E-2</v>
      </c>
    </row>
    <row r="342" spans="29:29" x14ac:dyDescent="0.2">
      <c r="AC342" s="9">
        <v>0.20899999999999999</v>
      </c>
    </row>
    <row r="343" spans="29:29" x14ac:dyDescent="0.2">
      <c r="AC343" s="9">
        <v>2.5999999999999999E-2</v>
      </c>
    </row>
    <row r="344" spans="29:29" x14ac:dyDescent="0.2">
      <c r="AC344" s="9">
        <v>-0.109</v>
      </c>
    </row>
    <row r="345" spans="29:29" x14ac:dyDescent="0.2">
      <c r="AC345" s="9">
        <v>4.2000000000000003E-2</v>
      </c>
    </row>
    <row r="346" spans="29:29" x14ac:dyDescent="0.2">
      <c r="AC346" s="9">
        <v>0.16400000000000001</v>
      </c>
    </row>
    <row r="347" spans="29:29" x14ac:dyDescent="0.2">
      <c r="AC347" s="9">
        <v>-0.49</v>
      </c>
    </row>
    <row r="348" spans="29:29" x14ac:dyDescent="0.2">
      <c r="AC348" s="9">
        <v>0.13500000000000001</v>
      </c>
    </row>
    <row r="349" spans="29:29" x14ac:dyDescent="0.2">
      <c r="AC349" s="9">
        <v>9.1999999999999998E-2</v>
      </c>
    </row>
    <row r="350" spans="29:29" x14ac:dyDescent="0.2">
      <c r="AC350" s="9">
        <v>2.5999999999999999E-2</v>
      </c>
    </row>
    <row r="351" spans="29:29" x14ac:dyDescent="0.2">
      <c r="AC351" s="9">
        <v>-2.3E-2</v>
      </c>
    </row>
    <row r="352" spans="29:29" x14ac:dyDescent="0.2">
      <c r="AC352" s="9">
        <v>8.5999999999999993E-2</v>
      </c>
    </row>
    <row r="353" spans="29:29" x14ac:dyDescent="0.2">
      <c r="AC353" s="9">
        <v>-0.43</v>
      </c>
    </row>
    <row r="354" spans="29:29" x14ac:dyDescent="0.2">
      <c r="AC354" s="9">
        <v>-0.97899999999999998</v>
      </c>
    </row>
    <row r="355" spans="29:29" x14ac:dyDescent="0.2">
      <c r="AC355" s="9">
        <v>0.14199999999999999</v>
      </c>
    </row>
    <row r="356" spans="29:29" x14ac:dyDescent="0.2">
      <c r="AC356" s="9">
        <v>-8.2000000000000003E-2</v>
      </c>
    </row>
    <row r="357" spans="29:29" x14ac:dyDescent="0.2">
      <c r="AC357" s="9">
        <v>-0.159</v>
      </c>
    </row>
    <row r="358" spans="29:29" x14ac:dyDescent="0.2">
      <c r="AC358" s="9">
        <v>3.2000000000000001E-2</v>
      </c>
    </row>
    <row r="359" spans="29:29" x14ac:dyDescent="0.2">
      <c r="AC359" s="9">
        <v>0.111</v>
      </c>
    </row>
    <row r="360" spans="29:29" x14ac:dyDescent="0.2">
      <c r="AC360" s="9">
        <v>5.1999999999999998E-2</v>
      </c>
    </row>
    <row r="361" spans="29:29" x14ac:dyDescent="0.2">
      <c r="AC361" s="9">
        <v>0.10199999999999999</v>
      </c>
    </row>
    <row r="362" spans="29:29" x14ac:dyDescent="0.2">
      <c r="AC362" s="9">
        <v>0.14699999999999999</v>
      </c>
    </row>
    <row r="363" spans="29:29" x14ac:dyDescent="0.2">
      <c r="AC363" s="9">
        <v>0.17599999999999999</v>
      </c>
    </row>
    <row r="364" spans="29:29" x14ac:dyDescent="0.2">
      <c r="AC364" s="9">
        <v>0.08</v>
      </c>
    </row>
    <row r="365" spans="29:29" x14ac:dyDescent="0.2">
      <c r="AC365" s="9">
        <v>7.4999999999999997E-2</v>
      </c>
    </row>
    <row r="366" spans="29:29" x14ac:dyDescent="0.2">
      <c r="AC366" s="9">
        <v>0.16900000000000001</v>
      </c>
    </row>
    <row r="367" spans="29:29" x14ac:dyDescent="0.2">
      <c r="AC367" s="9">
        <v>5.0999999999999997E-2</v>
      </c>
    </row>
    <row r="368" spans="29:29" x14ac:dyDescent="0.2">
      <c r="AC368" s="9">
        <v>3.7999999999999999E-2</v>
      </c>
    </row>
    <row r="369" spans="29:29" x14ac:dyDescent="0.2">
      <c r="AC369" s="9">
        <v>7.0000000000000007E-2</v>
      </c>
    </row>
    <row r="370" spans="29:29" x14ac:dyDescent="0.2">
      <c r="AC370" s="9">
        <v>7.0999999999999994E-2</v>
      </c>
    </row>
    <row r="371" spans="29:29" x14ac:dyDescent="0.2">
      <c r="AC371" s="9">
        <v>0.06</v>
      </c>
    </row>
    <row r="372" spans="29:29" x14ac:dyDescent="0.2">
      <c r="AC372" s="9">
        <v>0.14199999999999999</v>
      </c>
    </row>
    <row r="373" spans="29:29" x14ac:dyDescent="0.2">
      <c r="AC373" s="9">
        <v>-0.156</v>
      </c>
    </row>
    <row r="374" spans="29:29" x14ac:dyDescent="0.2">
      <c r="AC374" s="9">
        <v>-7.1999999999999995E-2</v>
      </c>
    </row>
    <row r="375" spans="29:29" x14ac:dyDescent="0.2">
      <c r="AC375" s="9">
        <v>1E-3</v>
      </c>
    </row>
    <row r="376" spans="29:29" x14ac:dyDescent="0.2">
      <c r="AC376" s="9">
        <v>0.246</v>
      </c>
    </row>
    <row r="377" spans="29:29" x14ac:dyDescent="0.2">
      <c r="AC377" s="9">
        <v>6.4000000000000001E-2</v>
      </c>
    </row>
    <row r="378" spans="29:29" x14ac:dyDescent="0.2">
      <c r="AC378" s="9">
        <v>3.5999999999999997E-2</v>
      </c>
    </row>
    <row r="379" spans="29:29" x14ac:dyDescent="0.2">
      <c r="AC379" s="9">
        <v>5.6000000000000001E-2</v>
      </c>
    </row>
    <row r="380" spans="29:29" x14ac:dyDescent="0.2">
      <c r="AC380" s="9">
        <v>0.04</v>
      </c>
    </row>
    <row r="381" spans="29:29" x14ac:dyDescent="0.2">
      <c r="AC381" s="9">
        <v>7.9000000000000001E-2</v>
      </c>
    </row>
    <row r="382" spans="29:29" x14ac:dyDescent="0.2">
      <c r="AC382" s="9">
        <v>0.12</v>
      </c>
    </row>
    <row r="383" spans="29:29" x14ac:dyDescent="0.2">
      <c r="AC383" s="9">
        <v>-7.0999999999999994E-2</v>
      </c>
    </row>
    <row r="384" spans="29:29" x14ac:dyDescent="0.2">
      <c r="AC384" s="9">
        <v>-7.1999999999999995E-2</v>
      </c>
    </row>
    <row r="385" spans="29:29" x14ac:dyDescent="0.2">
      <c r="AC385" s="9">
        <v>-4.3999999999999997E-2</v>
      </c>
    </row>
    <row r="386" spans="29:29" x14ac:dyDescent="0.2">
      <c r="AC386" s="9">
        <v>8.5000000000000006E-2</v>
      </c>
    </row>
    <row r="387" spans="29:29" x14ac:dyDescent="0.2">
      <c r="AC387" s="8"/>
    </row>
    <row r="388" spans="29:29" x14ac:dyDescent="0.2">
      <c r="AC388" s="8"/>
    </row>
    <row r="389" spans="29:29" x14ac:dyDescent="0.2">
      <c r="AC389" s="8"/>
    </row>
    <row r="390" spans="29:29" x14ac:dyDescent="0.2">
      <c r="AC390" s="8"/>
    </row>
    <row r="391" spans="29:29" x14ac:dyDescent="0.2">
      <c r="AC391" s="8"/>
    </row>
    <row r="392" spans="29:29" x14ac:dyDescent="0.2">
      <c r="AC392" s="8"/>
    </row>
    <row r="393" spans="29:29" x14ac:dyDescent="0.2">
      <c r="AC393" s="8"/>
    </row>
    <row r="394" spans="29:29" x14ac:dyDescent="0.2">
      <c r="AC394" s="8"/>
    </row>
    <row r="395" spans="29:29" x14ac:dyDescent="0.2">
      <c r="AC395" s="9"/>
    </row>
    <row r="396" spans="29:29" x14ac:dyDescent="0.2">
      <c r="AC396" s="9">
        <v>8.9999999999999993E-3</v>
      </c>
    </row>
    <row r="397" spans="29:29" x14ac:dyDescent="0.2">
      <c r="AC397" s="8"/>
    </row>
    <row r="398" spans="29:29" x14ac:dyDescent="0.2">
      <c r="AC398" s="8"/>
    </row>
    <row r="399" spans="29:29" x14ac:dyDescent="0.2">
      <c r="AC399" s="8"/>
    </row>
    <row r="400" spans="29:29" x14ac:dyDescent="0.2">
      <c r="AC400" s="9"/>
    </row>
    <row r="401" spans="29:29" x14ac:dyDescent="0.2">
      <c r="AC401" s="9">
        <v>6.0000000000000001E-3</v>
      </c>
    </row>
    <row r="402" spans="29:29" x14ac:dyDescent="0.2">
      <c r="AC402" s="9">
        <v>0.111</v>
      </c>
    </row>
    <row r="403" spans="29:29" x14ac:dyDescent="0.2">
      <c r="AC403" s="9">
        <v>9.8000000000000004E-2</v>
      </c>
    </row>
    <row r="404" spans="29:29" x14ac:dyDescent="0.2">
      <c r="AC404" s="9">
        <v>0.104</v>
      </c>
    </row>
    <row r="405" spans="29:29" x14ac:dyDescent="0.2">
      <c r="AC405" s="9">
        <v>0.121</v>
      </c>
    </row>
    <row r="406" spans="29:29" x14ac:dyDescent="0.2">
      <c r="AC406" s="9">
        <v>9.9000000000000005E-2</v>
      </c>
    </row>
    <row r="407" spans="29:29" x14ac:dyDescent="0.2">
      <c r="AC407" s="9">
        <v>0.10299999999999999</v>
      </c>
    </row>
    <row r="408" spans="29:29" x14ac:dyDescent="0.2">
      <c r="AC408" s="9">
        <v>6.0999999999999999E-2</v>
      </c>
    </row>
    <row r="409" spans="29:29" x14ac:dyDescent="0.2">
      <c r="AC409" s="9">
        <v>-0.17699999999999999</v>
      </c>
    </row>
    <row r="410" spans="29:29" x14ac:dyDescent="0.2">
      <c r="AC410" s="9">
        <v>-6.2E-2</v>
      </c>
    </row>
    <row r="411" spans="29:29" x14ac:dyDescent="0.2">
      <c r="AC411" s="9">
        <v>-4.0000000000000001E-3</v>
      </c>
    </row>
    <row r="412" spans="29:29" x14ac:dyDescent="0.2">
      <c r="AC412" s="9">
        <v>-0.51200000000000001</v>
      </c>
    </row>
    <row r="413" spans="29:29" x14ac:dyDescent="0.2">
      <c r="AC413" s="9">
        <v>0.222</v>
      </c>
    </row>
    <row r="414" spans="29:29" x14ac:dyDescent="0.2">
      <c r="AC414" s="9">
        <v>0.159</v>
      </c>
    </row>
    <row r="415" spans="29:29" x14ac:dyDescent="0.2">
      <c r="AC415" s="9">
        <v>8.8999999999999996E-2</v>
      </c>
    </row>
    <row r="416" spans="29:29" x14ac:dyDescent="0.2">
      <c r="AC416" s="9">
        <v>9.7000000000000003E-2</v>
      </c>
    </row>
    <row r="417" spans="29:29" x14ac:dyDescent="0.2">
      <c r="AC417" s="9">
        <v>0.115</v>
      </c>
    </row>
    <row r="418" spans="29:29" x14ac:dyDescent="0.2">
      <c r="AC418" s="9">
        <v>-0.307</v>
      </c>
    </row>
    <row r="419" spans="29:29" x14ac:dyDescent="0.2">
      <c r="AC419" s="9">
        <v>-0.36899999999999999</v>
      </c>
    </row>
    <row r="420" spans="29:29" x14ac:dyDescent="0.2">
      <c r="AC420" s="9">
        <v>0.16300000000000001</v>
      </c>
    </row>
    <row r="421" spans="29:29" x14ac:dyDescent="0.2">
      <c r="AC421" s="9">
        <v>0.23300000000000001</v>
      </c>
    </row>
    <row r="422" spans="29:29" x14ac:dyDescent="0.2">
      <c r="AC422" s="8"/>
    </row>
    <row r="423" spans="29:29" x14ac:dyDescent="0.2">
      <c r="AC423" s="8"/>
    </row>
    <row r="424" spans="29:29" x14ac:dyDescent="0.2">
      <c r="AC424" s="9">
        <v>0.192</v>
      </c>
    </row>
    <row r="425" spans="29:29" x14ac:dyDescent="0.2">
      <c r="AC425" s="9">
        <v>0.13400000000000001</v>
      </c>
    </row>
    <row r="426" spans="29:29" x14ac:dyDescent="0.2">
      <c r="AC426" s="9">
        <v>0.13600000000000001</v>
      </c>
    </row>
    <row r="427" spans="29:29" x14ac:dyDescent="0.2">
      <c r="AC427" s="9">
        <v>0.17299999999999999</v>
      </c>
    </row>
    <row r="428" spans="29:29" x14ac:dyDescent="0.2">
      <c r="AC428" s="9">
        <v>7.0999999999999994E-2</v>
      </c>
    </row>
    <row r="429" spans="29:29" x14ac:dyDescent="0.2">
      <c r="AC429" s="9">
        <v>7.0000000000000007E-2</v>
      </c>
    </row>
    <row r="430" spans="29:29" x14ac:dyDescent="0.2">
      <c r="AC430" s="9">
        <v>0.22800000000000001</v>
      </c>
    </row>
    <row r="431" spans="29:29" x14ac:dyDescent="0.2">
      <c r="AC431" s="9">
        <v>5.5E-2</v>
      </c>
    </row>
    <row r="432" spans="29:29" x14ac:dyDescent="0.2">
      <c r="AC432" s="9">
        <v>0.10199999999999999</v>
      </c>
    </row>
    <row r="433" spans="29:29" x14ac:dyDescent="0.2">
      <c r="AC433" s="9">
        <v>0.16500000000000001</v>
      </c>
    </row>
    <row r="434" spans="29:29" x14ac:dyDescent="0.2">
      <c r="AC434" s="9">
        <v>0.06</v>
      </c>
    </row>
    <row r="435" spans="29:29" x14ac:dyDescent="0.2">
      <c r="AC435" s="9">
        <v>4.5999999999999999E-2</v>
      </c>
    </row>
    <row r="436" spans="29:29" x14ac:dyDescent="0.2">
      <c r="AC436" s="9">
        <v>9.6000000000000002E-2</v>
      </c>
    </row>
    <row r="437" spans="29:29" x14ac:dyDescent="0.2">
      <c r="AC437" s="9">
        <v>2.8000000000000001E-2</v>
      </c>
    </row>
    <row r="438" spans="29:29" x14ac:dyDescent="0.2">
      <c r="AC438" s="9">
        <v>-0.17799999999999999</v>
      </c>
    </row>
    <row r="439" spans="29:29" x14ac:dyDescent="0.2">
      <c r="AC439" s="9">
        <v>6.3E-2</v>
      </c>
    </row>
    <row r="440" spans="29:29" x14ac:dyDescent="0.2">
      <c r="AC440" s="9">
        <v>0.10199999999999999</v>
      </c>
    </row>
    <row r="441" spans="29:29" x14ac:dyDescent="0.2">
      <c r="AC441" s="8"/>
    </row>
    <row r="442" spans="29:29" x14ac:dyDescent="0.2">
      <c r="AC442" s="8"/>
    </row>
    <row r="443" spans="29:29" x14ac:dyDescent="0.2">
      <c r="AC443" s="9">
        <v>0.26600000000000001</v>
      </c>
    </row>
    <row r="444" spans="29:29" x14ac:dyDescent="0.2">
      <c r="AC444" s="9">
        <v>0.22600000000000001</v>
      </c>
    </row>
    <row r="445" spans="29:29" x14ac:dyDescent="0.2">
      <c r="AC445" s="9">
        <v>0.16200000000000001</v>
      </c>
    </row>
    <row r="446" spans="29:29" x14ac:dyDescent="0.2">
      <c r="AC446" s="9">
        <v>0.182</v>
      </c>
    </row>
    <row r="447" spans="29:29" x14ac:dyDescent="0.2">
      <c r="AC447" s="9">
        <v>0.26200000000000001</v>
      </c>
    </row>
    <row r="448" spans="29:29" x14ac:dyDescent="0.2">
      <c r="AC448" s="9">
        <v>7.0999999999999994E-2</v>
      </c>
    </row>
    <row r="449" spans="29:29" x14ac:dyDescent="0.2">
      <c r="AC449" s="9">
        <v>9.7000000000000003E-2</v>
      </c>
    </row>
    <row r="450" spans="29:29" x14ac:dyDescent="0.2">
      <c r="AC450" s="9">
        <v>0.22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4E1D6-ED6A-F147-A09D-8645C6B981D0}">
  <sheetPr codeName="Feuil1_HID7">
    <tabColor rgb="FF007800"/>
  </sheetPr>
  <dimension ref="AE1:AJ450"/>
  <sheetViews>
    <sheetView workbookViewId="0"/>
  </sheetViews>
  <sheetFormatPr baseColWidth="10" defaultRowHeight="15" x14ac:dyDescent="0.2"/>
  <sheetData>
    <row r="1" spans="31:36" ht="60" x14ac:dyDescent="0.2">
      <c r="AE1" s="7" t="s">
        <v>642</v>
      </c>
      <c r="AF1" s="7" t="s">
        <v>634</v>
      </c>
      <c r="AG1" s="7" t="s">
        <v>635</v>
      </c>
      <c r="AH1" s="7" t="s">
        <v>644</v>
      </c>
      <c r="AI1" s="7" t="s">
        <v>636</v>
      </c>
      <c r="AJ1" s="7" t="s">
        <v>640</v>
      </c>
    </row>
    <row r="2" spans="31:36" x14ac:dyDescent="0.2">
      <c r="AE2" s="9">
        <v>4.6031746031746001</v>
      </c>
      <c r="AF2" s="8">
        <v>-4.0436322797627309</v>
      </c>
      <c r="AG2" s="8">
        <v>9.6842737695577661</v>
      </c>
      <c r="AH2">
        <v>1.6759999999999999</v>
      </c>
      <c r="AI2" s="9">
        <v>1.0244039096059268</v>
      </c>
      <c r="AJ2" s="9"/>
    </row>
    <row r="3" spans="31:36" x14ac:dyDescent="0.2">
      <c r="AE3" s="9">
        <v>57.224111345975103</v>
      </c>
      <c r="AF3" s="8">
        <v>-0.13073523003175</v>
      </c>
      <c r="AG3" s="8">
        <v>9.6829655619268706</v>
      </c>
      <c r="AH3">
        <v>1.4630000000000001</v>
      </c>
      <c r="AI3" s="9">
        <v>1.0048622366288493</v>
      </c>
      <c r="AJ3" s="9"/>
    </row>
    <row r="4" spans="31:36" x14ac:dyDescent="0.2">
      <c r="AE4" s="9">
        <v>56.272583559168901</v>
      </c>
      <c r="AF4" s="8">
        <v>0.50492457299588578</v>
      </c>
      <c r="AG4" s="8">
        <v>9.6880021029637398</v>
      </c>
      <c r="AH4">
        <v>1.2689999999999999</v>
      </c>
      <c r="AI4" s="9">
        <v>0.6939775476028035</v>
      </c>
      <c r="AJ4" s="9">
        <v>316119</v>
      </c>
    </row>
    <row r="5" spans="31:36" x14ac:dyDescent="0.2">
      <c r="AE5" s="9">
        <v>56.285045308033801</v>
      </c>
      <c r="AF5" s="8">
        <v>-7.0086212243379018</v>
      </c>
      <c r="AG5" s="8">
        <v>9.6153387044949028</v>
      </c>
      <c r="AH5">
        <v>2.8820000000000001</v>
      </c>
      <c r="AI5" s="9">
        <v>0.75041686120189421</v>
      </c>
      <c r="AJ5" s="9">
        <v>332869.96999999997</v>
      </c>
    </row>
    <row r="6" spans="31:36" x14ac:dyDescent="0.2">
      <c r="AE6" s="9">
        <v>60.872710152371099</v>
      </c>
      <c r="AF6" s="8">
        <v>-13.306209564463417</v>
      </c>
      <c r="AG6" s="8">
        <v>9.4725507784542948</v>
      </c>
      <c r="AH6">
        <v>2.4430000000000001</v>
      </c>
      <c r="AI6" s="9">
        <v>0.87621172488075083</v>
      </c>
      <c r="AJ6" s="9">
        <v>287192</v>
      </c>
    </row>
    <row r="7" spans="31:36" x14ac:dyDescent="0.2">
      <c r="AE7" s="9">
        <v>59.536222439448203</v>
      </c>
      <c r="AF7" s="8">
        <v>-6.3471303277427298</v>
      </c>
      <c r="AG7" s="8">
        <v>9.4069756634095967</v>
      </c>
      <c r="AH7">
        <v>1.9059999999999999</v>
      </c>
      <c r="AI7" s="9">
        <v>0.83800213587447625</v>
      </c>
      <c r="AJ7" s="9">
        <v>221475</v>
      </c>
    </row>
    <row r="8" spans="31:36" x14ac:dyDescent="0.2">
      <c r="AE8" s="9">
        <v>67.434357434357395</v>
      </c>
      <c r="AF8" s="8">
        <v>-41.624907582354389</v>
      </c>
      <c r="AG8" s="8">
        <v>8.8686947765809716</v>
      </c>
      <c r="AH8">
        <v>2.335</v>
      </c>
      <c r="AI8" s="9">
        <v>1.0886574725584013</v>
      </c>
      <c r="AJ8" s="9">
        <v>224436</v>
      </c>
    </row>
    <row r="9" spans="31:36" x14ac:dyDescent="0.2">
      <c r="AE9" s="9">
        <v>70.765406680040797</v>
      </c>
      <c r="AF9" s="8">
        <v>7.0503799605966782</v>
      </c>
      <c r="AG9" s="8">
        <v>8.9368241549973018</v>
      </c>
      <c r="AH9">
        <v>2.9809999999999999</v>
      </c>
      <c r="AI9" s="9">
        <v>1.1388195083475745</v>
      </c>
      <c r="AJ9" s="9">
        <v>210346</v>
      </c>
    </row>
    <row r="10" spans="31:36" x14ac:dyDescent="0.2">
      <c r="AE10" s="9">
        <v>70.390255409412404</v>
      </c>
      <c r="AF10" s="8">
        <v>222.80794005521233</v>
      </c>
      <c r="AG10" s="8">
        <v>10.108711502547386</v>
      </c>
      <c r="AH10">
        <v>1.8660000000000001</v>
      </c>
      <c r="AI10" s="9">
        <v>1.3813731878156053</v>
      </c>
      <c r="AJ10" s="9">
        <v>227014</v>
      </c>
    </row>
    <row r="11" spans="31:36" x14ac:dyDescent="0.2">
      <c r="AE11" s="9">
        <v>73.214840714840705</v>
      </c>
      <c r="AF11" s="8">
        <v>-15.487050008144648</v>
      </c>
      <c r="AG11" s="8">
        <v>9.9404460935216594</v>
      </c>
      <c r="AH11">
        <v>1.518</v>
      </c>
      <c r="AI11" s="9">
        <v>1.4250469811593505</v>
      </c>
      <c r="AJ11" s="9">
        <v>868323</v>
      </c>
    </row>
    <row r="12" spans="31:36" x14ac:dyDescent="0.2">
      <c r="AE12" s="9">
        <v>84.042159763313606</v>
      </c>
      <c r="AF12" s="8">
        <v>-9.2972427706792207</v>
      </c>
      <c r="AG12" s="8">
        <v>8.5932278776922342</v>
      </c>
      <c r="AH12">
        <v>0.41399999999999998</v>
      </c>
      <c r="AI12" s="9">
        <v>3.9471733086190919</v>
      </c>
      <c r="AJ12" s="9"/>
    </row>
    <row r="13" spans="31:36" x14ac:dyDescent="0.2">
      <c r="AE13" s="9">
        <v>75.389643036701798</v>
      </c>
      <c r="AF13" s="8">
        <v>22.928637627432806</v>
      </c>
      <c r="AG13" s="8">
        <v>8.7996616968151304</v>
      </c>
      <c r="AH13">
        <v>0.33900000000000002</v>
      </c>
      <c r="AI13" s="9">
        <v>3.8952050663449937</v>
      </c>
      <c r="AJ13" s="9"/>
    </row>
    <row r="14" spans="31:36" x14ac:dyDescent="0.2">
      <c r="AE14" s="9">
        <v>63.800673011199301</v>
      </c>
      <c r="AF14" s="8">
        <v>18.968636911942099</v>
      </c>
      <c r="AG14" s="8">
        <v>8.9733514138399197</v>
      </c>
      <c r="AH14">
        <v>0.311</v>
      </c>
      <c r="AI14" s="9">
        <v>3.5295310519645122</v>
      </c>
      <c r="AJ14" s="9"/>
    </row>
    <row r="15" spans="31:36" x14ac:dyDescent="0.2">
      <c r="AE15" s="9">
        <v>64.207459207459195</v>
      </c>
      <c r="AF15" s="8">
        <v>1.5462610899873257</v>
      </c>
      <c r="AG15" s="8">
        <v>8.9886956967857081</v>
      </c>
      <c r="AH15">
        <v>0.33600000000000002</v>
      </c>
      <c r="AI15" s="9">
        <v>3.6663754368447328</v>
      </c>
      <c r="AJ15" s="9"/>
    </row>
    <row r="16" spans="31:36" x14ac:dyDescent="0.2">
      <c r="AE16" s="9">
        <v>61.901709401709297</v>
      </c>
      <c r="AF16" s="8">
        <v>-2.4088866699950073</v>
      </c>
      <c r="AG16" s="8">
        <v>8.9643119481245144</v>
      </c>
      <c r="AH16">
        <v>0.33600000000000002</v>
      </c>
      <c r="AI16" s="9">
        <v>3.6421537280982221</v>
      </c>
      <c r="AJ16" s="9"/>
    </row>
    <row r="17" spans="31:36" x14ac:dyDescent="0.2">
      <c r="AE17" s="9">
        <v>55.5133272524576</v>
      </c>
      <c r="AF17" s="8">
        <v>24.248625143880293</v>
      </c>
      <c r="AG17" s="8">
        <v>9.1814263618115408</v>
      </c>
      <c r="AH17">
        <v>0.36</v>
      </c>
      <c r="AI17" s="9">
        <v>3.094493051981472</v>
      </c>
      <c r="AJ17" s="9"/>
    </row>
    <row r="18" spans="31:36" x14ac:dyDescent="0.2">
      <c r="AE18" s="9">
        <v>52.086620644312902</v>
      </c>
      <c r="AF18" s="8">
        <v>-6.2171899125064334</v>
      </c>
      <c r="AG18" s="8">
        <v>9.1172377537138587</v>
      </c>
      <c r="AH18">
        <v>0.40600000000000003</v>
      </c>
      <c r="AI18" s="9">
        <v>3.1332455273844801</v>
      </c>
      <c r="AJ18" s="9"/>
    </row>
    <row r="19" spans="31:36" x14ac:dyDescent="0.2">
      <c r="AE19" s="9">
        <v>59.369658119658098</v>
      </c>
      <c r="AF19" s="8">
        <v>3.0622324662495886</v>
      </c>
      <c r="AG19" s="8">
        <v>9.147400572202308</v>
      </c>
      <c r="AH19">
        <v>0.56200000000000006</v>
      </c>
      <c r="AI19" s="9">
        <v>2.9711395101171458</v>
      </c>
      <c r="AJ19" s="9"/>
    </row>
    <row r="20" spans="31:36" x14ac:dyDescent="0.2">
      <c r="AE20" s="9">
        <v>39.2853960616591</v>
      </c>
      <c r="AF20" s="8">
        <v>7.7316293929712456</v>
      </c>
      <c r="AG20" s="8">
        <v>9.2218736077898562</v>
      </c>
      <c r="AH20">
        <v>0.56399999999999995</v>
      </c>
      <c r="AI20" s="9">
        <v>2.71787267694741</v>
      </c>
      <c r="AJ20" s="9"/>
    </row>
    <row r="21" spans="31:36" x14ac:dyDescent="0.2">
      <c r="AE21" s="9">
        <v>43.994587143625601</v>
      </c>
      <c r="AF21" s="8">
        <v>11.605377619612495</v>
      </c>
      <c r="AG21" s="8">
        <v>9.3316726571437076</v>
      </c>
      <c r="AH21">
        <v>0.84099999999999997</v>
      </c>
      <c r="AI21" s="9">
        <v>2.4362267493356953</v>
      </c>
      <c r="AJ21" s="9"/>
    </row>
    <row r="22" spans="31:36" x14ac:dyDescent="0.2">
      <c r="AE22" s="9">
        <v>63.1192881192881</v>
      </c>
      <c r="AF22" s="8">
        <v>-3.220573823121895</v>
      </c>
      <c r="AG22" s="8">
        <v>11.648784147353842</v>
      </c>
      <c r="AH22">
        <v>0.45500000000000002</v>
      </c>
      <c r="AI22" s="9">
        <v>1.0021562259934353</v>
      </c>
      <c r="AJ22" s="9">
        <v>2102800</v>
      </c>
    </row>
    <row r="23" spans="31:36" x14ac:dyDescent="0.2">
      <c r="AE23" s="9">
        <v>61.720489005318697</v>
      </c>
      <c r="AF23" s="8">
        <v>10.022522522522523</v>
      </c>
      <c r="AG23" s="8">
        <v>11.744299056404454</v>
      </c>
      <c r="AH23">
        <v>1.833</v>
      </c>
      <c r="AI23" s="9">
        <v>0.98786032229654142</v>
      </c>
      <c r="AJ23" s="9">
        <v>1865170</v>
      </c>
    </row>
    <row r="24" spans="31:36" x14ac:dyDescent="0.2">
      <c r="AE24" s="3"/>
      <c r="AF24" s="8">
        <v>0.96165290043083962</v>
      </c>
      <c r="AG24" s="8">
        <v>11.753869640909945</v>
      </c>
      <c r="AH24">
        <v>2.0699999999999998</v>
      </c>
      <c r="AI24" s="9">
        <v>1.0178553184800974</v>
      </c>
      <c r="AJ24" s="9"/>
    </row>
    <row r="25" spans="31:36" x14ac:dyDescent="0.2">
      <c r="AE25" s="9">
        <v>63.2062588904694</v>
      </c>
      <c r="AF25" s="8">
        <v>-5.4131792997760231</v>
      </c>
      <c r="AG25" s="8">
        <v>11.698217605209017</v>
      </c>
      <c r="AH25">
        <v>2.343</v>
      </c>
      <c r="AI25" s="9">
        <v>0.90371145841122658</v>
      </c>
      <c r="AJ25" s="9">
        <v>1850400</v>
      </c>
    </row>
    <row r="26" spans="31:36" x14ac:dyDescent="0.2">
      <c r="AE26" s="3"/>
      <c r="AF26" s="8">
        <v>-6.6959129921815936</v>
      </c>
      <c r="AG26" s="8">
        <v>11.628911331128942</v>
      </c>
      <c r="AH26">
        <v>3.83</v>
      </c>
      <c r="AI26" s="9">
        <v>0.94103189727332637</v>
      </c>
      <c r="AJ26" s="9"/>
    </row>
    <row r="27" spans="31:36" x14ac:dyDescent="0.2">
      <c r="AE27" s="9">
        <v>57.928335575394399</v>
      </c>
      <c r="AF27" s="8">
        <v>-0.75157171098327658</v>
      </c>
      <c r="AG27" s="8">
        <v>11.621367228703837</v>
      </c>
      <c r="AH27">
        <v>2.8610000000000002</v>
      </c>
      <c r="AI27" s="9">
        <v>0.9259963751861755</v>
      </c>
      <c r="AJ27" s="9">
        <v>1667700</v>
      </c>
    </row>
    <row r="28" spans="31:36" x14ac:dyDescent="0.2">
      <c r="AE28" s="9">
        <v>80.684848484848402</v>
      </c>
      <c r="AF28" s="8">
        <v>-7.2666750408240164</v>
      </c>
      <c r="AG28" s="8">
        <v>11.545924943233336</v>
      </c>
      <c r="AH28">
        <v>2.8460000000000001</v>
      </c>
      <c r="AI28" s="9">
        <v>1.0341251028010257</v>
      </c>
      <c r="AJ28" s="9">
        <v>365100</v>
      </c>
    </row>
    <row r="29" spans="31:36" x14ac:dyDescent="0.2">
      <c r="AE29" s="9">
        <v>81.836439118743201</v>
      </c>
      <c r="AF29" s="8">
        <v>-53.327850611968465</v>
      </c>
      <c r="AG29" s="8">
        <v>10.783902371171786</v>
      </c>
      <c r="AH29">
        <v>2.835</v>
      </c>
      <c r="AI29" s="9">
        <v>0.6013930925826112</v>
      </c>
      <c r="AJ29" s="9">
        <v>281700</v>
      </c>
    </row>
    <row r="30" spans="31:36" x14ac:dyDescent="0.2">
      <c r="AE30" s="9">
        <v>80.521212121212102</v>
      </c>
      <c r="AF30" s="8">
        <v>7.9149218458476724</v>
      </c>
      <c r="AG30" s="8">
        <v>10.86007534117482</v>
      </c>
      <c r="AH30">
        <v>-8.4600000000000009</v>
      </c>
      <c r="AI30" s="9">
        <v>0.63226141078838172</v>
      </c>
      <c r="AJ30" s="9">
        <v>331300</v>
      </c>
    </row>
    <row r="31" spans="31:36" x14ac:dyDescent="0.2">
      <c r="AE31" s="9">
        <v>80.408512830419497</v>
      </c>
      <c r="AF31" s="8">
        <v>12.325188258798217</v>
      </c>
      <c r="AG31" s="8">
        <v>10.976303286160228</v>
      </c>
      <c r="AH31">
        <v>-10.657999999999999</v>
      </c>
      <c r="AI31" s="9">
        <v>0.59211246408537421</v>
      </c>
      <c r="AJ31" s="9">
        <v>318200</v>
      </c>
    </row>
    <row r="32" spans="31:36" x14ac:dyDescent="0.2">
      <c r="AE32" s="3"/>
      <c r="AF32" s="8">
        <v>-7.5962559104506413</v>
      </c>
      <c r="AG32" s="8">
        <v>11.469579454466547</v>
      </c>
      <c r="AH32">
        <v>5.8789999999999996</v>
      </c>
      <c r="AI32" s="9">
        <v>1.1385158420184214</v>
      </c>
      <c r="AJ32" s="9"/>
    </row>
    <row r="33" spans="31:36" x14ac:dyDescent="0.2">
      <c r="AE33" s="9">
        <v>86.695463039549097</v>
      </c>
      <c r="AF33" s="8">
        <v>4.2952024896092231</v>
      </c>
      <c r="AG33" s="8">
        <v>11.511634632203972</v>
      </c>
      <c r="AH33">
        <v>3.8239999999999998</v>
      </c>
      <c r="AI33" s="9">
        <v>1.1359854211933393</v>
      </c>
      <c r="AJ33" s="9">
        <v>2704276</v>
      </c>
    </row>
    <row r="34" spans="31:36" x14ac:dyDescent="0.2">
      <c r="AE34" s="9"/>
      <c r="AF34" s="8">
        <v>7.0540997887274584</v>
      </c>
      <c r="AG34" s="8">
        <v>11.579798758404518</v>
      </c>
      <c r="AH34">
        <v>3.9340000000000002</v>
      </c>
      <c r="AI34" s="9">
        <v>1.0890138052302742</v>
      </c>
      <c r="AJ34" s="9"/>
    </row>
    <row r="35" spans="31:36" x14ac:dyDescent="0.2">
      <c r="AE35" s="9">
        <v>81.700115550690199</v>
      </c>
      <c r="AF35" s="8">
        <v>-2.2531707134572936</v>
      </c>
      <c r="AG35" s="8">
        <v>11.557009333789498</v>
      </c>
      <c r="AH35">
        <v>4.5640000000000001</v>
      </c>
      <c r="AI35" s="9">
        <v>1.1407178466514205</v>
      </c>
      <c r="AJ35" s="9">
        <v>2750043</v>
      </c>
    </row>
    <row r="36" spans="31:36" x14ac:dyDescent="0.2">
      <c r="AE36" s="9">
        <v>81.764966044627101</v>
      </c>
      <c r="AF36" s="8">
        <v>-4.5508913278536367</v>
      </c>
      <c r="AG36" s="8">
        <v>11.510432359764517</v>
      </c>
      <c r="AH36">
        <v>5.2039999999999997</v>
      </c>
      <c r="AI36" s="9">
        <v>1.2653807981874869</v>
      </c>
      <c r="AJ36" s="9">
        <v>2493058</v>
      </c>
    </row>
    <row r="37" spans="31:36" x14ac:dyDescent="0.2">
      <c r="AE37" s="9">
        <v>78.413163897034806</v>
      </c>
      <c r="AF37" s="8">
        <v>-6.975368667983278</v>
      </c>
      <c r="AG37" s="8">
        <v>11.438126484894745</v>
      </c>
      <c r="AH37">
        <v>5.92</v>
      </c>
      <c r="AI37" s="9">
        <v>1.2666041619518713</v>
      </c>
      <c r="AJ37" s="9">
        <v>2438665</v>
      </c>
    </row>
    <row r="38" spans="31:36" x14ac:dyDescent="0.2">
      <c r="AE38" s="9">
        <v>79.264448394883104</v>
      </c>
      <c r="AF38" s="8">
        <v>-11.910381170993501</v>
      </c>
      <c r="AG38" s="8">
        <v>11.311310990955839</v>
      </c>
      <c r="AH38">
        <v>7.8330000000000002</v>
      </c>
      <c r="AI38" s="9">
        <v>1.3517696137801103</v>
      </c>
      <c r="AJ38" s="9">
        <v>1787502</v>
      </c>
    </row>
    <row r="39" spans="31:36" x14ac:dyDescent="0.2">
      <c r="AE39" s="9">
        <v>79.609949670925204</v>
      </c>
      <c r="AF39" s="8">
        <v>-2.2277681946636325</v>
      </c>
      <c r="AG39" s="8">
        <v>11.288781413322436</v>
      </c>
      <c r="AH39">
        <v>6.4660000000000002</v>
      </c>
      <c r="AI39" s="9">
        <v>1.4698448448448449</v>
      </c>
      <c r="AJ39" s="9">
        <v>1289456</v>
      </c>
    </row>
    <row r="40" spans="31:36" x14ac:dyDescent="0.2">
      <c r="AE40" s="9">
        <v>79.035068805183698</v>
      </c>
      <c r="AF40" s="8">
        <v>-0.97722722722722732</v>
      </c>
      <c r="AG40" s="8">
        <v>11.278961079024354</v>
      </c>
      <c r="AH40">
        <v>5.3869999999999996</v>
      </c>
      <c r="AI40" s="9">
        <v>1.5839977760648984</v>
      </c>
      <c r="AJ40" s="9">
        <v>1496517</v>
      </c>
    </row>
    <row r="41" spans="31:36" x14ac:dyDescent="0.2">
      <c r="AE41" s="3"/>
      <c r="AF41" s="8">
        <v>0.57114696925662445</v>
      </c>
      <c r="AG41" s="8">
        <v>11.284656300113475</v>
      </c>
      <c r="AH41">
        <v>5.6660000000000004</v>
      </c>
      <c r="AI41" s="9">
        <v>1.5502003995426619</v>
      </c>
      <c r="AJ41" s="9"/>
    </row>
    <row r="42" spans="31:36" x14ac:dyDescent="0.2">
      <c r="AE42" s="9">
        <v>65.767973856209096</v>
      </c>
      <c r="AF42" s="8">
        <v>-26.875870762290187</v>
      </c>
      <c r="AG42" s="8">
        <v>10.000795735003125</v>
      </c>
      <c r="AH42">
        <v>1.7150000000000001</v>
      </c>
      <c r="AI42" s="9">
        <v>1.1614498276174923</v>
      </c>
      <c r="AJ42" s="6">
        <v>433373</v>
      </c>
    </row>
    <row r="43" spans="31:36" x14ac:dyDescent="0.2">
      <c r="AE43" s="9"/>
      <c r="AF43" s="8">
        <v>-12.529486481582289</v>
      </c>
      <c r="AG43" s="8">
        <v>9.8669272972243256</v>
      </c>
      <c r="AH43">
        <v>1.512</v>
      </c>
      <c r="AI43" s="9">
        <v>1.3264702831656467</v>
      </c>
      <c r="AJ43" s="9"/>
    </row>
    <row r="44" spans="31:36" x14ac:dyDescent="0.2">
      <c r="AE44" s="9">
        <v>69.031141868511995</v>
      </c>
      <c r="AF44" s="8">
        <v>-57.457732600352664</v>
      </c>
      <c r="AG44" s="8">
        <v>9.0122552200027499</v>
      </c>
      <c r="AH44">
        <v>1.403</v>
      </c>
      <c r="AI44" s="9">
        <v>1.698037303425576</v>
      </c>
      <c r="AJ44" s="9">
        <v>162553.15</v>
      </c>
    </row>
    <row r="45" spans="31:36" x14ac:dyDescent="0.2">
      <c r="AE45" s="9">
        <v>66.959064327485294</v>
      </c>
      <c r="AF45" s="8">
        <v>6.0343776667073019</v>
      </c>
      <c r="AG45" s="8">
        <v>9.0708483931575845</v>
      </c>
      <c r="AH45">
        <v>1.964</v>
      </c>
      <c r="AI45" s="9">
        <v>1.4576914233157048</v>
      </c>
      <c r="AJ45" s="9">
        <v>176604</v>
      </c>
    </row>
    <row r="46" spans="31:36" x14ac:dyDescent="0.2">
      <c r="AE46" s="9">
        <v>64.447884416924495</v>
      </c>
      <c r="AF46" s="8">
        <v>-2.2993791676247415E-2</v>
      </c>
      <c r="AG46" s="8">
        <v>9.0706184288010459</v>
      </c>
      <c r="AH46">
        <v>3.1749999999999998</v>
      </c>
      <c r="AI46" s="9">
        <v>1.3628104875804967</v>
      </c>
      <c r="AJ46" s="9">
        <v>186969</v>
      </c>
    </row>
    <row r="47" spans="31:36" x14ac:dyDescent="0.2">
      <c r="AE47" s="9">
        <v>62.442871885596198</v>
      </c>
      <c r="AF47" s="8">
        <v>-32.37120515179393</v>
      </c>
      <c r="AG47" s="8">
        <v>8.6794820944599564</v>
      </c>
      <c r="AH47">
        <v>2.2189999999999999</v>
      </c>
      <c r="AI47" s="9">
        <v>1.7723176330556027</v>
      </c>
      <c r="AJ47" s="9">
        <v>188145</v>
      </c>
    </row>
    <row r="48" spans="31:36" x14ac:dyDescent="0.2">
      <c r="AE48" s="9">
        <v>62.635403811874298</v>
      </c>
      <c r="AF48" s="8">
        <v>-3.162727427308281</v>
      </c>
      <c r="AG48" s="8">
        <v>8.6473438758812833</v>
      </c>
      <c r="AH48">
        <v>4.8520000000000003</v>
      </c>
      <c r="AI48" s="9">
        <v>1.4726953467954347</v>
      </c>
      <c r="AJ48" s="9">
        <v>166160</v>
      </c>
    </row>
    <row r="49" spans="31:36" x14ac:dyDescent="0.2">
      <c r="AE49" s="9">
        <v>67.880485527544195</v>
      </c>
      <c r="AF49" s="8">
        <v>6.022827041264267</v>
      </c>
      <c r="AG49" s="8">
        <v>8.7058281102667845</v>
      </c>
      <c r="AH49">
        <v>-22.536999999999999</v>
      </c>
      <c r="AI49" s="9">
        <v>1.4016230539913879</v>
      </c>
      <c r="AJ49" s="9">
        <v>123500</v>
      </c>
    </row>
    <row r="50" spans="31:36" x14ac:dyDescent="0.2">
      <c r="AE50" s="3"/>
      <c r="AF50" s="8">
        <v>5.6641271944352436</v>
      </c>
      <c r="AG50" s="8">
        <v>8.7609233763388357</v>
      </c>
      <c r="AH50">
        <v>-9.734</v>
      </c>
      <c r="AI50" s="9">
        <v>1.2865203761755486</v>
      </c>
      <c r="AJ50" s="9"/>
    </row>
    <row r="51" spans="31:36" x14ac:dyDescent="0.2">
      <c r="AE51" s="9">
        <v>69.971164936562701</v>
      </c>
      <c r="AF51" s="8">
        <v>15.094043887147334</v>
      </c>
      <c r="AG51" s="8">
        <v>8.9015027574516097</v>
      </c>
      <c r="AH51">
        <v>-6.6390000000000002</v>
      </c>
      <c r="AI51" s="9">
        <v>1.2813563938444776</v>
      </c>
      <c r="AJ51" s="9">
        <v>89938</v>
      </c>
    </row>
    <row r="52" spans="31:36" x14ac:dyDescent="0.2">
      <c r="AE52" s="9">
        <v>90.660511363636303</v>
      </c>
      <c r="AF52" s="8">
        <v>-13.794865970013632</v>
      </c>
      <c r="AG52" s="8">
        <v>9.6276681726268585</v>
      </c>
      <c r="AH52">
        <v>2.3759999999999999</v>
      </c>
      <c r="AI52" s="9">
        <v>1.5832400026352198</v>
      </c>
      <c r="AJ52" s="9">
        <v>357000</v>
      </c>
    </row>
    <row r="53" spans="31:36" x14ac:dyDescent="0.2">
      <c r="AE53" s="9">
        <v>84.410511363636303</v>
      </c>
      <c r="AF53" s="8">
        <v>42.51927004413993</v>
      </c>
      <c r="AG53" s="8">
        <v>9.9819752055848685</v>
      </c>
      <c r="AH53">
        <v>1.7110000000000001</v>
      </c>
      <c r="AI53" s="9">
        <v>1.4145056164193592</v>
      </c>
      <c r="AJ53" s="9">
        <v>343000</v>
      </c>
    </row>
    <row r="54" spans="31:36" x14ac:dyDescent="0.2">
      <c r="AE54" s="9">
        <v>86.2760416666666</v>
      </c>
      <c r="AF54" s="8">
        <v>4.5902094023020386</v>
      </c>
      <c r="AG54" s="8">
        <v>10.026854966486413</v>
      </c>
      <c r="AH54">
        <v>1.371</v>
      </c>
      <c r="AI54" s="9">
        <v>1.3310350923716079</v>
      </c>
      <c r="AJ54" s="9">
        <v>316000</v>
      </c>
    </row>
    <row r="55" spans="31:36" x14ac:dyDescent="0.2">
      <c r="AE55" s="9">
        <v>84.216382575757507</v>
      </c>
      <c r="AF55" s="8">
        <v>-1.0430478210907805</v>
      </c>
      <c r="AG55" s="8">
        <v>10.0163697095928</v>
      </c>
      <c r="AH55">
        <v>1.427</v>
      </c>
      <c r="AI55" s="9">
        <v>1.3405538186690487</v>
      </c>
      <c r="AJ55" s="9">
        <v>274000</v>
      </c>
    </row>
    <row r="56" spans="31:36" x14ac:dyDescent="0.2">
      <c r="AE56" s="9">
        <v>82.393465909090907</v>
      </c>
      <c r="AF56" s="8">
        <v>-4.2652970075926753</v>
      </c>
      <c r="AG56" s="8">
        <v>9.972780379032077</v>
      </c>
      <c r="AH56">
        <v>1.4350000000000001</v>
      </c>
      <c r="AI56" s="9">
        <v>1.354606951247959</v>
      </c>
      <c r="AJ56" s="9">
        <v>313000</v>
      </c>
    </row>
    <row r="57" spans="31:36" x14ac:dyDescent="0.2">
      <c r="AE57" s="9">
        <v>81.2760416666666</v>
      </c>
      <c r="AF57" s="8">
        <v>-8.8406811289946354</v>
      </c>
      <c r="AG57" s="8">
        <v>9.8802189255967736</v>
      </c>
      <c r="AH57">
        <v>1.276</v>
      </c>
      <c r="AI57" s="9">
        <v>1.4154554759467759</v>
      </c>
      <c r="AJ57" s="9">
        <v>298000</v>
      </c>
    </row>
    <row r="58" spans="31:36" x14ac:dyDescent="0.2">
      <c r="AE58" s="9">
        <v>88.482481060606105</v>
      </c>
      <c r="AF58" s="8">
        <v>-7.0573183213920156</v>
      </c>
      <c r="AG58" s="8">
        <v>9.8070317167184982</v>
      </c>
      <c r="AH58">
        <v>1.538</v>
      </c>
      <c r="AI58" s="9">
        <v>1.3664996420901934</v>
      </c>
      <c r="AJ58" s="9">
        <v>261000</v>
      </c>
    </row>
    <row r="59" spans="31:36" x14ac:dyDescent="0.2">
      <c r="AE59" s="9">
        <v>95.537405303030297</v>
      </c>
      <c r="AF59" s="8">
        <v>-40.691591872694232</v>
      </c>
      <c r="AG59" s="8">
        <v>9.2846126163507705</v>
      </c>
      <c r="AH59">
        <v>1.5980000000000001</v>
      </c>
      <c r="AI59" s="9">
        <v>1.6846160987837713</v>
      </c>
      <c r="AJ59" s="9">
        <v>180128</v>
      </c>
    </row>
    <row r="60" spans="31:36" x14ac:dyDescent="0.2">
      <c r="AE60" s="9">
        <v>92.658253205128204</v>
      </c>
      <c r="AF60" s="8">
        <v>-4.6977996472008172</v>
      </c>
      <c r="AG60" s="8">
        <v>9.2364953294530334</v>
      </c>
      <c r="AH60">
        <v>2.1760000000000002</v>
      </c>
      <c r="AI60" s="9">
        <v>1.5534339990258159</v>
      </c>
      <c r="AJ60" s="9"/>
    </row>
    <row r="61" spans="31:36" x14ac:dyDescent="0.2">
      <c r="AE61" s="9">
        <v>93.363667582417506</v>
      </c>
      <c r="AF61" s="8">
        <v>-4.2377009254749147</v>
      </c>
      <c r="AG61" s="8">
        <v>9.1931942131412114</v>
      </c>
      <c r="AH61">
        <v>1.829</v>
      </c>
      <c r="AI61" s="9">
        <v>1.5131230925737538</v>
      </c>
      <c r="AJ61" s="9">
        <v>151877</v>
      </c>
    </row>
    <row r="62" spans="31:36" x14ac:dyDescent="0.2">
      <c r="AE62" s="8"/>
      <c r="AF62" s="8">
        <v>-10.88803149175375</v>
      </c>
      <c r="AG62" s="8">
        <v>7.0386080874008989</v>
      </c>
      <c r="AH62">
        <v>41.627000000000002</v>
      </c>
      <c r="AI62" s="9">
        <v>1.0662212668889279</v>
      </c>
      <c r="AJ62" s="9"/>
    </row>
    <row r="63" spans="31:36" x14ac:dyDescent="0.2">
      <c r="AE63" s="9">
        <v>0</v>
      </c>
      <c r="AF63" s="8">
        <v>13.042112651342341</v>
      </c>
      <c r="AG63" s="8">
        <v>7.1611983290282915</v>
      </c>
      <c r="AH63">
        <v>8.8160000000000007</v>
      </c>
      <c r="AI63" s="9">
        <v>0.99782995745288539</v>
      </c>
      <c r="AJ63" s="9"/>
    </row>
    <row r="64" spans="31:36" x14ac:dyDescent="0.2">
      <c r="AE64" s="9">
        <v>0</v>
      </c>
      <c r="AF64" s="8">
        <v>13.980631050856299</v>
      </c>
      <c r="AG64" s="8">
        <v>7.2920566739368713</v>
      </c>
      <c r="AH64">
        <v>5.3959999999999999</v>
      </c>
      <c r="AI64" s="9">
        <v>0.9395909540320363</v>
      </c>
      <c r="AJ64" s="9"/>
    </row>
    <row r="65" spans="31:36" x14ac:dyDescent="0.2">
      <c r="AE65" s="9">
        <v>0</v>
      </c>
      <c r="AF65" s="8">
        <v>10.024595053207573</v>
      </c>
      <c r="AG65" s="8">
        <v>7.3875904201411622</v>
      </c>
      <c r="AH65">
        <v>5.734</v>
      </c>
      <c r="AI65" s="9">
        <v>1.0033846843189289</v>
      </c>
      <c r="AJ65" s="9"/>
    </row>
    <row r="66" spans="31:36" x14ac:dyDescent="0.2">
      <c r="AE66" s="9">
        <v>0</v>
      </c>
      <c r="AF66" s="8">
        <v>10.422339782944507</v>
      </c>
      <c r="AG66" s="8">
        <v>7.4867327006318183</v>
      </c>
      <c r="AH66">
        <v>4.0389999999999997</v>
      </c>
      <c r="AI66" s="9">
        <v>0.99964634267321228</v>
      </c>
      <c r="AJ66" s="9"/>
    </row>
    <row r="67" spans="31:36" x14ac:dyDescent="0.2">
      <c r="AE67" s="9">
        <v>0</v>
      </c>
      <c r="AF67" s="8">
        <v>13.295946167862249</v>
      </c>
      <c r="AG67" s="8">
        <v>7.6115659024070634</v>
      </c>
      <c r="AH67">
        <v>6.4960000000000004</v>
      </c>
      <c r="AI67" s="9">
        <v>0.94207597451520975</v>
      </c>
      <c r="AJ67" s="9"/>
    </row>
    <row r="68" spans="31:36" x14ac:dyDescent="0.2">
      <c r="AE68" s="9">
        <v>0</v>
      </c>
      <c r="AF68" s="8">
        <v>7.0056459723533857</v>
      </c>
      <c r="AG68" s="8">
        <v>7.6792773155855567</v>
      </c>
      <c r="AH68">
        <v>-25.818999999999999</v>
      </c>
      <c r="AI68" s="9">
        <v>1.0053766522919425</v>
      </c>
      <c r="AJ68" s="9"/>
    </row>
    <row r="69" spans="31:36" x14ac:dyDescent="0.2">
      <c r="AE69" s="9">
        <v>0</v>
      </c>
      <c r="AF69" s="8">
        <v>13.013255320250606</v>
      </c>
      <c r="AG69" s="8">
        <v>7.8016122451492951</v>
      </c>
      <c r="AH69">
        <v>-30.081</v>
      </c>
      <c r="AI69" s="9">
        <v>0.96841737095731717</v>
      </c>
      <c r="AJ69" s="9"/>
    </row>
    <row r="70" spans="31:36" x14ac:dyDescent="0.2">
      <c r="AE70" s="9">
        <v>0</v>
      </c>
      <c r="AF70" s="8">
        <v>35.46491364428482</v>
      </c>
      <c r="AG70" s="8">
        <v>8.1051547260556589</v>
      </c>
      <c r="AH70">
        <v>9.4949999999999992</v>
      </c>
      <c r="AI70" s="9">
        <v>2.1993616778408778</v>
      </c>
      <c r="AJ70" s="9"/>
    </row>
    <row r="71" spans="31:36" x14ac:dyDescent="0.2">
      <c r="AE71" s="9">
        <v>15.2777777777777</v>
      </c>
      <c r="AF71" s="8">
        <v>20.050164668877553</v>
      </c>
      <c r="AG71" s="8">
        <v>8.2878942344030069</v>
      </c>
      <c r="AH71">
        <v>5.859</v>
      </c>
      <c r="AI71" s="9">
        <v>1.5599410784277721</v>
      </c>
      <c r="AJ71" s="9"/>
    </row>
    <row r="72" spans="31:36" x14ac:dyDescent="0.2">
      <c r="AE72" s="9">
        <v>0</v>
      </c>
      <c r="AF72" s="8">
        <v>-12.866050707699836</v>
      </c>
      <c r="AG72" s="8">
        <v>7.9445152133119104</v>
      </c>
      <c r="AH72">
        <v>1.042</v>
      </c>
      <c r="AI72" s="9">
        <v>1.1415282981066039</v>
      </c>
      <c r="AJ72" s="9"/>
    </row>
    <row r="73" spans="31:36" x14ac:dyDescent="0.2">
      <c r="AE73" s="9">
        <v>0</v>
      </c>
      <c r="AF73" s="8">
        <v>26.029045429803926</v>
      </c>
      <c r="AG73" s="8">
        <v>8.1758574269939679</v>
      </c>
      <c r="AH73">
        <v>0.82799999999999996</v>
      </c>
      <c r="AI73" s="9">
        <v>1.1299220252885329</v>
      </c>
      <c r="AJ73" s="9"/>
    </row>
    <row r="74" spans="31:36" x14ac:dyDescent="0.2">
      <c r="AE74" s="9">
        <v>0</v>
      </c>
      <c r="AF74" s="8">
        <v>10.851830040845771</v>
      </c>
      <c r="AG74" s="8">
        <v>8.278881686096069</v>
      </c>
      <c r="AH74">
        <v>0.83899999999999997</v>
      </c>
      <c r="AI74" s="9">
        <v>1.1282909782409503</v>
      </c>
      <c r="AJ74" s="9"/>
    </row>
    <row r="75" spans="31:36" x14ac:dyDescent="0.2">
      <c r="AE75" s="9">
        <v>0</v>
      </c>
      <c r="AF75" s="8">
        <v>8.9415770298183599</v>
      </c>
      <c r="AG75" s="8">
        <v>8.3645232480907126</v>
      </c>
      <c r="AH75">
        <v>1.0669999999999999</v>
      </c>
      <c r="AI75" s="9">
        <v>1.2151407306273321</v>
      </c>
      <c r="AJ75" s="9"/>
    </row>
    <row r="76" spans="31:36" x14ac:dyDescent="0.2">
      <c r="AE76" s="9">
        <v>0</v>
      </c>
      <c r="AF76" s="8">
        <v>7.5162887794103836</v>
      </c>
      <c r="AG76" s="8">
        <v>8.4369954217212069</v>
      </c>
      <c r="AH76">
        <v>1.105</v>
      </c>
      <c r="AI76" s="9">
        <v>1.336613308560159</v>
      </c>
      <c r="AJ76" s="9"/>
    </row>
    <row r="77" spans="31:36" x14ac:dyDescent="0.2">
      <c r="AE77" s="9">
        <v>0</v>
      </c>
      <c r="AF77" s="8">
        <v>15.837127213241084</v>
      </c>
      <c r="AG77" s="8">
        <v>8.5840103644535546</v>
      </c>
      <c r="AH77">
        <v>1.1970000000000001</v>
      </c>
      <c r="AI77" s="9">
        <v>1.3145636516696286</v>
      </c>
      <c r="AJ77" s="9"/>
    </row>
    <row r="78" spans="31:36" x14ac:dyDescent="0.2">
      <c r="AE78" s="9">
        <v>0</v>
      </c>
      <c r="AF78" s="8">
        <v>4.1754746983443978</v>
      </c>
      <c r="AG78" s="8">
        <v>8.6249169125031653</v>
      </c>
      <c r="AH78">
        <v>1.373</v>
      </c>
      <c r="AI78" s="9">
        <v>1.3393431141918222</v>
      </c>
      <c r="AJ78" s="9"/>
    </row>
    <row r="79" spans="31:36" x14ac:dyDescent="0.2">
      <c r="AE79" s="9">
        <v>50.589549339549301</v>
      </c>
      <c r="AF79" s="8">
        <v>12.888106739454447</v>
      </c>
      <c r="AG79" s="8">
        <v>8.7461438488041949</v>
      </c>
      <c r="AH79">
        <v>1.2769999999999999</v>
      </c>
      <c r="AI79" s="9">
        <v>1.3519184270806823</v>
      </c>
      <c r="AJ79" s="9"/>
    </row>
    <row r="80" spans="31:36" x14ac:dyDescent="0.2">
      <c r="AE80" s="9">
        <v>72.497412593643503</v>
      </c>
      <c r="AF80" s="8">
        <v>11.531242046322228</v>
      </c>
      <c r="AG80" s="8">
        <v>8.8552784121930888</v>
      </c>
      <c r="AH80">
        <v>1.337</v>
      </c>
      <c r="AI80" s="9">
        <v>1.426825267782009</v>
      </c>
      <c r="AJ80" s="9">
        <v>306678</v>
      </c>
    </row>
    <row r="81" spans="31:36" x14ac:dyDescent="0.2">
      <c r="AE81" s="9">
        <v>75.270362650170298</v>
      </c>
      <c r="AF81" s="8">
        <v>16.982585255230838</v>
      </c>
      <c r="AG81" s="8">
        <v>9.0121333059520037</v>
      </c>
      <c r="AH81">
        <v>1.454</v>
      </c>
      <c r="AI81" s="9">
        <v>1.2246891002194586</v>
      </c>
      <c r="AJ81" s="9">
        <v>345983</v>
      </c>
    </row>
    <row r="82" spans="31:36" x14ac:dyDescent="0.2">
      <c r="AE82" s="3"/>
      <c r="AF82" s="8"/>
      <c r="AG82" s="8">
        <v>10.95729422815692</v>
      </c>
      <c r="AH82" s="8"/>
      <c r="AI82" s="9">
        <v>1.1987763852817626</v>
      </c>
      <c r="AJ82" s="9"/>
    </row>
    <row r="83" spans="31:36" x14ac:dyDescent="0.2">
      <c r="AE83" s="3"/>
      <c r="AF83" s="8">
        <v>-3.9183559638144709</v>
      </c>
      <c r="AG83" s="8">
        <v>10.917322330911832</v>
      </c>
      <c r="AH83" s="8"/>
      <c r="AI83" s="9">
        <v>1.1804691326669448</v>
      </c>
      <c r="AJ83" s="9"/>
    </row>
    <row r="84" spans="31:36" x14ac:dyDescent="0.2">
      <c r="AE84" s="9">
        <v>47.109090909090902</v>
      </c>
      <c r="AF84" s="8">
        <v>-5.4714003229142101</v>
      </c>
      <c r="AG84" s="8">
        <v>10.861054575722122</v>
      </c>
      <c r="AH84" s="8"/>
      <c r="AI84" s="9">
        <v>1.5596752835511543</v>
      </c>
      <c r="AJ84" s="9">
        <v>579837</v>
      </c>
    </row>
    <row r="85" spans="31:36" x14ac:dyDescent="0.2">
      <c r="AE85" s="9">
        <v>55.931641269990998</v>
      </c>
      <c r="AF85" s="8">
        <v>-3.8075498493484559</v>
      </c>
      <c r="AG85" s="8">
        <v>10.822235263563458</v>
      </c>
      <c r="AH85">
        <v>1.5309999999999999</v>
      </c>
      <c r="AI85" s="9">
        <v>1.5896694132434213</v>
      </c>
      <c r="AJ85" s="9">
        <v>538298</v>
      </c>
    </row>
    <row r="86" spans="31:36" x14ac:dyDescent="0.2">
      <c r="AE86" s="9">
        <v>78.965418894830606</v>
      </c>
      <c r="AF86" s="8">
        <v>-42.399696746004828</v>
      </c>
      <c r="AG86" s="8">
        <v>10.270592910089658</v>
      </c>
      <c r="AH86">
        <v>1.615</v>
      </c>
      <c r="AI86" s="9">
        <v>2.1269093554085416</v>
      </c>
      <c r="AJ86" s="9">
        <v>468425</v>
      </c>
    </row>
    <row r="87" spans="31:36" x14ac:dyDescent="0.2">
      <c r="AE87" s="9">
        <v>80.379278148040797</v>
      </c>
      <c r="AF87" s="8">
        <v>6.8615565792663924</v>
      </c>
      <c r="AG87" s="8">
        <v>10.33695685705389</v>
      </c>
      <c r="AH87">
        <v>1.611</v>
      </c>
      <c r="AI87" s="9">
        <v>1.7986840399325814</v>
      </c>
      <c r="AJ87" s="9">
        <v>403018</v>
      </c>
    </row>
    <row r="88" spans="31:36" x14ac:dyDescent="0.2">
      <c r="AE88" s="9">
        <v>0</v>
      </c>
      <c r="AF88" s="8">
        <v>2.5565648719594707</v>
      </c>
      <c r="AG88" s="8">
        <v>7.4039552676727842</v>
      </c>
      <c r="AH88">
        <v>0.80800000000000005</v>
      </c>
      <c r="AI88" s="9">
        <v>1.2416229722588201</v>
      </c>
      <c r="AJ88" s="9"/>
    </row>
    <row r="89" spans="31:36" x14ac:dyDescent="0.2">
      <c r="AE89" s="9">
        <v>0</v>
      </c>
      <c r="AF89" s="8">
        <v>13.232160383033326</v>
      </c>
      <c r="AG89" s="8">
        <v>7.5282253094279685</v>
      </c>
      <c r="AH89">
        <v>1.196</v>
      </c>
      <c r="AI89" s="9">
        <v>1.801552530860812</v>
      </c>
      <c r="AJ89" s="9"/>
    </row>
    <row r="90" spans="31:36" x14ac:dyDescent="0.2">
      <c r="AE90" s="9">
        <v>0</v>
      </c>
      <c r="AF90" s="8">
        <v>18.499012260444946</v>
      </c>
      <c r="AG90" s="8">
        <v>7.6979597486254292</v>
      </c>
      <c r="AH90">
        <v>1.304</v>
      </c>
      <c r="AI90" s="9">
        <v>1.2197502821203103</v>
      </c>
      <c r="AJ90" s="9"/>
    </row>
    <row r="91" spans="31:36" x14ac:dyDescent="0.2">
      <c r="AE91" s="9">
        <v>0</v>
      </c>
      <c r="AF91" s="8">
        <v>7.807983040564956</v>
      </c>
      <c r="AG91" s="8">
        <v>7.7731412725499966</v>
      </c>
      <c r="AH91">
        <v>1.0760000000000001</v>
      </c>
      <c r="AI91" s="9">
        <v>1.3153018847833033</v>
      </c>
      <c r="AJ91" s="9"/>
    </row>
    <row r="92" spans="31:36" x14ac:dyDescent="0.2">
      <c r="AE92" s="9">
        <v>0</v>
      </c>
      <c r="AF92" s="8">
        <v>7.504999109819642</v>
      </c>
      <c r="AG92" s="8">
        <v>7.8455084363955354</v>
      </c>
      <c r="AH92">
        <v>1.7370000000000001</v>
      </c>
      <c r="AI92" s="9">
        <v>1.5733276016781537</v>
      </c>
      <c r="AJ92" s="9"/>
    </row>
    <row r="93" spans="31:36" x14ac:dyDescent="0.2">
      <c r="AE93" s="9">
        <v>0</v>
      </c>
      <c r="AF93" s="8">
        <v>8.6663096127374377</v>
      </c>
      <c r="AG93" s="8">
        <v>7.9286200573282883</v>
      </c>
      <c r="AH93">
        <v>2.67</v>
      </c>
      <c r="AI93" s="9">
        <v>2.0873182461123636</v>
      </c>
      <c r="AJ93" s="9"/>
    </row>
    <row r="94" spans="31:36" x14ac:dyDescent="0.2">
      <c r="AE94" s="9">
        <v>0</v>
      </c>
      <c r="AF94" s="8">
        <v>4.4154872794796374</v>
      </c>
      <c r="AG94" s="8">
        <v>7.9718278813755026</v>
      </c>
      <c r="AH94">
        <v>4.9260000000000002</v>
      </c>
      <c r="AI94" s="9">
        <v>3.6264347946103546</v>
      </c>
      <c r="AJ94" s="9"/>
    </row>
    <row r="95" spans="31:36" x14ac:dyDescent="0.2">
      <c r="AE95" s="9">
        <v>0</v>
      </c>
      <c r="AF95" s="8">
        <v>1.7876921484395198</v>
      </c>
      <c r="AG95" s="8">
        <v>7.9895468899199029</v>
      </c>
      <c r="AH95">
        <v>3.238</v>
      </c>
      <c r="AI95" s="9">
        <v>3.6150829163785274</v>
      </c>
      <c r="AJ95" s="9"/>
    </row>
    <row r="96" spans="31:36" x14ac:dyDescent="0.2">
      <c r="AE96" s="9">
        <v>0</v>
      </c>
      <c r="AF96" s="8">
        <v>34.75311529647859</v>
      </c>
      <c r="AG96" s="8">
        <v>8.2878210325370052</v>
      </c>
      <c r="AH96">
        <v>2.9969999999999999</v>
      </c>
      <c r="AI96" s="9">
        <v>3.2698203822082261</v>
      </c>
      <c r="AJ96" s="9"/>
    </row>
    <row r="97" spans="31:36" x14ac:dyDescent="0.2">
      <c r="AE97" s="9">
        <v>0</v>
      </c>
      <c r="AF97" s="8">
        <v>-15.31501978661001</v>
      </c>
      <c r="AG97" s="8">
        <v>8.1215891032424459</v>
      </c>
      <c r="AH97">
        <v>2.2989999999999999</v>
      </c>
      <c r="AI97" s="9">
        <v>3.9302838728765677</v>
      </c>
      <c r="AJ97" s="9"/>
    </row>
    <row r="98" spans="31:36" x14ac:dyDescent="0.2">
      <c r="AE98" s="9">
        <v>81.030525030524998</v>
      </c>
      <c r="AF98" s="8">
        <v>-8.4651684024374667</v>
      </c>
      <c r="AG98" s="8">
        <v>10.050655394715154</v>
      </c>
      <c r="AH98">
        <v>25.061</v>
      </c>
      <c r="AI98" s="9">
        <v>0.5289262839601695</v>
      </c>
      <c r="AJ98" s="9">
        <v>205564</v>
      </c>
    </row>
    <row r="99" spans="31:36" x14ac:dyDescent="0.2">
      <c r="AE99" s="9">
        <v>80.522623533376205</v>
      </c>
      <c r="AF99" s="8">
        <v>-0.33183766858596248</v>
      </c>
      <c r="AG99" s="8">
        <v>10.047331500006747</v>
      </c>
      <c r="AH99">
        <v>16.260000000000002</v>
      </c>
      <c r="AI99" s="9">
        <v>0.55578114008275192</v>
      </c>
      <c r="AJ99" s="9">
        <v>196598</v>
      </c>
    </row>
    <row r="100" spans="31:36" x14ac:dyDescent="0.2">
      <c r="AE100" s="9"/>
      <c r="AF100" s="8">
        <v>18.441247145696828</v>
      </c>
      <c r="AG100" s="8">
        <v>10.216578346964397</v>
      </c>
      <c r="AH100">
        <v>16.198</v>
      </c>
      <c r="AI100" s="9">
        <v>0.57513104453880126</v>
      </c>
      <c r="AJ100" s="9"/>
    </row>
    <row r="101" spans="31:36" x14ac:dyDescent="0.2">
      <c r="AE101" s="9">
        <v>78.520038922337704</v>
      </c>
      <c r="AF101" s="8">
        <v>8.8658597764026155</v>
      </c>
      <c r="AG101" s="8">
        <v>10.301524641087784</v>
      </c>
      <c r="AH101">
        <v>16.324000000000002</v>
      </c>
      <c r="AI101" s="9">
        <v>0.55965556433721086</v>
      </c>
      <c r="AJ101" s="9">
        <v>233998</v>
      </c>
    </row>
    <row r="102" spans="31:36" x14ac:dyDescent="0.2">
      <c r="AE102" s="3"/>
      <c r="AF102" s="8">
        <v>2.0696497765043511</v>
      </c>
      <c r="AG102" s="8">
        <v>10.322009876300282</v>
      </c>
      <c r="AH102">
        <v>18.312999999999999</v>
      </c>
      <c r="AI102" s="9">
        <v>0.55494146350210238</v>
      </c>
      <c r="AJ102" s="9"/>
    </row>
    <row r="103" spans="31:36" x14ac:dyDescent="0.2">
      <c r="AE103" s="9">
        <v>77.218420766807796</v>
      </c>
      <c r="AF103" s="8">
        <v>4.8706294620847306</v>
      </c>
      <c r="AG103" s="8">
        <v>10.369567180448918</v>
      </c>
      <c r="AH103">
        <v>18.21</v>
      </c>
      <c r="AI103" s="9">
        <v>0.5625296669663612</v>
      </c>
      <c r="AJ103" s="9">
        <v>257797</v>
      </c>
    </row>
    <row r="104" spans="31:36" x14ac:dyDescent="0.2">
      <c r="AE104" s="9">
        <v>80.113123156601404</v>
      </c>
      <c r="AF104" s="8">
        <v>3.2619811877001528</v>
      </c>
      <c r="AG104" s="8">
        <v>10.401666260128623</v>
      </c>
      <c r="AH104">
        <v>16.873000000000001</v>
      </c>
      <c r="AI104" s="9">
        <v>0.55495602778891107</v>
      </c>
      <c r="AJ104" s="9">
        <v>263529</v>
      </c>
    </row>
    <row r="105" spans="31:36" x14ac:dyDescent="0.2">
      <c r="AE105" s="3"/>
      <c r="AF105" s="8">
        <v>5.7216161522376972</v>
      </c>
      <c r="AG105" s="8">
        <v>10.457305450860016</v>
      </c>
      <c r="AH105">
        <v>14.52</v>
      </c>
      <c r="AI105" s="9">
        <v>0.59225256548134086</v>
      </c>
      <c r="AJ105" s="9"/>
    </row>
    <row r="106" spans="31:36" x14ac:dyDescent="0.2">
      <c r="AE106" s="9">
        <v>76.338886032372599</v>
      </c>
      <c r="AF106" s="8">
        <v>5.6550266410147589</v>
      </c>
      <c r="AG106" s="8">
        <v>10.512314586041793</v>
      </c>
      <c r="AH106">
        <v>15.788</v>
      </c>
      <c r="AI106" s="9">
        <v>0.61715204681957347</v>
      </c>
      <c r="AJ106" s="9">
        <v>267868</v>
      </c>
    </row>
    <row r="107" spans="31:36" x14ac:dyDescent="0.2">
      <c r="AE107" s="9">
        <v>75.740093240093202</v>
      </c>
      <c r="AF107" s="8">
        <v>13.158947641045213</v>
      </c>
      <c r="AG107" s="8">
        <v>10.635937846700498</v>
      </c>
      <c r="AH107">
        <v>15.444000000000001</v>
      </c>
      <c r="AI107" s="9">
        <v>0.58766991508488187</v>
      </c>
      <c r="AJ107" s="9">
        <v>241038</v>
      </c>
    </row>
    <row r="108" spans="31:36" x14ac:dyDescent="0.2">
      <c r="AE108" s="9">
        <v>0</v>
      </c>
      <c r="AF108" s="8">
        <v>-3.008294708796428</v>
      </c>
      <c r="AG108" s="8">
        <v>7.5829120990978733</v>
      </c>
      <c r="AH108">
        <v>12.951000000000001</v>
      </c>
      <c r="AI108" s="9">
        <v>2.6602646892774731</v>
      </c>
      <c r="AJ108" s="9"/>
    </row>
    <row r="109" spans="31:36" x14ac:dyDescent="0.2">
      <c r="AE109" s="9">
        <v>0</v>
      </c>
      <c r="AF109" s="8">
        <v>42.104705853006173</v>
      </c>
      <c r="AG109" s="8">
        <v>7.9343060641529304</v>
      </c>
      <c r="AH109">
        <v>96.814999999999998</v>
      </c>
      <c r="AI109" s="9">
        <v>2.9634197063072896</v>
      </c>
      <c r="AJ109" s="9"/>
    </row>
    <row r="110" spans="31:36" x14ac:dyDescent="0.2">
      <c r="AE110" s="9"/>
      <c r="AF110" s="8">
        <v>13.679985928313931</v>
      </c>
      <c r="AG110" s="8">
        <v>8.0625232381703711</v>
      </c>
      <c r="AH110">
        <v>108.428</v>
      </c>
      <c r="AI110" s="9">
        <v>2.8299517188328696</v>
      </c>
      <c r="AJ110" s="9"/>
    </row>
    <row r="111" spans="31:36" x14ac:dyDescent="0.2">
      <c r="AE111" s="9">
        <v>13.045922777062399</v>
      </c>
      <c r="AF111" s="8">
        <v>14.751360340240266</v>
      </c>
      <c r="AG111" s="8">
        <v>8.200120755869575</v>
      </c>
      <c r="AH111">
        <v>27.814</v>
      </c>
      <c r="AI111" s="9">
        <v>3.2954830435630349</v>
      </c>
      <c r="AJ111" s="9">
        <v>68976</v>
      </c>
    </row>
    <row r="112" spans="31:36" x14ac:dyDescent="0.2">
      <c r="AE112" s="9">
        <v>26.112391193036299</v>
      </c>
      <c r="AF112" s="8">
        <v>18.61028343572098</v>
      </c>
      <c r="AG112" s="8">
        <v>8.3707937595642026</v>
      </c>
      <c r="AH112">
        <v>18.692</v>
      </c>
      <c r="AI112" s="9">
        <v>3.066465342135551</v>
      </c>
      <c r="AJ112" s="9">
        <v>72870</v>
      </c>
    </row>
    <row r="113" spans="31:36" x14ac:dyDescent="0.2">
      <c r="AE113" s="9">
        <v>35.482742880702098</v>
      </c>
      <c r="AF113" s="8">
        <v>22.779871467491894</v>
      </c>
      <c r="AG113" s="8">
        <v>8.5760166627227541</v>
      </c>
      <c r="AH113">
        <v>13.452999999999999</v>
      </c>
      <c r="AI113" s="9">
        <v>3.8212721622345343</v>
      </c>
      <c r="AJ113" s="9">
        <v>72688</v>
      </c>
    </row>
    <row r="114" spans="31:36" x14ac:dyDescent="0.2">
      <c r="AE114" s="9">
        <v>36.215572033898297</v>
      </c>
      <c r="AF114" s="8">
        <v>21.437278189080029</v>
      </c>
      <c r="AG114" s="8">
        <v>8.7702443773267937</v>
      </c>
      <c r="AH114">
        <v>8.5229999999999997</v>
      </c>
      <c r="AI114" s="9">
        <v>3.4817879462947765</v>
      </c>
      <c r="AJ114" s="9">
        <v>34327</v>
      </c>
    </row>
    <row r="115" spans="31:36" x14ac:dyDescent="0.2">
      <c r="AE115" s="3"/>
      <c r="AF115" s="8">
        <v>14.597687548546171</v>
      </c>
      <c r="AG115" s="8">
        <v>8.9065018169562968</v>
      </c>
      <c r="AH115">
        <v>11.509</v>
      </c>
      <c r="AI115" s="9">
        <v>3.4572888154150516</v>
      </c>
      <c r="AJ115" s="9"/>
    </row>
    <row r="116" spans="31:36" x14ac:dyDescent="0.2">
      <c r="AE116" s="9">
        <v>32.238345063084097</v>
      </c>
      <c r="AF116" s="8">
        <v>4.6017507249518887</v>
      </c>
      <c r="AG116" s="8">
        <v>8.9514919197911968</v>
      </c>
      <c r="AH116">
        <v>16.181999999999999</v>
      </c>
      <c r="AI116" s="9">
        <v>3.9750239655931807</v>
      </c>
      <c r="AJ116" s="9">
        <v>41506</v>
      </c>
    </row>
    <row r="117" spans="31:36" x14ac:dyDescent="0.2">
      <c r="AE117" s="9">
        <v>38.568273210249799</v>
      </c>
      <c r="AF117" s="8">
        <v>0.93012410290955494</v>
      </c>
      <c r="AG117" s="8">
        <v>8.960750170646989</v>
      </c>
      <c r="AH117">
        <v>13.369</v>
      </c>
      <c r="AI117" s="9">
        <v>3.9002592668651812</v>
      </c>
      <c r="AJ117" s="9">
        <v>42422</v>
      </c>
    </row>
    <row r="118" spans="31:36" x14ac:dyDescent="0.2">
      <c r="AE118" s="9">
        <v>3.4920634920634899</v>
      </c>
      <c r="AF118" s="8">
        <v>21.25005456137761</v>
      </c>
      <c r="AG118" s="8">
        <v>7.1744049632917379</v>
      </c>
      <c r="AH118">
        <v>1.0009999999999999</v>
      </c>
      <c r="AI118" s="9">
        <v>1.8843696647398134</v>
      </c>
      <c r="AJ118" s="9"/>
    </row>
    <row r="119" spans="31:36" x14ac:dyDescent="0.2">
      <c r="AE119" s="9">
        <v>39.708360138467597</v>
      </c>
      <c r="AF119" s="8">
        <v>26.927127574424592</v>
      </c>
      <c r="AG119" s="8">
        <v>7.4128479004502266</v>
      </c>
      <c r="AH119">
        <v>1.234</v>
      </c>
      <c r="AI119" s="9">
        <v>1.8653625314472715</v>
      </c>
      <c r="AJ119" s="9">
        <v>10829</v>
      </c>
    </row>
    <row r="120" spans="31:36" x14ac:dyDescent="0.2">
      <c r="AE120" s="3"/>
      <c r="AF120" s="8">
        <v>36.774223526209951</v>
      </c>
      <c r="AG120" s="8">
        <v>7.726009277380447</v>
      </c>
      <c r="AH120">
        <v>1.2989999999999999</v>
      </c>
      <c r="AI120" s="9">
        <v>1.8372302439975663</v>
      </c>
      <c r="AJ120" s="9"/>
    </row>
    <row r="121" spans="31:36" x14ac:dyDescent="0.2">
      <c r="AE121" s="9">
        <v>59.1202943501794</v>
      </c>
      <c r="AF121" s="8">
        <v>34.57500620990858</v>
      </c>
      <c r="AG121" s="8">
        <v>8.0229608019839684</v>
      </c>
      <c r="AH121">
        <v>1.298</v>
      </c>
      <c r="AI121" s="9">
        <v>1.8126565678587763</v>
      </c>
      <c r="AJ121" s="9">
        <v>21614.75</v>
      </c>
    </row>
    <row r="122" spans="31:36" x14ac:dyDescent="0.2">
      <c r="AE122" s="9">
        <v>58.768333047993998</v>
      </c>
      <c r="AF122" s="8">
        <v>33.466975062250114</v>
      </c>
      <c r="AG122" s="8">
        <v>8.3116446854223831</v>
      </c>
      <c r="AH122">
        <v>1.63</v>
      </c>
      <c r="AI122" s="9">
        <v>2.2483230791036015</v>
      </c>
      <c r="AJ122" s="9">
        <v>37196</v>
      </c>
    </row>
    <row r="123" spans="31:36" x14ac:dyDescent="0.2">
      <c r="AE123" s="9">
        <v>62.7620288910611</v>
      </c>
      <c r="AF123" s="8">
        <v>31.9966111545484</v>
      </c>
      <c r="AG123" s="8">
        <v>8.5892507486195004</v>
      </c>
      <c r="AH123">
        <v>1.722</v>
      </c>
      <c r="AI123" s="9">
        <v>1.9899154866042899</v>
      </c>
      <c r="AJ123" s="9">
        <v>54559</v>
      </c>
    </row>
    <row r="124" spans="31:36" x14ac:dyDescent="0.2">
      <c r="AE124" s="9">
        <v>66.370685066337202</v>
      </c>
      <c r="AF124" s="8">
        <v>24.073867990574637</v>
      </c>
      <c r="AG124" s="8">
        <v>8.8049576604733257</v>
      </c>
      <c r="AH124">
        <v>1.444</v>
      </c>
      <c r="AI124" s="9">
        <v>1.91545796626358</v>
      </c>
      <c r="AJ124" s="9">
        <v>76850</v>
      </c>
    </row>
    <row r="125" spans="31:36" x14ac:dyDescent="0.2">
      <c r="AE125" s="3"/>
      <c r="AF125" s="8">
        <v>25.869388362398936</v>
      </c>
      <c r="AG125" s="8">
        <v>9.035032243496623</v>
      </c>
      <c r="AH125">
        <v>1.3109999999999999</v>
      </c>
      <c r="AI125" s="9">
        <v>2.0954428654773412</v>
      </c>
      <c r="AJ125" s="9"/>
    </row>
    <row r="126" spans="31:36" x14ac:dyDescent="0.2">
      <c r="AE126" s="9">
        <v>67.066855381031601</v>
      </c>
      <c r="AF126" s="8">
        <v>24.881219983260216</v>
      </c>
      <c r="AG126" s="8">
        <v>9.2572251029125461</v>
      </c>
      <c r="AH126">
        <v>1.1259999999999999</v>
      </c>
      <c r="AI126" s="9">
        <v>2.0047498037215985</v>
      </c>
      <c r="AJ126" s="9">
        <v>178000</v>
      </c>
    </row>
    <row r="127" spans="31:36" x14ac:dyDescent="0.2">
      <c r="AE127" s="9">
        <v>72.103729603729505</v>
      </c>
      <c r="AF127" s="8"/>
      <c r="AG127" s="8">
        <v>9.4941650141006591</v>
      </c>
      <c r="AH127">
        <v>0.98</v>
      </c>
      <c r="AI127" s="9">
        <v>2.314184610751393</v>
      </c>
      <c r="AJ127" s="9">
        <v>240000</v>
      </c>
    </row>
    <row r="128" spans="31:36" x14ac:dyDescent="0.2">
      <c r="AE128" s="3"/>
      <c r="AF128" s="8">
        <v>2.1452840772497761</v>
      </c>
      <c r="AG128" s="8">
        <v>8.5367377461988845</v>
      </c>
      <c r="AH128">
        <v>1.67</v>
      </c>
      <c r="AI128" s="9">
        <v>1.4651386514637894</v>
      </c>
      <c r="AJ128" s="9"/>
    </row>
    <row r="129" spans="31:36" x14ac:dyDescent="0.2">
      <c r="AE129" s="9">
        <v>0</v>
      </c>
      <c r="AF129" s="8">
        <v>8.6358754533522717</v>
      </c>
      <c r="AG129" s="8">
        <v>8.6195692580331045</v>
      </c>
      <c r="AH129">
        <v>0.86199999999999999</v>
      </c>
      <c r="AI129" s="9">
        <v>1.5954143347174581</v>
      </c>
      <c r="AJ129" s="9"/>
    </row>
    <row r="130" spans="31:36" x14ac:dyDescent="0.2">
      <c r="AE130" s="9">
        <v>31.436314363143602</v>
      </c>
      <c r="AF130" s="8">
        <v>21.213215381837877</v>
      </c>
      <c r="AG130" s="8">
        <v>8.8119501775399804</v>
      </c>
      <c r="AH130">
        <v>0.64800000000000002</v>
      </c>
      <c r="AI130" s="9">
        <v>1.5926422400953233</v>
      </c>
      <c r="AJ130" s="9"/>
    </row>
    <row r="131" spans="31:36" x14ac:dyDescent="0.2">
      <c r="AE131" s="3"/>
      <c r="AF131" s="8">
        <v>10.083407804587431</v>
      </c>
      <c r="AG131" s="8">
        <v>8.908018322784887</v>
      </c>
      <c r="AH131">
        <v>0.77600000000000002</v>
      </c>
      <c r="AI131" s="9">
        <v>1.6861047219591394</v>
      </c>
      <c r="AJ131" s="9"/>
    </row>
    <row r="132" spans="31:36" x14ac:dyDescent="0.2">
      <c r="AE132" s="9">
        <v>38.330622610283598</v>
      </c>
      <c r="AF132" s="8">
        <v>12.921120281423354</v>
      </c>
      <c r="AG132" s="8">
        <v>9.0295376611514975</v>
      </c>
      <c r="AH132">
        <v>0.76400000000000001</v>
      </c>
      <c r="AI132" s="9">
        <v>1.7064462017733046</v>
      </c>
      <c r="AJ132" s="9"/>
    </row>
    <row r="133" spans="31:36" x14ac:dyDescent="0.2">
      <c r="AE133" s="9">
        <v>29.928315412186301</v>
      </c>
      <c r="AF133" s="8">
        <v>13.503474718427992</v>
      </c>
      <c r="AG133" s="8">
        <v>9.1562009258755346</v>
      </c>
      <c r="AH133">
        <v>1.161</v>
      </c>
      <c r="AI133" s="9">
        <v>1.6181779795207432</v>
      </c>
      <c r="AJ133" s="9"/>
    </row>
    <row r="134" spans="31:36" x14ac:dyDescent="0.2">
      <c r="AE134" s="9">
        <v>42.811473681038898</v>
      </c>
      <c r="AF134" s="8">
        <v>2.0479256835215875</v>
      </c>
      <c r="AG134" s="8">
        <v>9.1764733024646059</v>
      </c>
      <c r="AH134">
        <v>1.319</v>
      </c>
      <c r="AI134" s="9">
        <v>1.6829419675183614</v>
      </c>
      <c r="AJ134" s="9"/>
    </row>
    <row r="135" spans="31:36" x14ac:dyDescent="0.2">
      <c r="AE135" s="9">
        <v>40.922259763723098</v>
      </c>
      <c r="AF135" s="8">
        <v>11.47201820626875</v>
      </c>
      <c r="AG135" s="8">
        <v>9.2850767180902007</v>
      </c>
      <c r="AH135">
        <v>1.786</v>
      </c>
      <c r="AI135" s="9">
        <v>1.7330178173719377</v>
      </c>
      <c r="AJ135" s="9">
        <v>99214</v>
      </c>
    </row>
    <row r="136" spans="31:36" x14ac:dyDescent="0.2">
      <c r="AE136" s="9">
        <v>71.732670621559507</v>
      </c>
      <c r="AF136" s="8">
        <v>15.970675575352637</v>
      </c>
      <c r="AG136" s="8">
        <v>9.4332438944857842</v>
      </c>
      <c r="AH136">
        <v>2.2999999999999998</v>
      </c>
      <c r="AI136" s="9">
        <v>1.7067296151076259</v>
      </c>
      <c r="AJ136" s="9">
        <v>71504</v>
      </c>
    </row>
    <row r="137" spans="31:36" x14ac:dyDescent="0.2">
      <c r="AE137" s="3"/>
      <c r="AF137" s="8">
        <v>19.62871089061375</v>
      </c>
      <c r="AG137" s="8">
        <v>9.6124665788188324</v>
      </c>
      <c r="AH137">
        <v>3.04</v>
      </c>
      <c r="AI137" s="9">
        <v>1.6628762541806019</v>
      </c>
      <c r="AJ137" s="9"/>
    </row>
    <row r="138" spans="31:36" x14ac:dyDescent="0.2">
      <c r="AE138" s="9">
        <v>0</v>
      </c>
      <c r="AF138" s="8">
        <v>9.3876958792803258</v>
      </c>
      <c r="AG138" s="8">
        <v>8.2346976456517567</v>
      </c>
      <c r="AH138">
        <v>0.98599999999999999</v>
      </c>
      <c r="AI138" s="9">
        <v>3.7133837378962729</v>
      </c>
      <c r="AJ138" s="9"/>
    </row>
    <row r="139" spans="31:36" x14ac:dyDescent="0.2">
      <c r="AE139" s="9">
        <v>0</v>
      </c>
      <c r="AF139" s="8">
        <v>37.583233850643317</v>
      </c>
      <c r="AG139" s="8">
        <v>8.5537565307232839</v>
      </c>
      <c r="AH139">
        <v>0.73199999999999998</v>
      </c>
      <c r="AI139" s="9">
        <v>2.7306698546141681</v>
      </c>
      <c r="AJ139" s="9"/>
    </row>
    <row r="140" spans="31:36" x14ac:dyDescent="0.2">
      <c r="AE140" s="9">
        <v>0</v>
      </c>
      <c r="AF140" s="8">
        <v>10.788245729050171</v>
      </c>
      <c r="AG140" s="8">
        <v>8.6562070279430277</v>
      </c>
      <c r="AH140">
        <v>1.117</v>
      </c>
      <c r="AI140" s="9">
        <v>2.4102024122387178</v>
      </c>
      <c r="AJ140" s="9"/>
    </row>
    <row r="141" spans="31:36" x14ac:dyDescent="0.2">
      <c r="AE141" s="9">
        <v>0</v>
      </c>
      <c r="AF141" s="8">
        <v>1.0773273926588676</v>
      </c>
      <c r="AG141" s="8">
        <v>8.666922683609533</v>
      </c>
      <c r="AH141">
        <v>1.0720000000000001</v>
      </c>
      <c r="AI141" s="9">
        <v>2.3330980095047869</v>
      </c>
      <c r="AJ141" s="9"/>
    </row>
    <row r="142" spans="31:36" x14ac:dyDescent="0.2">
      <c r="AE142" s="8"/>
      <c r="AF142" s="8">
        <v>4.5302706797988739</v>
      </c>
      <c r="AG142" s="8">
        <v>8.7112291986566195</v>
      </c>
      <c r="AH142">
        <v>1.0680000000000001</v>
      </c>
      <c r="AI142" s="9">
        <v>2.2995865386199288</v>
      </c>
      <c r="AJ142" s="9"/>
    </row>
    <row r="143" spans="31:36" x14ac:dyDescent="0.2">
      <c r="AE143" s="9">
        <v>0</v>
      </c>
      <c r="AF143" s="8">
        <v>5.7999901164610401</v>
      </c>
      <c r="AG143" s="8">
        <v>8.7676094386755299</v>
      </c>
      <c r="AH143">
        <v>1.1539999999999999</v>
      </c>
      <c r="AI143" s="9">
        <v>2.2607741172074483</v>
      </c>
      <c r="AJ143" s="9"/>
    </row>
    <row r="144" spans="31:36" x14ac:dyDescent="0.2">
      <c r="AE144" s="9">
        <v>0</v>
      </c>
      <c r="AF144" s="8">
        <v>2.6841875817400456</v>
      </c>
      <c r="AG144" s="8">
        <v>8.7940973906961393</v>
      </c>
      <c r="AH144">
        <v>1.2050000000000001</v>
      </c>
      <c r="AI144" s="9">
        <v>3.9830179524502669</v>
      </c>
      <c r="AJ144" s="9"/>
    </row>
    <row r="145" spans="31:36" x14ac:dyDescent="0.2">
      <c r="AE145" s="9">
        <v>0</v>
      </c>
      <c r="AF145" s="8">
        <v>40.11705482775352</v>
      </c>
      <c r="AG145" s="8">
        <v>9.1314053838880405</v>
      </c>
      <c r="AH145">
        <v>1.768</v>
      </c>
      <c r="AI145" s="9">
        <v>2.8169029325830537</v>
      </c>
      <c r="AJ145" s="9"/>
    </row>
    <row r="146" spans="31:36" x14ac:dyDescent="0.2">
      <c r="AE146" s="9">
        <v>0</v>
      </c>
      <c r="AF146" s="8">
        <v>-1.2769180824586084</v>
      </c>
      <c r="AG146" s="8">
        <v>9.1185539763454742</v>
      </c>
      <c r="AH146">
        <v>1.5309999999999999</v>
      </c>
      <c r="AI146" s="9">
        <v>2.6873835361175051</v>
      </c>
      <c r="AJ146" s="9"/>
    </row>
    <row r="147" spans="31:36" x14ac:dyDescent="0.2">
      <c r="AE147" s="9">
        <v>0</v>
      </c>
      <c r="AF147" s="8">
        <v>-7.6729146114216817</v>
      </c>
      <c r="AG147" s="8">
        <v>9.038721338315364</v>
      </c>
      <c r="AH147">
        <v>1.296</v>
      </c>
      <c r="AI147" s="9">
        <v>2.8220349044283508</v>
      </c>
      <c r="AJ147" s="9"/>
    </row>
    <row r="148" spans="31:36" x14ac:dyDescent="0.2">
      <c r="AE148" s="8"/>
      <c r="AF148" s="8"/>
      <c r="AG148" s="8">
        <v>3.7688221567871394</v>
      </c>
      <c r="AH148" s="8"/>
      <c r="AI148" s="9">
        <v>1.1855570172401855</v>
      </c>
      <c r="AJ148" s="9"/>
    </row>
    <row r="149" spans="31:36" x14ac:dyDescent="0.2">
      <c r="AE149" s="8"/>
      <c r="AF149" s="8">
        <v>113.80830390731383</v>
      </c>
      <c r="AG149" s="8">
        <v>4.5287318082396553</v>
      </c>
      <c r="AH149" s="8"/>
      <c r="AI149" s="9">
        <v>1.1738431148195723</v>
      </c>
      <c r="AJ149" s="9"/>
    </row>
    <row r="150" spans="31:36" x14ac:dyDescent="0.2">
      <c r="AE150" s="8"/>
      <c r="AF150" s="8">
        <v>163.07142625835209</v>
      </c>
      <c r="AG150" s="8">
        <v>5.4959872002887904</v>
      </c>
      <c r="AI150" s="9">
        <v>1.9617991727941175</v>
      </c>
      <c r="AJ150" s="9"/>
    </row>
    <row r="151" spans="31:36" x14ac:dyDescent="0.2">
      <c r="AE151" s="9">
        <v>0</v>
      </c>
      <c r="AF151" s="8">
        <v>74.24254858193278</v>
      </c>
      <c r="AG151" s="8">
        <v>6.0512653002260182</v>
      </c>
      <c r="AH151">
        <v>0.99</v>
      </c>
      <c r="AI151" s="9">
        <v>2.7516213352172381</v>
      </c>
      <c r="AJ151" s="9"/>
    </row>
    <row r="152" spans="31:36" x14ac:dyDescent="0.2">
      <c r="AE152" s="9">
        <v>0</v>
      </c>
      <c r="AF152" s="8">
        <v>60.735429176969276</v>
      </c>
      <c r="AG152" s="8">
        <v>6.5258548304913297</v>
      </c>
      <c r="AH152">
        <v>2.0739999999999998</v>
      </c>
      <c r="AI152" s="9">
        <v>2.0878351155864001</v>
      </c>
      <c r="AJ152" s="9"/>
    </row>
    <row r="153" spans="31:36" x14ac:dyDescent="0.2">
      <c r="AE153" s="9">
        <v>0</v>
      </c>
      <c r="AF153" s="8">
        <v>47.309479125003847</v>
      </c>
      <c r="AG153" s="8">
        <v>6.9132203184131953</v>
      </c>
      <c r="AH153">
        <v>2.2970000000000002</v>
      </c>
      <c r="AI153" s="9">
        <v>1.7972033257747542</v>
      </c>
      <c r="AJ153" s="9"/>
    </row>
    <row r="154" spans="31:36" x14ac:dyDescent="0.2">
      <c r="AE154" s="9">
        <v>0</v>
      </c>
      <c r="AF154" s="8">
        <v>38.293451883677434</v>
      </c>
      <c r="AG154" s="8">
        <v>7.2374280227852967</v>
      </c>
      <c r="AH154">
        <v>3.633</v>
      </c>
      <c r="AI154" s="9">
        <v>1.4626019318050245</v>
      </c>
      <c r="AJ154" s="9"/>
    </row>
    <row r="155" spans="31:36" x14ac:dyDescent="0.2">
      <c r="AE155" s="9">
        <v>0</v>
      </c>
      <c r="AF155" s="8">
        <v>39.015313053527741</v>
      </c>
      <c r="AG155" s="8">
        <v>7.5668419297128029</v>
      </c>
      <c r="AH155">
        <v>4.5179999999999998</v>
      </c>
      <c r="AI155" s="9">
        <v>1.7578159838512259</v>
      </c>
      <c r="AJ155" s="9"/>
    </row>
    <row r="156" spans="31:36" x14ac:dyDescent="0.2">
      <c r="AE156" s="9">
        <v>0</v>
      </c>
      <c r="AF156" s="8">
        <v>34.960212640699076</v>
      </c>
      <c r="AG156" s="8">
        <v>7.8666517575443118</v>
      </c>
      <c r="AH156">
        <v>3.2120000000000002</v>
      </c>
      <c r="AI156" s="9">
        <v>1.4869350693954653</v>
      </c>
      <c r="AJ156" s="9"/>
    </row>
    <row r="157" spans="31:36" x14ac:dyDescent="0.2">
      <c r="AE157" s="8"/>
      <c r="AF157" s="8">
        <v>-3.7561529723589482</v>
      </c>
      <c r="AG157" s="8">
        <v>8.5337749510079153</v>
      </c>
      <c r="AH157">
        <v>31.414000000000001</v>
      </c>
      <c r="AI157" s="9">
        <v>1.4464946101188132</v>
      </c>
      <c r="AJ157" s="9"/>
    </row>
    <row r="158" spans="31:36" x14ac:dyDescent="0.2">
      <c r="AE158" s="9">
        <v>10.0710030847782</v>
      </c>
      <c r="AF158" s="8">
        <v>2.1461169250137591</v>
      </c>
      <c r="AG158" s="8">
        <v>8.5550090721004626</v>
      </c>
      <c r="AH158">
        <v>17.651</v>
      </c>
      <c r="AI158" s="9">
        <v>1.5269898126215649</v>
      </c>
      <c r="AJ158" s="9"/>
    </row>
    <row r="159" spans="31:36" x14ac:dyDescent="0.2">
      <c r="AE159" s="9">
        <v>9.86766849320124</v>
      </c>
      <c r="AF159" s="8">
        <v>5.7523061220559599</v>
      </c>
      <c r="AG159" s="8">
        <v>8.6109385111017485</v>
      </c>
      <c r="AH159">
        <v>17.719000000000001</v>
      </c>
      <c r="AI159" s="9">
        <v>1.6516553155843683</v>
      </c>
      <c r="AJ159" s="9"/>
    </row>
    <row r="160" spans="31:36" x14ac:dyDescent="0.2">
      <c r="AE160" s="9">
        <v>17.333930114828998</v>
      </c>
      <c r="AF160" s="8">
        <v>3.1576647120952863</v>
      </c>
      <c r="AG160" s="8">
        <v>8.6420268683375649</v>
      </c>
      <c r="AH160">
        <v>8.0570000000000004</v>
      </c>
      <c r="AI160" s="9">
        <v>1.6709680836040108</v>
      </c>
      <c r="AJ160" s="9"/>
    </row>
    <row r="161" spans="31:36" x14ac:dyDescent="0.2">
      <c r="AE161" s="8"/>
      <c r="AF161" s="8">
        <v>-2.1677729134303094</v>
      </c>
      <c r="AG161" s="8">
        <v>8.6201107254229239</v>
      </c>
      <c r="AH161">
        <v>8.9969999999999999</v>
      </c>
      <c r="AI161" s="9">
        <v>1.8262901479610247</v>
      </c>
      <c r="AJ161" s="9"/>
    </row>
    <row r="162" spans="31:36" x14ac:dyDescent="0.2">
      <c r="AE162" s="9">
        <v>20.334908855317</v>
      </c>
      <c r="AF162" s="8">
        <v>1.1764705882352908</v>
      </c>
      <c r="AG162" s="8">
        <v>8.6318067651861146</v>
      </c>
      <c r="AH162">
        <v>7.992</v>
      </c>
      <c r="AI162" s="9">
        <v>1.7638750178342131</v>
      </c>
      <c r="AJ162" s="9"/>
    </row>
    <row r="163" spans="31:36" x14ac:dyDescent="0.2">
      <c r="AE163" s="8"/>
      <c r="AF163" s="8">
        <v>-2.2025253245826795</v>
      </c>
      <c r="AG163" s="8">
        <v>8.6095353345906673</v>
      </c>
      <c r="AH163">
        <v>6.5629999999999997</v>
      </c>
      <c r="AI163" s="9">
        <v>1.7249120119627259</v>
      </c>
      <c r="AJ163" s="9"/>
    </row>
    <row r="164" spans="31:36" x14ac:dyDescent="0.2">
      <c r="AE164" s="9">
        <v>19.454809286898801</v>
      </c>
      <c r="AF164" s="8">
        <v>-1.1087404489669417</v>
      </c>
      <c r="AG164" s="8">
        <v>8.5983860066931701</v>
      </c>
      <c r="AH164">
        <v>6.069</v>
      </c>
      <c r="AI164" s="9">
        <v>1.7370041859521661</v>
      </c>
      <c r="AJ164" s="9"/>
    </row>
    <row r="165" spans="31:36" x14ac:dyDescent="0.2">
      <c r="AE165" s="9">
        <v>20.315280471968801</v>
      </c>
      <c r="AF165" s="8">
        <v>1.8698482361836017</v>
      </c>
      <c r="AG165" s="8">
        <v>8.6169118215266529</v>
      </c>
      <c r="AH165">
        <v>11.632</v>
      </c>
      <c r="AI165" s="9">
        <v>1.6710533461253008</v>
      </c>
      <c r="AJ165" s="9"/>
    </row>
    <row r="166" spans="31:36" x14ac:dyDescent="0.2">
      <c r="AE166" s="8"/>
      <c r="AF166" s="8">
        <v>1.1874807667939731</v>
      </c>
      <c r="AG166" s="8">
        <v>8.628716676901476</v>
      </c>
      <c r="AH166">
        <v>-22.065999999999999</v>
      </c>
      <c r="AI166" s="9">
        <v>1.6094742303082346</v>
      </c>
      <c r="AJ166" s="9"/>
    </row>
    <row r="167" spans="31:36" x14ac:dyDescent="0.2">
      <c r="AE167" s="9">
        <v>22.955910455910399</v>
      </c>
      <c r="AF167" s="8">
        <v>-3.2549160456137196</v>
      </c>
      <c r="AG167" s="8">
        <v>7.6754995977488658</v>
      </c>
      <c r="AH167">
        <v>2.1520000000000001</v>
      </c>
      <c r="AI167" s="9">
        <v>1.2876235556174298</v>
      </c>
      <c r="AJ167" s="9"/>
    </row>
    <row r="168" spans="31:36" x14ac:dyDescent="0.2">
      <c r="AE168" s="9">
        <v>21.100813743218701</v>
      </c>
      <c r="AF168" s="8">
        <v>2.5616037867186328</v>
      </c>
      <c r="AG168" s="8">
        <v>7.7007930423568771</v>
      </c>
      <c r="AH168">
        <v>1.7430000000000001</v>
      </c>
      <c r="AI168" s="9">
        <v>0.81190896339532159</v>
      </c>
      <c r="AJ168" s="9"/>
    </row>
    <row r="169" spans="31:36" x14ac:dyDescent="0.2">
      <c r="AE169" s="9">
        <v>20.8623094724135</v>
      </c>
      <c r="AF169" s="8">
        <v>-1.9546626849463744</v>
      </c>
      <c r="AG169" s="8">
        <v>7.6810528537249105</v>
      </c>
      <c r="AH169">
        <v>1.391</v>
      </c>
      <c r="AI169" s="9">
        <v>0.87867460427338595</v>
      </c>
      <c r="AJ169" s="9"/>
    </row>
    <row r="170" spans="31:36" x14ac:dyDescent="0.2">
      <c r="AE170" s="9">
        <v>19.322486519691399</v>
      </c>
      <c r="AF170" s="8">
        <v>6.303936499146241</v>
      </c>
      <c r="AG170" s="8">
        <v>7.7421849843759718</v>
      </c>
      <c r="AH170">
        <v>1.397</v>
      </c>
      <c r="AI170" s="9">
        <v>0.86286086390275663</v>
      </c>
      <c r="AJ170" s="9"/>
    </row>
    <row r="171" spans="31:36" x14ac:dyDescent="0.2">
      <c r="AE171" s="9">
        <v>19.193409247757099</v>
      </c>
      <c r="AF171" s="8">
        <v>5.5263729107879387</v>
      </c>
      <c r="AG171" s="8">
        <v>7.7959757002612005</v>
      </c>
      <c r="AH171">
        <v>1.401</v>
      </c>
      <c r="AI171" s="9">
        <v>0.83026164225769294</v>
      </c>
      <c r="AJ171" s="9"/>
    </row>
    <row r="172" spans="31:36" x14ac:dyDescent="0.2">
      <c r="AE172" s="9">
        <v>2.7696793002915401</v>
      </c>
      <c r="AF172" s="8">
        <v>5.2328451538588041</v>
      </c>
      <c r="AG172" s="8">
        <v>7.8469809821387884</v>
      </c>
      <c r="AH172">
        <v>1.2609999999999999</v>
      </c>
      <c r="AI172" s="9">
        <v>0.85695856137607507</v>
      </c>
      <c r="AJ172" s="9"/>
    </row>
    <row r="173" spans="31:36" x14ac:dyDescent="0.2">
      <c r="AE173" s="9">
        <v>3.63196125907991</v>
      </c>
      <c r="AF173" s="8">
        <v>5.3244722439405718</v>
      </c>
      <c r="AG173" s="8">
        <v>7.8988565932644672</v>
      </c>
      <c r="AH173">
        <v>1.4239999999999999</v>
      </c>
      <c r="AI173" s="9">
        <v>0.87896221512879524</v>
      </c>
      <c r="AJ173" s="9"/>
    </row>
    <row r="174" spans="31:36" x14ac:dyDescent="0.2">
      <c r="AE174" s="9">
        <v>4.2643923240938202</v>
      </c>
      <c r="AF174" s="8">
        <v>7.5272808254769581</v>
      </c>
      <c r="AG174" s="8">
        <v>7.9714309977693505</v>
      </c>
      <c r="AH174">
        <v>1.7150000000000001</v>
      </c>
      <c r="AI174" s="9">
        <v>0.9940628236106317</v>
      </c>
      <c r="AJ174" s="9"/>
    </row>
    <row r="175" spans="31:36" x14ac:dyDescent="0.2">
      <c r="AE175" s="9">
        <v>3.8132043862321101</v>
      </c>
      <c r="AF175" s="8">
        <v>42.996202968588207</v>
      </c>
      <c r="AG175" s="8">
        <v>8.3290788890214227</v>
      </c>
      <c r="AH175">
        <v>2.17</v>
      </c>
      <c r="AI175" s="9">
        <v>0.76034374547385697</v>
      </c>
      <c r="AJ175" s="9"/>
    </row>
    <row r="176" spans="31:36" x14ac:dyDescent="0.2">
      <c r="AE176" s="9">
        <v>4.4244034165957302</v>
      </c>
      <c r="AF176" s="8">
        <v>4.5213151161106371</v>
      </c>
      <c r="AG176" s="8">
        <v>8.373299726041628</v>
      </c>
      <c r="AH176">
        <v>1.9410000000000001</v>
      </c>
      <c r="AI176" s="9">
        <v>0.76322778817062753</v>
      </c>
      <c r="AJ176" s="9"/>
    </row>
    <row r="177" spans="31:36" x14ac:dyDescent="0.2">
      <c r="AE177" s="9">
        <v>18.7344095382091</v>
      </c>
      <c r="AF177" s="8">
        <v>-30.861534313064581</v>
      </c>
      <c r="AG177" s="8">
        <v>9.2356181791604506</v>
      </c>
      <c r="AH177">
        <v>0.26</v>
      </c>
      <c r="AI177" s="9">
        <v>1.5815132605304212</v>
      </c>
      <c r="AJ177" s="9">
        <v>777427</v>
      </c>
    </row>
    <row r="178" spans="31:36" x14ac:dyDescent="0.2">
      <c r="AE178" s="3"/>
      <c r="AF178" s="8">
        <v>17.687207488299531</v>
      </c>
      <c r="AG178" s="8">
        <v>9.3984783140915766</v>
      </c>
      <c r="AH178">
        <v>0.33500000000000002</v>
      </c>
      <c r="AI178" s="9">
        <v>1.407787903893952</v>
      </c>
      <c r="AJ178" s="9"/>
    </row>
    <row r="179" spans="31:36" x14ac:dyDescent="0.2">
      <c r="AE179" s="9">
        <v>34.111086353733398</v>
      </c>
      <c r="AF179" s="8">
        <v>18.574979287489644</v>
      </c>
      <c r="AG179" s="8">
        <v>9.5688536251885559</v>
      </c>
      <c r="AH179">
        <v>0.312</v>
      </c>
      <c r="AI179" s="9">
        <v>1.2383314700950252</v>
      </c>
      <c r="AJ179" s="9">
        <v>755506</v>
      </c>
    </row>
    <row r="180" spans="31:36" x14ac:dyDescent="0.2">
      <c r="AE180" s="9">
        <v>42.956631786050401</v>
      </c>
      <c r="AF180" s="8">
        <v>-7.1967579653437665</v>
      </c>
      <c r="AG180" s="8">
        <v>9.4941650141006591</v>
      </c>
      <c r="AH180">
        <v>0.36099999999999999</v>
      </c>
      <c r="AI180" s="9">
        <v>1.4535461526878481</v>
      </c>
      <c r="AJ180" s="9">
        <v>710557</v>
      </c>
    </row>
    <row r="181" spans="31:36" x14ac:dyDescent="0.2">
      <c r="AE181" s="3"/>
      <c r="AF181" s="8">
        <v>-1.505797319680771E-2</v>
      </c>
      <c r="AG181" s="8">
        <v>9.4940144230304249</v>
      </c>
      <c r="AH181">
        <v>0.55000000000000004</v>
      </c>
      <c r="AI181" s="9">
        <v>1.3901355421686747</v>
      </c>
      <c r="AJ181" s="9"/>
    </row>
    <row r="182" spans="31:36" x14ac:dyDescent="0.2">
      <c r="AE182" s="9">
        <v>44.714271958305297</v>
      </c>
      <c r="AF182" s="8">
        <v>4.7590361445783129</v>
      </c>
      <c r="AG182" s="8">
        <v>9.5405070560341194</v>
      </c>
      <c r="AH182">
        <v>0.64900000000000002</v>
      </c>
      <c r="AI182" s="9">
        <v>1.4485336400230018</v>
      </c>
      <c r="AJ182" s="9">
        <v>563426</v>
      </c>
    </row>
    <row r="183" spans="31:36" x14ac:dyDescent="0.2">
      <c r="AE183" s="9">
        <v>47.558726460881303</v>
      </c>
      <c r="AF183" s="8">
        <v>-12.068717653824036</v>
      </c>
      <c r="AG183" s="8">
        <v>9.4118924970469156</v>
      </c>
      <c r="AH183">
        <v>0.60899999999999999</v>
      </c>
      <c r="AI183" s="9">
        <v>1.6846235592250469</v>
      </c>
      <c r="AJ183" s="9">
        <v>580492</v>
      </c>
    </row>
    <row r="184" spans="31:36" x14ac:dyDescent="0.2">
      <c r="AE184" s="9"/>
      <c r="AF184" s="8">
        <v>4.0873048311943105E-2</v>
      </c>
      <c r="AG184" s="8">
        <v>9.4123011440224857</v>
      </c>
      <c r="AH184">
        <v>0.55700000000000005</v>
      </c>
      <c r="AI184" s="9">
        <v>1.4387971890831834</v>
      </c>
      <c r="AJ184" s="9"/>
    </row>
    <row r="185" spans="31:36" x14ac:dyDescent="0.2">
      <c r="AE185" s="9">
        <v>49.957025814119703</v>
      </c>
      <c r="AF185" s="8">
        <v>7.1498610884131395</v>
      </c>
      <c r="AG185" s="8">
        <v>9.4813593835314247</v>
      </c>
      <c r="AH185">
        <v>0.59799999999999998</v>
      </c>
      <c r="AI185" s="9">
        <v>1.4796766567528408</v>
      </c>
      <c r="AJ185" s="9">
        <v>629484</v>
      </c>
    </row>
    <row r="186" spans="31:36" x14ac:dyDescent="0.2">
      <c r="AE186" s="3"/>
      <c r="AF186" s="8">
        <v>6.6727674826508041</v>
      </c>
      <c r="AG186" s="8">
        <v>9.545955098183267</v>
      </c>
      <c r="AH186">
        <v>0.65700000000000003</v>
      </c>
      <c r="AI186" s="9">
        <v>1.4573920503288533</v>
      </c>
      <c r="AJ186" s="9"/>
    </row>
    <row r="187" spans="31:36" x14ac:dyDescent="0.2">
      <c r="AE187" s="9">
        <v>5.55555555555555</v>
      </c>
      <c r="AF187" s="8">
        <v>10.346479323008143</v>
      </c>
      <c r="AG187" s="8">
        <v>8.8408696240913951</v>
      </c>
      <c r="AH187">
        <v>0.39200000000000002</v>
      </c>
      <c r="AI187" s="9">
        <v>4.6709593401823177</v>
      </c>
      <c r="AJ187" s="9">
        <v>94469</v>
      </c>
    </row>
    <row r="188" spans="31:36" x14ac:dyDescent="0.2">
      <c r="AE188" s="9">
        <v>22.238050015827699</v>
      </c>
      <c r="AF188" s="8">
        <v>16.69801765301693</v>
      </c>
      <c r="AG188" s="8">
        <v>8.9952889905593096</v>
      </c>
      <c r="AH188">
        <v>0.33600000000000002</v>
      </c>
      <c r="AI188" s="9">
        <v>4.1423434593924364</v>
      </c>
      <c r="AJ188" s="9">
        <v>78750</v>
      </c>
    </row>
    <row r="189" spans="31:36" x14ac:dyDescent="0.2">
      <c r="AE189" s="3"/>
      <c r="AF189" s="8">
        <v>13.924364538127712</v>
      </c>
      <c r="AG189" s="8">
        <v>9.1256535638089886</v>
      </c>
      <c r="AH189">
        <v>0.315</v>
      </c>
      <c r="AI189" s="9">
        <v>3.7831954723552461</v>
      </c>
      <c r="AJ189" s="9"/>
    </row>
    <row r="190" spans="31:36" x14ac:dyDescent="0.2">
      <c r="AE190" s="9">
        <v>23.927203065134101</v>
      </c>
      <c r="AF190" s="8">
        <v>13.419677840661734</v>
      </c>
      <c r="AG190" s="8">
        <v>9.2515782799924278</v>
      </c>
      <c r="AH190">
        <v>0.44800000000000001</v>
      </c>
      <c r="AI190" s="9">
        <v>3.8396507053065925</v>
      </c>
      <c r="AJ190" s="9">
        <v>76464</v>
      </c>
    </row>
    <row r="191" spans="31:36" x14ac:dyDescent="0.2">
      <c r="AE191" s="9">
        <v>24.335016835016798</v>
      </c>
      <c r="AF191" s="8">
        <v>13.021782938297669</v>
      </c>
      <c r="AG191" s="8">
        <v>9.373988663504516</v>
      </c>
      <c r="AH191">
        <v>0.33800000000000002</v>
      </c>
      <c r="AI191" s="9">
        <v>3.0528103243335032</v>
      </c>
      <c r="AJ191" s="9">
        <v>80551</v>
      </c>
    </row>
    <row r="192" spans="31:36" x14ac:dyDescent="0.2">
      <c r="AE192" s="9">
        <v>25.6272401433691</v>
      </c>
      <c r="AF192" s="8">
        <v>7.8451349974528783</v>
      </c>
      <c r="AG192" s="8">
        <v>9.4495147403629201</v>
      </c>
      <c r="AH192">
        <v>0.40699999999999997</v>
      </c>
      <c r="AI192" s="9">
        <v>3.0364509526058887</v>
      </c>
      <c r="AJ192" s="9">
        <v>84231</v>
      </c>
    </row>
    <row r="193" spans="31:36" x14ac:dyDescent="0.2">
      <c r="AE193" s="3"/>
      <c r="AF193" s="8">
        <v>9.2741300582585424</v>
      </c>
      <c r="AG193" s="8">
        <v>9.538204234060796</v>
      </c>
      <c r="AH193">
        <v>0.34799999999999998</v>
      </c>
      <c r="AI193" s="9">
        <v>2.8988472622478385</v>
      </c>
      <c r="AJ193" s="9"/>
    </row>
    <row r="194" spans="31:36" x14ac:dyDescent="0.2">
      <c r="AE194" s="9">
        <v>37.573909830007302</v>
      </c>
      <c r="AF194" s="8">
        <v>8.6599423631123926</v>
      </c>
      <c r="AG194" s="8">
        <v>9.6212572587625917</v>
      </c>
      <c r="AH194">
        <v>0.94599999999999995</v>
      </c>
      <c r="AI194" s="9">
        <v>4.2457896830659063</v>
      </c>
      <c r="AJ194" s="9">
        <v>77973</v>
      </c>
    </row>
    <row r="195" spans="31:36" x14ac:dyDescent="0.2">
      <c r="AE195" s="3"/>
      <c r="AF195" s="8">
        <v>21.721257127701897</v>
      </c>
      <c r="AG195" s="8">
        <v>9.8178207257790362</v>
      </c>
      <c r="AH195">
        <v>1.075</v>
      </c>
      <c r="AI195" s="9">
        <v>3.7028543414315287</v>
      </c>
      <c r="AJ195" s="9"/>
    </row>
    <row r="196" spans="31:36" x14ac:dyDescent="0.2">
      <c r="AE196" s="9">
        <v>47.5</v>
      </c>
      <c r="AF196" s="8">
        <v>12.261684279333261</v>
      </c>
      <c r="AG196" s="8">
        <v>9.9334831525715082</v>
      </c>
      <c r="AH196">
        <v>1.036</v>
      </c>
      <c r="AI196" s="9">
        <v>3.3589693823086999</v>
      </c>
      <c r="AJ196" s="9">
        <v>63225.8</v>
      </c>
    </row>
    <row r="197" spans="31:36" x14ac:dyDescent="0.2">
      <c r="AE197" s="8"/>
      <c r="AF197" s="8">
        <v>3.8175884686544266</v>
      </c>
      <c r="AG197" s="8">
        <v>5.8695031065637133</v>
      </c>
      <c r="AH197" s="8"/>
      <c r="AI197" s="9">
        <v>3.4160893375094972</v>
      </c>
      <c r="AJ197" s="9"/>
    </row>
    <row r="198" spans="31:36" x14ac:dyDescent="0.2">
      <c r="AE198" s="9">
        <v>0</v>
      </c>
      <c r="AF198" s="8">
        <v>22.528687587023025</v>
      </c>
      <c r="AG198" s="8">
        <v>6.0726781075273824</v>
      </c>
      <c r="AH198" s="8"/>
      <c r="AI198" s="9">
        <v>3.4208799998156003</v>
      </c>
      <c r="AJ198" s="9"/>
    </row>
    <row r="199" spans="31:36" x14ac:dyDescent="0.2">
      <c r="AE199" s="9">
        <v>0</v>
      </c>
      <c r="AF199" s="8">
        <v>19.76530572260344</v>
      </c>
      <c r="AG199" s="8">
        <v>6.2530419636302677</v>
      </c>
      <c r="AH199">
        <v>1.335</v>
      </c>
      <c r="AI199" s="9">
        <v>4.4736956567761954</v>
      </c>
      <c r="AJ199" s="9"/>
    </row>
    <row r="200" spans="31:36" x14ac:dyDescent="0.2">
      <c r="AE200" s="9">
        <v>0</v>
      </c>
      <c r="AF200" s="8">
        <v>36.171334761379619</v>
      </c>
      <c r="AG200" s="8">
        <v>6.5617856848998164</v>
      </c>
      <c r="AH200">
        <v>1.7869999999999999</v>
      </c>
      <c r="AI200" s="9">
        <v>3.8469812051434982</v>
      </c>
      <c r="AJ200" s="9"/>
    </row>
    <row r="201" spans="31:36" x14ac:dyDescent="0.2">
      <c r="AE201" s="9">
        <v>0</v>
      </c>
      <c r="AF201" s="8">
        <v>26.519856289591747</v>
      </c>
      <c r="AG201" s="8">
        <v>6.7970147614774543</v>
      </c>
      <c r="AH201">
        <v>1.9359999999999999</v>
      </c>
      <c r="AI201" s="9">
        <v>4.3927193798726725</v>
      </c>
      <c r="AJ201" s="9"/>
    </row>
    <row r="202" spans="31:36" x14ac:dyDescent="0.2">
      <c r="AE202" s="9">
        <v>0</v>
      </c>
      <c r="AF202" s="8">
        <v>33.984456601029308</v>
      </c>
      <c r="AG202" s="8">
        <v>7.0895683731975678</v>
      </c>
      <c r="AH202">
        <v>1.9139999999999999</v>
      </c>
      <c r="AI202" s="9">
        <v>7.2324314860053853</v>
      </c>
      <c r="AJ202" s="9"/>
    </row>
    <row r="203" spans="31:36" x14ac:dyDescent="0.2">
      <c r="AE203" s="9">
        <v>0</v>
      </c>
      <c r="AF203" s="8">
        <v>41.977588607542152</v>
      </c>
      <c r="AG203" s="8">
        <v>7.4400674056473424</v>
      </c>
      <c r="AH203">
        <v>1.9850000000000001</v>
      </c>
      <c r="AI203" s="9">
        <v>4.6344648577544314</v>
      </c>
      <c r="AJ203" s="9"/>
    </row>
    <row r="204" spans="31:36" x14ac:dyDescent="0.2">
      <c r="AE204" s="9">
        <v>0</v>
      </c>
      <c r="AF204" s="8">
        <v>7.5567352667416401</v>
      </c>
      <c r="AG204" s="8">
        <v>7.5129156979285829</v>
      </c>
      <c r="AH204">
        <v>1.8220000000000001</v>
      </c>
      <c r="AI204" s="9">
        <v>5.2560689166420058</v>
      </c>
      <c r="AJ204" s="9"/>
    </row>
    <row r="205" spans="31:36" x14ac:dyDescent="0.2">
      <c r="AE205" s="9">
        <v>0</v>
      </c>
      <c r="AF205" s="8">
        <v>22.821812829161807</v>
      </c>
      <c r="AG205" s="8">
        <v>7.7184801407813577</v>
      </c>
      <c r="AH205">
        <v>2.097</v>
      </c>
      <c r="AI205" s="9">
        <v>5.0314148949695454</v>
      </c>
      <c r="AJ205" s="9"/>
    </row>
    <row r="206" spans="31:36" x14ac:dyDescent="0.2">
      <c r="AE206" s="9">
        <v>0</v>
      </c>
      <c r="AF206" s="8">
        <v>8.1774124286853649</v>
      </c>
      <c r="AG206" s="8">
        <v>7.7970825418220402</v>
      </c>
      <c r="AH206">
        <v>2.1539999999999999</v>
      </c>
      <c r="AI206" s="9">
        <v>4.6034575005794141</v>
      </c>
      <c r="AJ206" s="9"/>
    </row>
    <row r="207" spans="31:36" x14ac:dyDescent="0.2">
      <c r="AE207" s="9">
        <v>75.189654812588699</v>
      </c>
      <c r="AF207" s="8">
        <v>-28.060245354062918</v>
      </c>
      <c r="AG207" s="8">
        <v>10.296002501468664</v>
      </c>
      <c r="AH207">
        <v>1.3049999999999999</v>
      </c>
      <c r="AI207" s="9">
        <v>0.99496859593435538</v>
      </c>
      <c r="AJ207" s="9">
        <v>9537175</v>
      </c>
    </row>
    <row r="208" spans="31:36" x14ac:dyDescent="0.2">
      <c r="AE208" s="3"/>
      <c r="AF208" s="8">
        <v>14.344566758965355</v>
      </c>
      <c r="AG208" s="8">
        <v>10.430048720688177</v>
      </c>
      <c r="AH208">
        <v>1.125</v>
      </c>
      <c r="AI208" s="9">
        <v>1.0453015179256984</v>
      </c>
      <c r="AJ208" s="9"/>
    </row>
    <row r="209" spans="31:36" x14ac:dyDescent="0.2">
      <c r="AE209" s="9">
        <v>90.272388802998194</v>
      </c>
      <c r="AF209" s="8">
        <v>13.596361703384325</v>
      </c>
      <c r="AG209" s="8">
        <v>10.557530013215313</v>
      </c>
      <c r="AH209">
        <v>1.0189999999999999</v>
      </c>
      <c r="AI209" s="9">
        <v>1.0174179795143763</v>
      </c>
      <c r="AJ209" s="9">
        <v>5040000</v>
      </c>
    </row>
    <row r="210" spans="31:36" x14ac:dyDescent="0.2">
      <c r="AE210" s="9">
        <v>88.757566387436498</v>
      </c>
      <c r="AF210" s="8">
        <v>-2.0147662871106951</v>
      </c>
      <c r="AG210" s="8">
        <v>10.537176618145875</v>
      </c>
      <c r="AH210">
        <v>1.08</v>
      </c>
      <c r="AI210" s="9">
        <v>1.1525563131782124</v>
      </c>
      <c r="AJ210" s="9">
        <v>5760000</v>
      </c>
    </row>
    <row r="211" spans="31:36" x14ac:dyDescent="0.2">
      <c r="AE211" s="9">
        <v>87.924835673253497</v>
      </c>
      <c r="AF211" s="8">
        <v>-40.877132471942907</v>
      </c>
      <c r="AG211" s="8">
        <v>10.011624211140706</v>
      </c>
      <c r="AH211">
        <v>0.85099999999999998</v>
      </c>
      <c r="AI211" s="9">
        <v>1.9185963022796626</v>
      </c>
      <c r="AJ211" s="9">
        <v>5150000</v>
      </c>
    </row>
    <row r="212" spans="31:36" x14ac:dyDescent="0.2">
      <c r="AE212" s="9"/>
      <c r="AF212" s="8">
        <v>-51.817447495961233</v>
      </c>
      <c r="AG212" s="8">
        <v>9.281450999434135</v>
      </c>
      <c r="AH212">
        <v>0.70299999999999996</v>
      </c>
      <c r="AI212" s="9">
        <v>3.5929961814287044</v>
      </c>
      <c r="AJ212" s="9"/>
    </row>
    <row r="213" spans="31:36" x14ac:dyDescent="0.2">
      <c r="AE213" s="9">
        <v>88.219525332106699</v>
      </c>
      <c r="AF213" s="8">
        <v>-38.195026543727302</v>
      </c>
      <c r="AG213" s="8">
        <v>8.8002646513103358</v>
      </c>
      <c r="AH213">
        <v>0.68600000000000005</v>
      </c>
      <c r="AI213" s="9">
        <v>5.1529535864978904</v>
      </c>
      <c r="AJ213" s="9">
        <v>5650000</v>
      </c>
    </row>
    <row r="214" spans="31:36" x14ac:dyDescent="0.2">
      <c r="AE214" s="9">
        <v>75.175934471619698</v>
      </c>
      <c r="AF214" s="8">
        <v>-28.239903556359252</v>
      </c>
      <c r="AG214" s="8">
        <v>8.4684230270468088</v>
      </c>
      <c r="AH214">
        <v>0.67</v>
      </c>
      <c r="AI214" s="9">
        <v>6.010289794204116</v>
      </c>
      <c r="AJ214" s="9">
        <v>4600000</v>
      </c>
    </row>
    <row r="215" spans="31:36" x14ac:dyDescent="0.2">
      <c r="AE215" s="3"/>
      <c r="AF215" s="8">
        <v>14.783704325913483</v>
      </c>
      <c r="AG215" s="8">
        <v>8.6063023664880127</v>
      </c>
      <c r="AH215">
        <v>0.91400000000000003</v>
      </c>
      <c r="AI215" s="9">
        <v>4.2283205268935236</v>
      </c>
      <c r="AJ215" s="9"/>
    </row>
    <row r="216" spans="31:36" x14ac:dyDescent="0.2">
      <c r="AE216" s="9">
        <v>77.434963433959695</v>
      </c>
      <c r="AF216" s="8">
        <v>15.678741309915845</v>
      </c>
      <c r="AG216" s="8">
        <v>8.7519490580586137</v>
      </c>
      <c r="AH216">
        <v>1.004</v>
      </c>
      <c r="AI216" s="9">
        <v>3.3896884390321049</v>
      </c>
      <c r="AJ216" s="9">
        <v>3919979</v>
      </c>
    </row>
    <row r="217" spans="31:36" x14ac:dyDescent="0.2">
      <c r="AE217" s="3"/>
      <c r="AF217" s="8">
        <v>-30.450689695087679</v>
      </c>
      <c r="AG217" s="8">
        <v>9.0564811330092443</v>
      </c>
      <c r="AH217">
        <v>0.77200000000000002</v>
      </c>
      <c r="AI217" s="9">
        <v>3.2873784672997566</v>
      </c>
      <c r="AJ217" s="9"/>
    </row>
    <row r="218" spans="31:36" x14ac:dyDescent="0.2">
      <c r="AE218" s="9">
        <v>38.823077472841597</v>
      </c>
      <c r="AF218" s="8">
        <v>42.093582089047416</v>
      </c>
      <c r="AG218" s="8">
        <v>9.4077968163544075</v>
      </c>
      <c r="AH218">
        <v>0.72899999999999998</v>
      </c>
      <c r="AI218" s="9">
        <v>3.5643930066486087</v>
      </c>
      <c r="AJ218" s="9">
        <v>10900000</v>
      </c>
    </row>
    <row r="219" spans="31:36" x14ac:dyDescent="0.2">
      <c r="AE219" s="9">
        <v>46.701043967570399</v>
      </c>
      <c r="AF219" s="8">
        <v>37.979151276368711</v>
      </c>
      <c r="AG219" s="8">
        <v>9.7297292264026609</v>
      </c>
      <c r="AH219">
        <v>0.75</v>
      </c>
      <c r="AI219" s="9">
        <v>3.0964306960142771</v>
      </c>
      <c r="AJ219" s="9">
        <v>13100000</v>
      </c>
    </row>
    <row r="220" spans="31:36" x14ac:dyDescent="0.2">
      <c r="AE220" s="9">
        <v>44.449598021026603</v>
      </c>
      <c r="AF220" s="8">
        <v>0.81499107674003568</v>
      </c>
      <c r="AG220" s="8">
        <v>9.7378461059933716</v>
      </c>
      <c r="AH220">
        <v>0.84299999999999997</v>
      </c>
      <c r="AI220" s="9">
        <v>3.5839381601463387</v>
      </c>
      <c r="AJ220" s="9">
        <v>10240000</v>
      </c>
    </row>
    <row r="221" spans="31:36" x14ac:dyDescent="0.2">
      <c r="AE221" s="9">
        <v>46.117151255445002</v>
      </c>
      <c r="AF221" s="8">
        <v>-3.2159084203693871</v>
      </c>
      <c r="AG221" s="8">
        <v>9.7051585575963557</v>
      </c>
      <c r="AH221">
        <v>0.90800000000000003</v>
      </c>
      <c r="AI221" s="9">
        <v>3.7578953786123646</v>
      </c>
      <c r="AJ221" s="9">
        <v>9050000</v>
      </c>
    </row>
    <row r="222" spans="31:36" x14ac:dyDescent="0.2">
      <c r="AE222" s="9"/>
      <c r="AF222" s="8">
        <v>-16.17485672478966</v>
      </c>
      <c r="AG222" s="8">
        <v>9.528721373177234</v>
      </c>
      <c r="AH222">
        <v>0.81899999999999995</v>
      </c>
      <c r="AI222" s="9">
        <v>4.0695323296239723</v>
      </c>
      <c r="AJ222" s="9"/>
    </row>
    <row r="223" spans="31:36" x14ac:dyDescent="0.2">
      <c r="AE223" s="9">
        <v>48.150073769462601</v>
      </c>
      <c r="AF223" s="8">
        <v>-53.574805440395664</v>
      </c>
      <c r="AG223" s="8">
        <v>8.7613934852560575</v>
      </c>
      <c r="AH223">
        <v>1.1919999999999999</v>
      </c>
      <c r="AI223" s="9">
        <v>2.951903493655021</v>
      </c>
      <c r="AJ223" s="9">
        <v>4340000</v>
      </c>
    </row>
    <row r="224" spans="31:36" x14ac:dyDescent="0.2">
      <c r="AE224" s="9">
        <v>47.949353945546797</v>
      </c>
      <c r="AF224" s="8">
        <v>-15.917280275732415</v>
      </c>
      <c r="AG224" s="8">
        <v>8.5880243721768288</v>
      </c>
      <c r="AH224">
        <v>3.2749999999999999</v>
      </c>
      <c r="AI224" s="9">
        <v>4.1958263461896781</v>
      </c>
      <c r="AJ224" s="9">
        <v>4470000</v>
      </c>
    </row>
    <row r="225" spans="31:36" x14ac:dyDescent="0.2">
      <c r="AE225" s="9">
        <v>53.355043347236503</v>
      </c>
      <c r="AF225" s="8">
        <v>7.1734674864915222</v>
      </c>
      <c r="AG225" s="8">
        <v>8.6573028994008823</v>
      </c>
      <c r="AH225">
        <v>2.1640000000000001</v>
      </c>
      <c r="AI225" s="9">
        <v>3.8111961057023644</v>
      </c>
      <c r="AJ225" s="9">
        <v>3420000</v>
      </c>
    </row>
    <row r="226" spans="31:36" x14ac:dyDescent="0.2">
      <c r="AE226" s="3"/>
      <c r="AF226" s="8">
        <v>27.451321279554936</v>
      </c>
      <c r="AG226" s="8">
        <v>8.8998672112235866</v>
      </c>
      <c r="AH226">
        <v>1.72</v>
      </c>
      <c r="AI226" s="9">
        <v>2.9439367071340881</v>
      </c>
      <c r="AJ226" s="9"/>
    </row>
    <row r="227" spans="31:36" x14ac:dyDescent="0.2">
      <c r="AE227" s="3"/>
      <c r="AF227" s="8">
        <v>-37.559581673931447</v>
      </c>
      <c r="AG227" s="8">
        <v>11.978500552685318</v>
      </c>
      <c r="AH227">
        <v>0.82199999999999995</v>
      </c>
      <c r="AI227" s="9">
        <v>1.0334477974550043</v>
      </c>
      <c r="AJ227" s="9"/>
    </row>
    <row r="228" spans="31:36" x14ac:dyDescent="0.2">
      <c r="AE228" s="9">
        <v>83.830398932280204</v>
      </c>
      <c r="AF228" s="8">
        <v>19.030340316272529</v>
      </c>
      <c r="AG228" s="8">
        <v>12.152708787952761</v>
      </c>
      <c r="AH228">
        <v>0.747</v>
      </c>
      <c r="AI228" s="9">
        <v>0.97448406440690483</v>
      </c>
      <c r="AJ228" s="9">
        <v>66619864</v>
      </c>
    </row>
    <row r="229" spans="31:36" x14ac:dyDescent="0.2">
      <c r="AE229" s="9">
        <v>86.925872191244807</v>
      </c>
      <c r="AF229" s="8">
        <v>24.618816815834858</v>
      </c>
      <c r="AG229" s="8">
        <v>12.372798214699571</v>
      </c>
      <c r="AH229">
        <v>0.73199999999999998</v>
      </c>
      <c r="AI229" s="9">
        <v>0.88652734398144617</v>
      </c>
      <c r="AJ229" s="9">
        <v>65908005</v>
      </c>
    </row>
    <row r="230" spans="31:36" x14ac:dyDescent="0.2">
      <c r="AE230" s="9">
        <v>87.376980483041095</v>
      </c>
      <c r="AF230" s="8">
        <v>-5.8005975808977253</v>
      </c>
      <c r="AG230" s="8">
        <v>12.313041866527415</v>
      </c>
      <c r="AH230">
        <v>0.69899999999999995</v>
      </c>
      <c r="AI230" s="9">
        <v>1.0467337586485759</v>
      </c>
      <c r="AJ230" s="9">
        <v>62000000</v>
      </c>
    </row>
    <row r="231" spans="31:36" x14ac:dyDescent="0.2">
      <c r="AE231" s="9">
        <v>84.605609126524101</v>
      </c>
      <c r="AF231" s="8">
        <v>-4.9043040704465808</v>
      </c>
      <c r="AG231" s="8">
        <v>12.262755390702161</v>
      </c>
      <c r="AH231">
        <v>0.69599999999999995</v>
      </c>
      <c r="AI231" s="9">
        <v>1.1988481744651902</v>
      </c>
      <c r="AJ231" s="9">
        <v>62000000</v>
      </c>
    </row>
    <row r="232" spans="31:36" x14ac:dyDescent="0.2">
      <c r="AE232" s="9">
        <v>85.738957777783298</v>
      </c>
      <c r="AF232" s="8">
        <v>-9.1446821377277185</v>
      </c>
      <c r="AG232" s="8">
        <v>12.166853532375612</v>
      </c>
      <c r="AH232">
        <v>0.69799999999999995</v>
      </c>
      <c r="AI232" s="9">
        <v>1.3833329866672213</v>
      </c>
      <c r="AJ232" s="9">
        <v>61000000</v>
      </c>
    </row>
    <row r="233" spans="31:36" x14ac:dyDescent="0.2">
      <c r="AE233" s="3"/>
      <c r="AF233" s="8">
        <v>-36.26578197474884</v>
      </c>
      <c r="AG233" s="8">
        <v>11.716404939389708</v>
      </c>
      <c r="AH233">
        <v>0.71799999999999997</v>
      </c>
      <c r="AI233" s="9">
        <v>2.1710996524321589</v>
      </c>
      <c r="AJ233" s="9"/>
    </row>
    <row r="234" spans="31:36" x14ac:dyDescent="0.2">
      <c r="AE234" s="9">
        <v>85.262171204430103</v>
      </c>
      <c r="AF234" s="8">
        <v>-15.710719122758352</v>
      </c>
      <c r="AG234" s="8">
        <v>11.545489455843491</v>
      </c>
      <c r="AH234">
        <v>0.753</v>
      </c>
      <c r="AI234" s="9">
        <v>2.5174523279450201</v>
      </c>
      <c r="AJ234" s="9">
        <v>62000000</v>
      </c>
    </row>
    <row r="235" spans="31:36" x14ac:dyDescent="0.2">
      <c r="AE235" s="9">
        <v>84.417690598029296</v>
      </c>
      <c r="AF235" s="8">
        <v>23.400445261833315</v>
      </c>
      <c r="AG235" s="8">
        <v>11.755753989600837</v>
      </c>
      <c r="AH235">
        <v>0.751</v>
      </c>
      <c r="AI235" s="9">
        <v>1.9908695140604777</v>
      </c>
      <c r="AJ235" s="9">
        <v>60000000</v>
      </c>
    </row>
    <row r="236" spans="31:36" x14ac:dyDescent="0.2">
      <c r="AE236" s="3"/>
      <c r="AF236" s="8">
        <v>24.643683570616151</v>
      </c>
      <c r="AG236" s="8">
        <v>11.976042938978008</v>
      </c>
      <c r="AH236">
        <v>0.68799999999999994</v>
      </c>
      <c r="AI236" s="9">
        <v>1.5976073303042126</v>
      </c>
      <c r="AJ236" s="9"/>
    </row>
    <row r="237" spans="31:36" x14ac:dyDescent="0.2">
      <c r="AE237" s="3"/>
      <c r="AF237" s="8">
        <v>-35.172241813720532</v>
      </c>
      <c r="AG237" s="8">
        <v>12.526575185496682</v>
      </c>
      <c r="AH237">
        <v>1.03</v>
      </c>
      <c r="AI237" s="9">
        <v>0.84671074596101092</v>
      </c>
      <c r="AJ237" s="9"/>
    </row>
    <row r="238" spans="31:36" x14ac:dyDescent="0.2">
      <c r="AE238" s="9">
        <v>84.244173580916595</v>
      </c>
      <c r="AF238" s="8">
        <v>23.955959414146985</v>
      </c>
      <c r="AG238" s="8">
        <v>12.741331336012298</v>
      </c>
      <c r="AH238">
        <v>1.0429999999999999</v>
      </c>
      <c r="AI238" s="9">
        <v>0.88562495242667849</v>
      </c>
      <c r="AJ238" s="9">
        <v>126000000</v>
      </c>
    </row>
    <row r="239" spans="31:36" x14ac:dyDescent="0.2">
      <c r="AE239" s="9">
        <v>84.390518180198001</v>
      </c>
      <c r="AF239" s="8">
        <v>26.918595459894956</v>
      </c>
      <c r="AG239" s="8">
        <v>12.979707050336138</v>
      </c>
      <c r="AH239">
        <v>1.0589999999999999</v>
      </c>
      <c r="AI239" s="9">
        <v>0.76362663369671024</v>
      </c>
      <c r="AJ239" s="9">
        <v>128000000</v>
      </c>
    </row>
    <row r="240" spans="31:36" x14ac:dyDescent="0.2">
      <c r="AE240" s="9">
        <v>83.813230220156598</v>
      </c>
      <c r="AF240" s="8">
        <v>-2.9553014121413712</v>
      </c>
      <c r="AG240" s="8">
        <v>12.949708546895133</v>
      </c>
      <c r="AH240">
        <v>1.0449999999999999</v>
      </c>
      <c r="AI240" s="9">
        <v>0.79340121792951979</v>
      </c>
      <c r="AJ240" s="9">
        <v>126000000</v>
      </c>
    </row>
    <row r="241" spans="31:36" x14ac:dyDescent="0.2">
      <c r="AE241" s="3"/>
      <c r="AF241" s="8">
        <v>-7.2417366667142051</v>
      </c>
      <c r="AG241" s="8">
        <v>12.874535150968246</v>
      </c>
      <c r="AH241">
        <v>1.054</v>
      </c>
      <c r="AI241" s="9">
        <v>0.8886884460354596</v>
      </c>
      <c r="AJ241" s="9"/>
    </row>
    <row r="242" spans="31:36" x14ac:dyDescent="0.2">
      <c r="AE242" s="9">
        <v>82.607591089889198</v>
      </c>
      <c r="AF242" s="8">
        <v>-6.5302231663536174</v>
      </c>
      <c r="AG242" s="8">
        <v>12.80700310659981</v>
      </c>
      <c r="AH242">
        <v>1.0049999999999999</v>
      </c>
      <c r="AI242" s="9">
        <v>0.95813720141571379</v>
      </c>
      <c r="AJ242" s="9">
        <v>124000000</v>
      </c>
    </row>
    <row r="243" spans="31:36" x14ac:dyDescent="0.2">
      <c r="AE243" s="3"/>
      <c r="AF243" s="8">
        <v>-35.078393367748376</v>
      </c>
      <c r="AG243" s="8">
        <v>12.375013410830068</v>
      </c>
      <c r="AH243">
        <v>0.94399999999999995</v>
      </c>
      <c r="AI243" s="9">
        <v>1.4220598792280732</v>
      </c>
      <c r="AJ243" s="9"/>
    </row>
    <row r="244" spans="31:36" x14ac:dyDescent="0.2">
      <c r="AE244" s="9">
        <v>84.826084448546297</v>
      </c>
      <c r="AF244" s="8">
        <v>-16.592204721084414</v>
      </c>
      <c r="AG244" s="8">
        <v>12.193584998410891</v>
      </c>
      <c r="AH244">
        <v>0.96799999999999997</v>
      </c>
      <c r="AI244" s="9">
        <v>1.6723235350702215</v>
      </c>
      <c r="AJ244" s="9">
        <v>125000000</v>
      </c>
    </row>
    <row r="245" spans="31:36" x14ac:dyDescent="0.2">
      <c r="AE245" s="3"/>
      <c r="AF245" s="8">
        <v>20.071082129223665</v>
      </c>
      <c r="AG245" s="8">
        <v>12.376498730911061</v>
      </c>
      <c r="AH245">
        <v>0.95299999999999996</v>
      </c>
      <c r="AI245" s="9">
        <v>1.470265050893482</v>
      </c>
      <c r="AJ245" s="9"/>
    </row>
    <row r="246" spans="31:36" x14ac:dyDescent="0.2">
      <c r="AE246" s="9">
        <v>89.758884200945403</v>
      </c>
      <c r="AF246" s="8">
        <v>17.781094779096147</v>
      </c>
      <c r="AG246" s="8">
        <v>12.540156317515029</v>
      </c>
      <c r="AH246">
        <v>0.89900000000000002</v>
      </c>
      <c r="AI246" s="9">
        <v>1.2393710709836323</v>
      </c>
      <c r="AJ246" s="9">
        <v>124000000</v>
      </c>
    </row>
    <row r="247" spans="31:36" x14ac:dyDescent="0.2">
      <c r="AE247" s="9">
        <v>64.155610234637507</v>
      </c>
      <c r="AF247" s="8">
        <v>-19.716614694458119</v>
      </c>
      <c r="AG247" s="8">
        <v>9.5939006446962978</v>
      </c>
      <c r="AH247">
        <v>0.93200000000000005</v>
      </c>
      <c r="AI247" s="9">
        <v>1.1269505962521296</v>
      </c>
      <c r="AJ247" s="9">
        <v>3838404</v>
      </c>
    </row>
    <row r="248" spans="31:36" x14ac:dyDescent="0.2">
      <c r="AE248" s="9">
        <v>64.991214667685199</v>
      </c>
      <c r="AF248" s="8">
        <v>22.473594548551958</v>
      </c>
      <c r="AG248" s="8">
        <v>9.7966259107520344</v>
      </c>
      <c r="AH248">
        <v>0.877</v>
      </c>
      <c r="AI248" s="9">
        <v>1.0180270405608414</v>
      </c>
      <c r="AJ248" s="9">
        <v>3731000</v>
      </c>
    </row>
    <row r="249" spans="31:36" x14ac:dyDescent="0.2">
      <c r="AE249" s="9">
        <v>80.299509630154802</v>
      </c>
      <c r="AF249" s="8">
        <v>38.146108050965339</v>
      </c>
      <c r="AG249" s="8">
        <v>10.119767603828935</v>
      </c>
      <c r="AH249">
        <v>0.73</v>
      </c>
      <c r="AI249" s="9">
        <v>0.95360264207177092</v>
      </c>
      <c r="AJ249" s="9">
        <v>4399127</v>
      </c>
    </row>
    <row r="250" spans="31:36" x14ac:dyDescent="0.2">
      <c r="AE250" s="9">
        <v>80.244329169794995</v>
      </c>
      <c r="AF250" s="8">
        <v>14.797212936485563</v>
      </c>
      <c r="AG250" s="8">
        <v>10.257764623874859</v>
      </c>
      <c r="AH250">
        <v>0.76500000000000001</v>
      </c>
      <c r="AI250" s="9">
        <v>0.96165315931656314</v>
      </c>
      <c r="AJ250" s="9">
        <v>5051171</v>
      </c>
    </row>
    <row r="251" spans="31:36" x14ac:dyDescent="0.2">
      <c r="AE251" s="9">
        <v>73.937527370363199</v>
      </c>
      <c r="AF251" s="8">
        <v>3.1540539592323613</v>
      </c>
      <c r="AG251" s="8">
        <v>10.288817978223912</v>
      </c>
      <c r="AH251">
        <v>0.85199999999999998</v>
      </c>
      <c r="AI251" s="9">
        <v>0.99391197877695392</v>
      </c>
      <c r="AJ251" s="9">
        <v>8697000</v>
      </c>
    </row>
    <row r="252" spans="31:36" x14ac:dyDescent="0.2">
      <c r="AE252" s="9">
        <v>77.6079185586443</v>
      </c>
      <c r="AF252" s="8">
        <v>11.795115978504864</v>
      </c>
      <c r="AG252" s="8">
        <v>10.400315666658265</v>
      </c>
      <c r="AH252">
        <v>1.1000000000000001</v>
      </c>
      <c r="AI252" s="9">
        <v>0.9808335868573167</v>
      </c>
      <c r="AJ252" s="9">
        <v>11738287</v>
      </c>
    </row>
    <row r="253" spans="31:36" x14ac:dyDescent="0.2">
      <c r="AE253" s="9">
        <v>82.874859983454201</v>
      </c>
      <c r="AF253" s="8">
        <v>-28.101612412534227</v>
      </c>
      <c r="AG253" s="8">
        <v>10.070399319380286</v>
      </c>
      <c r="AH253">
        <v>0.96099999999999997</v>
      </c>
      <c r="AI253" s="9">
        <v>1.5631532179579402</v>
      </c>
      <c r="AJ253" s="9">
        <v>3496836</v>
      </c>
    </row>
    <row r="254" spans="31:36" x14ac:dyDescent="0.2">
      <c r="AE254" s="9">
        <v>83.949241234955494</v>
      </c>
      <c r="AF254" s="8">
        <v>-32.776202767316889</v>
      </c>
      <c r="AG254" s="8">
        <v>9.6732564437200228</v>
      </c>
      <c r="AH254">
        <v>1.6140000000000001</v>
      </c>
      <c r="AI254" s="9">
        <v>1.6995027380877448</v>
      </c>
      <c r="AJ254" s="9">
        <v>1975971</v>
      </c>
    </row>
    <row r="255" spans="31:36" x14ac:dyDescent="0.2">
      <c r="AE255" s="9">
        <v>86.328500707213493</v>
      </c>
      <c r="AF255" s="8">
        <v>29.791653553219614</v>
      </c>
      <c r="AG255" s="8">
        <v>9.9340167575709515</v>
      </c>
      <c r="AH255">
        <v>1.8180000000000001</v>
      </c>
      <c r="AI255" s="9">
        <v>1.2165373423860331</v>
      </c>
      <c r="AJ255" s="9">
        <v>2098520</v>
      </c>
    </row>
    <row r="256" spans="31:36" x14ac:dyDescent="0.2">
      <c r="AE256" s="9">
        <v>87.458529393312006</v>
      </c>
      <c r="AF256" s="8">
        <v>16.36760426770126</v>
      </c>
      <c r="AG256" s="8">
        <v>10.085600754292345</v>
      </c>
      <c r="AH256">
        <v>1.9470000000000001</v>
      </c>
      <c r="AI256" s="9">
        <v>1.0828089185246927</v>
      </c>
      <c r="AJ256" s="9">
        <v>5010186</v>
      </c>
    </row>
    <row r="257" spans="31:36" x14ac:dyDescent="0.2">
      <c r="AE257" s="9">
        <v>0</v>
      </c>
      <c r="AF257" s="8">
        <v>-6.9973970596250563</v>
      </c>
      <c r="AG257" s="8">
        <v>7.5464663369027294</v>
      </c>
      <c r="AH257">
        <v>0.55100000000000005</v>
      </c>
      <c r="AI257" s="9">
        <v>2.1969062922707994</v>
      </c>
      <c r="AJ257" s="9"/>
    </row>
    <row r="258" spans="31:36" x14ac:dyDescent="0.2">
      <c r="AE258" s="9">
        <v>0</v>
      </c>
      <c r="AF258" s="8">
        <v>-0.99660091297006592</v>
      </c>
      <c r="AG258" s="8">
        <v>7.5364503346722458</v>
      </c>
      <c r="AH258">
        <v>0.51900000000000002</v>
      </c>
      <c r="AI258" s="9">
        <v>2.2746674687307014</v>
      </c>
      <c r="AJ258" s="9"/>
    </row>
    <row r="259" spans="31:36" x14ac:dyDescent="0.2">
      <c r="AE259" s="9"/>
      <c r="AF259" s="8">
        <v>35.662625415830725</v>
      </c>
      <c r="AG259" s="8">
        <v>7.8414512569252661</v>
      </c>
      <c r="AH259">
        <v>0.53</v>
      </c>
      <c r="AI259" s="9">
        <v>1.9670202453404113</v>
      </c>
      <c r="AJ259" s="9"/>
    </row>
    <row r="260" spans="31:36" x14ac:dyDescent="0.2">
      <c r="AE260" s="9">
        <v>0</v>
      </c>
      <c r="AF260" s="8">
        <v>23.896750414915104</v>
      </c>
      <c r="AG260" s="8">
        <v>8.0557296317458</v>
      </c>
      <c r="AH260">
        <v>0.49199999999999999</v>
      </c>
      <c r="AI260" s="9">
        <v>1.8151790626441635</v>
      </c>
      <c r="AJ260" s="9"/>
    </row>
    <row r="261" spans="31:36" x14ac:dyDescent="0.2">
      <c r="AE261" s="9">
        <v>0</v>
      </c>
      <c r="AF261" s="8">
        <v>7.4818151647850941</v>
      </c>
      <c r="AG261" s="8">
        <v>8.1278811177582337</v>
      </c>
      <c r="AH261">
        <v>0.41</v>
      </c>
      <c r="AI261" s="9">
        <v>1.8493331884919593</v>
      </c>
      <c r="AJ261" s="9"/>
    </row>
    <row r="262" spans="31:36" x14ac:dyDescent="0.2">
      <c r="AE262" s="9">
        <v>0</v>
      </c>
      <c r="AF262" s="8">
        <v>9.8031534879711746</v>
      </c>
      <c r="AG262" s="8">
        <v>8.2214001807243289</v>
      </c>
      <c r="AH262">
        <v>0.374</v>
      </c>
      <c r="AI262" s="9">
        <v>1.8070942146787368</v>
      </c>
      <c r="AJ262" s="9"/>
    </row>
    <row r="263" spans="31:36" x14ac:dyDescent="0.2">
      <c r="AE263" s="9">
        <v>9.5479204339963797</v>
      </c>
      <c r="AF263" s="8">
        <v>-14.900797293980418</v>
      </c>
      <c r="AG263" s="8">
        <v>8.0600476613647398</v>
      </c>
      <c r="AH263">
        <v>0.46</v>
      </c>
      <c r="AI263" s="9">
        <v>2.2594046137647172</v>
      </c>
      <c r="AJ263" s="9"/>
    </row>
    <row r="264" spans="31:36" x14ac:dyDescent="0.2">
      <c r="AE264" s="9">
        <v>6.5306122448979496</v>
      </c>
      <c r="AF264" s="8">
        <v>-48.688602946635243</v>
      </c>
      <c r="AG264" s="8">
        <v>7.3927903676613704</v>
      </c>
      <c r="AH264">
        <v>0.498</v>
      </c>
      <c r="AI264" s="9">
        <v>4.2063073501815014</v>
      </c>
      <c r="AJ264" s="9"/>
    </row>
    <row r="265" spans="31:36" x14ac:dyDescent="0.2">
      <c r="AE265" s="9">
        <v>7.4681753889674596</v>
      </c>
      <c r="AF265" s="8">
        <v>11.113498564244518</v>
      </c>
      <c r="AG265" s="8">
        <v>7.4981723701665537</v>
      </c>
      <c r="AH265">
        <v>0.54600000000000004</v>
      </c>
      <c r="AI265" s="9">
        <v>3.5683724146567295</v>
      </c>
      <c r="AJ265" s="9"/>
    </row>
    <row r="266" spans="31:36" x14ac:dyDescent="0.2">
      <c r="AE266" s="9">
        <v>8.3478260869565197</v>
      </c>
      <c r="AF266" s="8">
        <v>38.20088311840869</v>
      </c>
      <c r="AG266" s="8">
        <v>7.8217104856392901</v>
      </c>
      <c r="AH266">
        <v>0.41799999999999998</v>
      </c>
      <c r="AI266" s="9">
        <v>2.4917595767406207</v>
      </c>
      <c r="AJ266" s="9"/>
    </row>
    <row r="267" spans="31:36" x14ac:dyDescent="0.2">
      <c r="AE267" s="9">
        <v>4.5798898071625302</v>
      </c>
      <c r="AF267" s="8">
        <v>-17.611766718907745</v>
      </c>
      <c r="AG267" s="8">
        <v>8.4834850003555324</v>
      </c>
      <c r="AH267">
        <v>2.3239999999999998</v>
      </c>
      <c r="AI267" s="9">
        <v>0.65075808788424638</v>
      </c>
      <c r="AJ267" s="9"/>
    </row>
    <row r="268" spans="31:36" x14ac:dyDescent="0.2">
      <c r="AE268" s="9">
        <v>8.2046883933676291</v>
      </c>
      <c r="AF268" s="8">
        <v>72.165237839523996</v>
      </c>
      <c r="AG268" s="8">
        <v>9.026769515131793</v>
      </c>
      <c r="AH268">
        <v>3.298</v>
      </c>
      <c r="AI268" s="9">
        <v>0.44473225711765652</v>
      </c>
      <c r="AJ268" s="9"/>
    </row>
    <row r="269" spans="31:36" x14ac:dyDescent="0.2">
      <c r="AE269" s="9">
        <v>6.9039451114922699</v>
      </c>
      <c r="AF269" s="8">
        <v>85.505943881054378</v>
      </c>
      <c r="AG269" s="8">
        <v>9.6446862531633109</v>
      </c>
      <c r="AH269">
        <v>1.589</v>
      </c>
      <c r="AI269" s="9">
        <v>0.66806582429203787</v>
      </c>
      <c r="AJ269" s="9"/>
    </row>
    <row r="270" spans="31:36" x14ac:dyDescent="0.2">
      <c r="AE270" s="9">
        <v>7.5617283950617198</v>
      </c>
      <c r="AF270" s="8">
        <v>30.125247352121114</v>
      </c>
      <c r="AG270" s="8">
        <v>9.9080134949893992</v>
      </c>
      <c r="AH270">
        <v>0.74099999999999999</v>
      </c>
      <c r="AI270" s="9">
        <v>0.51411770924731237</v>
      </c>
      <c r="AJ270" s="9"/>
    </row>
    <row r="271" spans="31:36" x14ac:dyDescent="0.2">
      <c r="AE271" s="9">
        <v>19.532705315720499</v>
      </c>
      <c r="AF271" s="8">
        <v>0.34760320235349895</v>
      </c>
      <c r="AG271" s="8">
        <v>9.9114834995772867</v>
      </c>
      <c r="AH271">
        <v>0.59499999999999997</v>
      </c>
      <c r="AI271" s="9">
        <v>0.4988323241021082</v>
      </c>
      <c r="AJ271" s="9">
        <v>4611100.4800000004</v>
      </c>
    </row>
    <row r="272" spans="31:36" x14ac:dyDescent="0.2">
      <c r="AE272" s="3"/>
      <c r="AF272" s="8">
        <v>-1.9653868741741309</v>
      </c>
      <c r="AG272" s="8">
        <v>9.8916339250625285</v>
      </c>
      <c r="AH272">
        <v>0.60599999999999998</v>
      </c>
      <c r="AI272" s="9">
        <v>0.46703538147289297</v>
      </c>
      <c r="AJ272" s="9"/>
    </row>
    <row r="273" spans="31:36" x14ac:dyDescent="0.2">
      <c r="AE273" s="9">
        <v>22.1324475765946</v>
      </c>
      <c r="AF273" s="8">
        <v>-33.021144610691785</v>
      </c>
      <c r="AG273" s="8">
        <v>9.4908407174516647</v>
      </c>
      <c r="AH273">
        <v>0.53900000000000003</v>
      </c>
      <c r="AI273" s="9">
        <v>0.63365687358739142</v>
      </c>
      <c r="AJ273" s="9">
        <v>4578647.5999999996</v>
      </c>
    </row>
    <row r="274" spans="31:36" x14ac:dyDescent="0.2">
      <c r="AE274" s="9">
        <v>32.900899861559701</v>
      </c>
      <c r="AF274" s="8">
        <v>-20.412723449001046</v>
      </c>
      <c r="AG274" s="8">
        <v>9.2625247692136305</v>
      </c>
      <c r="AH274">
        <v>0.63</v>
      </c>
      <c r="AI274" s="9">
        <v>0.8955893770703417</v>
      </c>
      <c r="AJ274" s="9">
        <v>4641814.5</v>
      </c>
    </row>
    <row r="275" spans="31:36" x14ac:dyDescent="0.2">
      <c r="AE275" s="9">
        <v>34.032281741265599</v>
      </c>
      <c r="AF275" s="8">
        <v>35.266750192203652</v>
      </c>
      <c r="AG275" s="8">
        <v>9.5646033394369052</v>
      </c>
      <c r="AH275">
        <v>0.93600000000000005</v>
      </c>
      <c r="AI275" s="9">
        <v>0.75025820453279379</v>
      </c>
      <c r="AJ275" s="9">
        <v>4965022</v>
      </c>
    </row>
    <row r="276" spans="31:36" x14ac:dyDescent="0.2">
      <c r="AE276" s="3"/>
      <c r="AF276" s="8">
        <v>24.302114494966389</v>
      </c>
      <c r="AG276" s="8">
        <v>9.7821481630433667</v>
      </c>
      <c r="AH276">
        <v>0.84899999999999998</v>
      </c>
      <c r="AI276" s="9">
        <v>0.62064963573120713</v>
      </c>
      <c r="AJ276" s="9"/>
    </row>
    <row r="277" spans="31:36" x14ac:dyDescent="0.2">
      <c r="AE277" s="8"/>
      <c r="AF277" s="8">
        <v>-40.592651387373088</v>
      </c>
      <c r="AG277" s="8">
        <v>8.8797786338946807</v>
      </c>
      <c r="AH277" s="8"/>
      <c r="AI277" s="9">
        <v>3.8393224962422758</v>
      </c>
      <c r="AJ277" s="9"/>
    </row>
    <row r="278" spans="31:36" x14ac:dyDescent="0.2">
      <c r="AE278" s="8"/>
      <c r="AF278" s="8">
        <v>13.992651561543179</v>
      </c>
      <c r="AG278" s="8">
        <v>9.0107424342369864</v>
      </c>
      <c r="AH278" s="8"/>
      <c r="AI278" s="9">
        <v>3.529423973823651</v>
      </c>
      <c r="AJ278" s="9"/>
    </row>
    <row r="279" spans="31:36" x14ac:dyDescent="0.2">
      <c r="AE279" s="8"/>
      <c r="AF279" s="8">
        <v>0.9071374502478361</v>
      </c>
      <c r="AG279" s="8">
        <v>9.0197729109683777</v>
      </c>
      <c r="AH279">
        <v>6.03</v>
      </c>
      <c r="AI279" s="9">
        <v>3.7165603939551599</v>
      </c>
      <c r="AJ279" s="9"/>
    </row>
    <row r="280" spans="31:36" x14ac:dyDescent="0.2">
      <c r="AE280" s="9">
        <v>28.819875776397499</v>
      </c>
      <c r="AF280" s="8">
        <v>20.666916720105512</v>
      </c>
      <c r="AG280" s="8">
        <v>9.2076367204018688</v>
      </c>
      <c r="AH280">
        <v>3.9350000000000001</v>
      </c>
      <c r="AI280" s="9">
        <v>6.8369597914368798</v>
      </c>
      <c r="AJ280" s="9"/>
    </row>
    <row r="281" spans="31:36" x14ac:dyDescent="0.2">
      <c r="AE281" s="9">
        <v>11.599147121535101</v>
      </c>
      <c r="AF281" s="8">
        <v>41.080918479895715</v>
      </c>
      <c r="AG281" s="8">
        <v>9.5518001501084342</v>
      </c>
      <c r="AH281">
        <v>3.3039999999999998</v>
      </c>
      <c r="AI281" s="9">
        <v>5.3436389481165598</v>
      </c>
      <c r="AJ281" s="9"/>
    </row>
    <row r="282" spans="31:36" x14ac:dyDescent="0.2">
      <c r="AE282" s="9">
        <v>12.5244618395303</v>
      </c>
      <c r="AF282" s="8">
        <v>15.323383084577113</v>
      </c>
      <c r="AG282" s="8">
        <v>9.6943701729550096</v>
      </c>
      <c r="AH282">
        <v>3.7330000000000001</v>
      </c>
      <c r="AI282" s="9">
        <v>5.1274497719709107</v>
      </c>
      <c r="AJ282" s="9"/>
    </row>
    <row r="283" spans="31:36" x14ac:dyDescent="0.2">
      <c r="AE283" s="9">
        <v>25.1717902350813</v>
      </c>
      <c r="AF283" s="8">
        <v>-11.235054850240354</v>
      </c>
      <c r="AG283" s="8">
        <v>9.5751917971990501</v>
      </c>
      <c r="AH283">
        <v>1.427</v>
      </c>
      <c r="AI283" s="9">
        <v>5.8393390265916825</v>
      </c>
      <c r="AJ283" s="9"/>
    </row>
    <row r="284" spans="31:36" x14ac:dyDescent="0.2">
      <c r="AE284" s="9">
        <v>25.850340136054399</v>
      </c>
      <c r="AF284" s="8">
        <v>-9.3383322918836367</v>
      </c>
      <c r="AG284" s="8">
        <v>9.4771562517465782</v>
      </c>
      <c r="AH284">
        <v>1.377</v>
      </c>
      <c r="AI284" s="9">
        <v>6.149869811609741</v>
      </c>
      <c r="AJ284" s="9"/>
    </row>
    <row r="285" spans="31:36" x14ac:dyDescent="0.2">
      <c r="AE285" s="9">
        <v>54.293493635077702</v>
      </c>
      <c r="AF285" s="8">
        <v>4.9548169704395777</v>
      </c>
      <c r="AG285" s="8">
        <v>9.5255160087368864</v>
      </c>
      <c r="AH285">
        <v>1.2769999999999999</v>
      </c>
      <c r="AI285" s="9">
        <v>5.7683327252827432</v>
      </c>
      <c r="AJ285" s="9"/>
    </row>
    <row r="286" spans="31:36" x14ac:dyDescent="0.2">
      <c r="AE286" s="8"/>
      <c r="AF286" s="8">
        <v>3.2032105071141919</v>
      </c>
      <c r="AG286" s="8">
        <v>9.557045784877424</v>
      </c>
      <c r="AH286">
        <v>1.298</v>
      </c>
      <c r="AI286" s="9">
        <v>5.5759332579185523</v>
      </c>
      <c r="AJ286" s="9"/>
    </row>
    <row r="287" spans="31:36" x14ac:dyDescent="0.2">
      <c r="AE287" s="9">
        <v>59.825267134151403</v>
      </c>
      <c r="AF287" s="8">
        <v>-32.694653948535937</v>
      </c>
      <c r="AG287" s="8">
        <v>10.790267081035894</v>
      </c>
      <c r="AH287">
        <v>1.0249999999999999</v>
      </c>
      <c r="AI287" s="9">
        <v>0.9692250648869114</v>
      </c>
      <c r="AJ287" s="9">
        <v>18300000</v>
      </c>
    </row>
    <row r="288" spans="31:36" x14ac:dyDescent="0.2">
      <c r="AE288" s="9">
        <v>63.105848690946303</v>
      </c>
      <c r="AF288" s="8">
        <v>38.246199480904707</v>
      </c>
      <c r="AG288" s="8">
        <v>11.114133044880015</v>
      </c>
      <c r="AH288">
        <v>1.1080000000000001</v>
      </c>
      <c r="AI288" s="9">
        <v>0.74522074709817765</v>
      </c>
      <c r="AJ288" s="9">
        <v>4170000</v>
      </c>
    </row>
    <row r="289" spans="31:36" x14ac:dyDescent="0.2">
      <c r="AE289" s="9">
        <v>51.915431634109503</v>
      </c>
      <c r="AF289" s="8">
        <v>-78.151773873914138</v>
      </c>
      <c r="AG289" s="8">
        <v>9.5930825929770798</v>
      </c>
      <c r="AH289">
        <v>0.98799999999999999</v>
      </c>
      <c r="AI289" s="9">
        <v>2.1394666848530313</v>
      </c>
      <c r="AJ289" s="9">
        <v>4100000</v>
      </c>
    </row>
    <row r="290" spans="31:36" x14ac:dyDescent="0.2">
      <c r="AE290" s="9">
        <v>47.7307084449941</v>
      </c>
      <c r="AF290" s="8">
        <v>6.9903839596262705</v>
      </c>
      <c r="AG290" s="8">
        <v>9.6606513678761825</v>
      </c>
      <c r="AH290">
        <v>0.84399999999999997</v>
      </c>
      <c r="AI290" s="9">
        <v>2.2505099439061702</v>
      </c>
      <c r="AJ290" s="9">
        <v>4720000</v>
      </c>
    </row>
    <row r="291" spans="31:36" x14ac:dyDescent="0.2">
      <c r="AE291" s="9">
        <v>50.147147359846997</v>
      </c>
      <c r="AF291" s="8">
        <v>-7.5662927078021411</v>
      </c>
      <c r="AG291" s="8">
        <v>9.5819728915478954</v>
      </c>
      <c r="AH291">
        <v>0.88600000000000001</v>
      </c>
      <c r="AI291" s="9">
        <v>2.456382318460796</v>
      </c>
      <c r="AJ291" s="9">
        <v>4140000</v>
      </c>
    </row>
    <row r="292" spans="31:36" x14ac:dyDescent="0.2">
      <c r="AE292" s="3"/>
      <c r="AF292" s="8">
        <v>-25.205158264947247</v>
      </c>
      <c r="AG292" s="8">
        <v>9.2915516274010059</v>
      </c>
      <c r="AH292">
        <v>0.82199999999999995</v>
      </c>
      <c r="AI292" s="9">
        <v>3.3202102157477409</v>
      </c>
      <c r="AJ292" s="9"/>
    </row>
    <row r="293" spans="31:36" x14ac:dyDescent="0.2">
      <c r="AE293" s="9">
        <v>50.477892704671</v>
      </c>
      <c r="AF293" s="8">
        <v>-49.087221095334691</v>
      </c>
      <c r="AG293" s="8">
        <v>8.6164953924900995</v>
      </c>
      <c r="AH293">
        <v>0.73799999999999999</v>
      </c>
      <c r="AI293" s="9">
        <v>5.8513219847881199</v>
      </c>
      <c r="AJ293" s="9">
        <v>4640000</v>
      </c>
    </row>
    <row r="294" spans="31:36" x14ac:dyDescent="0.2">
      <c r="AE294" s="9">
        <v>43.092408860175297</v>
      </c>
      <c r="AF294" s="8">
        <v>-27.00108656283955</v>
      </c>
      <c r="AG294" s="8">
        <v>8.3017697631171661</v>
      </c>
      <c r="AH294">
        <v>0.71099999999999997</v>
      </c>
      <c r="AI294" s="9">
        <v>7.7137186802282312</v>
      </c>
      <c r="AJ294" s="9">
        <v>3260000</v>
      </c>
    </row>
    <row r="295" spans="31:36" x14ac:dyDescent="0.2">
      <c r="AE295" s="3"/>
      <c r="AF295" s="8">
        <v>8.4842470850905496</v>
      </c>
      <c r="AG295" s="8">
        <v>8.3832045514129199</v>
      </c>
      <c r="AH295">
        <v>0.89300000000000002</v>
      </c>
      <c r="AI295" s="9">
        <v>5.0336153670249253</v>
      </c>
      <c r="AJ295" s="9"/>
    </row>
    <row r="296" spans="31:36" x14ac:dyDescent="0.2">
      <c r="AE296" s="9">
        <v>44.170528236783198</v>
      </c>
      <c r="AF296" s="8">
        <v>34.644408872627487</v>
      </c>
      <c r="AG296" s="8">
        <v>8.6806716604087129</v>
      </c>
      <c r="AH296">
        <v>0.82199999999999995</v>
      </c>
      <c r="AI296" s="9">
        <v>3.62109375</v>
      </c>
      <c r="AJ296" s="9">
        <v>5360000</v>
      </c>
    </row>
    <row r="297" spans="31:36" x14ac:dyDescent="0.2">
      <c r="AE297" s="3"/>
      <c r="AF297" s="8">
        <v>-36.395920221332126</v>
      </c>
      <c r="AG297" s="8">
        <v>9.6423175746244585</v>
      </c>
      <c r="AH297">
        <v>0.495</v>
      </c>
      <c r="AI297" s="9">
        <v>2.8714536129325454</v>
      </c>
      <c r="AJ297" s="9"/>
    </row>
    <row r="298" spans="31:36" x14ac:dyDescent="0.2">
      <c r="AE298" s="9">
        <v>48.210584619782701</v>
      </c>
      <c r="AF298" s="8">
        <v>23.644744530286307</v>
      </c>
      <c r="AG298" s="8">
        <v>9.8545598789127045</v>
      </c>
      <c r="AH298">
        <v>0.50700000000000001</v>
      </c>
      <c r="AI298" s="9">
        <v>2.7530585455500129</v>
      </c>
      <c r="AJ298" s="9">
        <v>17800000</v>
      </c>
    </row>
    <row r="299" spans="31:36" x14ac:dyDescent="0.2">
      <c r="AE299" s="9">
        <v>59.0272655331121</v>
      </c>
      <c r="AF299" s="8">
        <v>25.697033342084534</v>
      </c>
      <c r="AG299" s="8">
        <v>10.083264207145126</v>
      </c>
      <c r="AH299">
        <v>0.58499999999999996</v>
      </c>
      <c r="AI299" s="9">
        <v>2.5082083629224279</v>
      </c>
      <c r="AJ299" s="9">
        <v>19100000</v>
      </c>
    </row>
    <row r="300" spans="31:36" x14ac:dyDescent="0.2">
      <c r="AE300" s="9">
        <v>58.402568251053097</v>
      </c>
      <c r="AF300" s="8">
        <v>0.97330715568737203</v>
      </c>
      <c r="AG300" s="8">
        <v>10.09295021748145</v>
      </c>
      <c r="AH300">
        <v>0.60899999999999999</v>
      </c>
      <c r="AI300" s="9">
        <v>2.6563792818136687</v>
      </c>
      <c r="AJ300" s="9">
        <v>15000000</v>
      </c>
    </row>
    <row r="301" spans="31:36" x14ac:dyDescent="0.2">
      <c r="AE301" s="3"/>
      <c r="AF301" s="8">
        <v>1.1707761045838161</v>
      </c>
      <c r="AG301" s="8">
        <v>10.104589972973457</v>
      </c>
      <c r="AH301">
        <v>0.61099999999999999</v>
      </c>
      <c r="AI301" s="9">
        <v>2.8396237988141486</v>
      </c>
      <c r="AJ301" s="9"/>
    </row>
    <row r="302" spans="31:36" x14ac:dyDescent="0.2">
      <c r="AE302" s="9">
        <v>56.3961666110594</v>
      </c>
      <c r="AF302" s="8">
        <v>-21.030464117767327</v>
      </c>
      <c r="AG302" s="8">
        <v>9.8684819433373132</v>
      </c>
      <c r="AH302">
        <v>0.61199999999999999</v>
      </c>
      <c r="AI302" s="9">
        <v>2.9131628003314001</v>
      </c>
      <c r="AJ302" s="9">
        <v>15200000</v>
      </c>
    </row>
    <row r="303" spans="31:36" x14ac:dyDescent="0.2">
      <c r="AE303" s="9">
        <v>52.502315105474601</v>
      </c>
      <c r="AF303" s="8">
        <v>-35.376967688483845</v>
      </c>
      <c r="AG303" s="8">
        <v>9.4318826419234192</v>
      </c>
      <c r="AH303">
        <v>0.61799999999999999</v>
      </c>
      <c r="AI303" s="9">
        <v>3.4805288461538462</v>
      </c>
      <c r="AJ303" s="9">
        <v>13530000</v>
      </c>
    </row>
    <row r="304" spans="31:36" x14ac:dyDescent="0.2">
      <c r="AE304" s="9">
        <v>54.905976003691698</v>
      </c>
      <c r="AF304" s="8">
        <v>-19.150641025641026</v>
      </c>
      <c r="AG304" s="8">
        <v>9.2193001133476553</v>
      </c>
      <c r="AH304">
        <v>0.81200000000000006</v>
      </c>
      <c r="AI304" s="9">
        <v>4.2724479682854311</v>
      </c>
      <c r="AJ304" s="9">
        <v>15260000</v>
      </c>
    </row>
    <row r="305" spans="31:36" x14ac:dyDescent="0.2">
      <c r="AE305" s="9">
        <v>51.306210070923001</v>
      </c>
      <c r="AF305" s="8">
        <v>23.964321110009912</v>
      </c>
      <c r="AG305" s="8">
        <v>9.434123718577732</v>
      </c>
      <c r="AH305">
        <v>1.0049999999999999</v>
      </c>
      <c r="AI305" s="9">
        <v>3.3599296450271825</v>
      </c>
      <c r="AJ305" s="9">
        <v>14650000</v>
      </c>
    </row>
    <row r="306" spans="31:36" x14ac:dyDescent="0.2">
      <c r="AE306" s="3"/>
      <c r="AF306" s="8">
        <v>42.500799488327473</v>
      </c>
      <c r="AG306" s="8">
        <v>9.7883011427270112</v>
      </c>
      <c r="AH306">
        <v>1.077</v>
      </c>
      <c r="AI306" s="9">
        <v>2.4603904847396767</v>
      </c>
      <c r="AJ306" s="9"/>
    </row>
    <row r="307" spans="31:36" x14ac:dyDescent="0.2">
      <c r="AE307" s="8"/>
      <c r="AF307" s="8">
        <v>-31.228859188213875</v>
      </c>
      <c r="AG307" s="8">
        <v>9.3157494764535524</v>
      </c>
      <c r="AH307">
        <v>4.165</v>
      </c>
      <c r="AI307" s="9">
        <v>1.1544353759850809</v>
      </c>
      <c r="AJ307" s="9"/>
    </row>
    <row r="308" spans="31:36" x14ac:dyDescent="0.2">
      <c r="AE308" s="9">
        <v>46.058441558441501</v>
      </c>
      <c r="AF308" s="8">
        <v>17.264761105257893</v>
      </c>
      <c r="AG308" s="8">
        <v>9.475013584155743</v>
      </c>
      <c r="AH308">
        <v>3.633</v>
      </c>
      <c r="AI308" s="9">
        <v>0.95925756545388807</v>
      </c>
      <c r="AJ308" s="9">
        <v>1100000</v>
      </c>
    </row>
    <row r="309" spans="31:36" x14ac:dyDescent="0.2">
      <c r="AE309" s="8"/>
      <c r="AF309" s="8">
        <v>13.62805870828902</v>
      </c>
      <c r="AG309" s="8">
        <v>9.6027738696278533</v>
      </c>
      <c r="AH309">
        <v>3.9020000000000001</v>
      </c>
      <c r="AI309" s="9">
        <v>0.92508615208343437</v>
      </c>
      <c r="AJ309" s="9"/>
    </row>
    <row r="310" spans="31:36" x14ac:dyDescent="0.2">
      <c r="AE310" s="9">
        <v>45.695811434941803</v>
      </c>
      <c r="AF310" s="8">
        <v>-14.67827392438393</v>
      </c>
      <c r="AG310" s="8">
        <v>9.4440328076479343</v>
      </c>
      <c r="AH310">
        <v>4.6900000000000004</v>
      </c>
      <c r="AI310" s="9">
        <v>1.2551118898395806</v>
      </c>
      <c r="AJ310" s="9">
        <v>1500000</v>
      </c>
    </row>
    <row r="311" spans="31:36" x14ac:dyDescent="0.2">
      <c r="AE311" s="9">
        <v>48.315565031982899</v>
      </c>
      <c r="AF311" s="8">
        <v>15.595874121783254</v>
      </c>
      <c r="AG311" s="8">
        <v>9.588962886273146</v>
      </c>
      <c r="AH311">
        <v>5.5570000000000004</v>
      </c>
      <c r="AI311" s="9">
        <v>1.2126207746133819</v>
      </c>
      <c r="AJ311" s="9">
        <v>1700000</v>
      </c>
    </row>
    <row r="312" spans="31:36" x14ac:dyDescent="0.2">
      <c r="AE312" s="3"/>
      <c r="AF312" s="8">
        <v>-16.487520781235439</v>
      </c>
      <c r="AG312" s="8">
        <v>9.4087887726968003</v>
      </c>
      <c r="AH312">
        <v>10.598000000000001</v>
      </c>
      <c r="AI312" s="9">
        <v>1.2549771051318928</v>
      </c>
      <c r="AJ312" s="9"/>
    </row>
    <row r="313" spans="31:36" x14ac:dyDescent="0.2">
      <c r="AE313" s="9">
        <v>54.956695536309098</v>
      </c>
      <c r="AF313" s="8">
        <v>-36.341549234851961</v>
      </c>
      <c r="AG313" s="8">
        <v>8.9571506721865415</v>
      </c>
      <c r="AH313">
        <v>22.422000000000001</v>
      </c>
      <c r="AI313" s="9">
        <v>1.9896562064693375</v>
      </c>
      <c r="AJ313" s="9">
        <v>1900000</v>
      </c>
    </row>
    <row r="314" spans="31:36" x14ac:dyDescent="0.2">
      <c r="AE314" s="9">
        <v>62.4326530612244</v>
      </c>
      <c r="AF314" s="8">
        <v>14.913014030543556</v>
      </c>
      <c r="AG314" s="8">
        <v>9.0961559286126796</v>
      </c>
      <c r="AH314">
        <v>45.055</v>
      </c>
      <c r="AI314" s="9">
        <v>1.809087591052686</v>
      </c>
      <c r="AJ314" s="9">
        <v>2500000</v>
      </c>
    </row>
    <row r="315" spans="31:36" x14ac:dyDescent="0.2">
      <c r="AE315" s="3"/>
      <c r="AF315" s="8">
        <v>36.464489032202238</v>
      </c>
      <c r="AG315" s="8">
        <v>9.4070501697935427</v>
      </c>
      <c r="AH315">
        <v>4.258</v>
      </c>
      <c r="AI315" s="9">
        <v>1.383774083373563</v>
      </c>
      <c r="AJ315" s="9"/>
    </row>
    <row r="316" spans="31:36" x14ac:dyDescent="0.2">
      <c r="AE316" s="9">
        <v>73.642010163749205</v>
      </c>
      <c r="AF316" s="8">
        <v>3.4441613526372485</v>
      </c>
      <c r="AG316" s="8">
        <v>9.4409119470870593</v>
      </c>
      <c r="AH316">
        <v>1.6459999999999999</v>
      </c>
      <c r="AI316" s="9">
        <v>1.4477397953625115</v>
      </c>
      <c r="AJ316" s="9">
        <v>5800000</v>
      </c>
    </row>
    <row r="317" spans="31:36" x14ac:dyDescent="0.2">
      <c r="AE317" s="9">
        <v>85.608930211202903</v>
      </c>
      <c r="AF317" s="8">
        <v>-39.662147774859818</v>
      </c>
      <c r="AG317" s="8">
        <v>11.820527804857139</v>
      </c>
      <c r="AH317">
        <v>1.5349999999999999</v>
      </c>
      <c r="AI317" s="9">
        <v>1.1218386072226796</v>
      </c>
      <c r="AJ317" s="9">
        <v>68284041</v>
      </c>
    </row>
    <row r="318" spans="31:36" x14ac:dyDescent="0.2">
      <c r="AE318" s="9">
        <v>88.420521859667303</v>
      </c>
      <c r="AF318" s="8">
        <v>29.214210092930244</v>
      </c>
      <c r="AG318" s="8">
        <v>12.076829189409015</v>
      </c>
      <c r="AH318">
        <v>1.353</v>
      </c>
      <c r="AI318" s="9">
        <v>0.88940097409986796</v>
      </c>
      <c r="AJ318" s="9">
        <v>27893493</v>
      </c>
    </row>
    <row r="319" spans="31:36" x14ac:dyDescent="0.2">
      <c r="AE319" s="9">
        <v>87.659487700209795</v>
      </c>
      <c r="AF319" s="8">
        <v>31.354977468250716</v>
      </c>
      <c r="AG319" s="8">
        <v>12.349562413529963</v>
      </c>
      <c r="AH319">
        <v>1.2909999999999999</v>
      </c>
      <c r="AI319" s="9">
        <v>0.66373847240090267</v>
      </c>
      <c r="AJ319" s="9">
        <v>26610906</v>
      </c>
    </row>
    <row r="320" spans="31:36" x14ac:dyDescent="0.2">
      <c r="AE320" s="9">
        <v>86.709878625463105</v>
      </c>
      <c r="AF320" s="8">
        <v>-74.890734171074115</v>
      </c>
      <c r="AG320" s="8">
        <v>10.967629162089013</v>
      </c>
      <c r="AH320">
        <v>1.4139999999999999</v>
      </c>
      <c r="AI320" s="9">
        <v>2.0208739455207274</v>
      </c>
      <c r="AJ320" s="9">
        <v>26116829</v>
      </c>
    </row>
    <row r="321" spans="31:36" x14ac:dyDescent="0.2">
      <c r="AE321" s="9">
        <v>86.351722382181507</v>
      </c>
      <c r="AF321" s="8">
        <v>-6.1310745769144512</v>
      </c>
      <c r="AG321" s="8">
        <v>10.904358374883346</v>
      </c>
      <c r="AH321">
        <v>1.3919999999999999</v>
      </c>
      <c r="AI321" s="9">
        <v>2.1696469593663279</v>
      </c>
      <c r="AJ321" s="9">
        <v>27553664</v>
      </c>
    </row>
    <row r="322" spans="31:36" x14ac:dyDescent="0.2">
      <c r="AE322" s="3"/>
      <c r="AF322" s="8">
        <v>-3.4715968610442358</v>
      </c>
      <c r="AG322" s="8">
        <v>10.869025486978895</v>
      </c>
      <c r="AH322">
        <v>1.21</v>
      </c>
      <c r="AI322" s="9">
        <v>2.2187761785088722</v>
      </c>
      <c r="AJ322" s="9"/>
    </row>
    <row r="323" spans="31:36" x14ac:dyDescent="0.2">
      <c r="AE323" s="9">
        <v>89.691540023216703</v>
      </c>
      <c r="AF323" s="8">
        <v>-43.713350087579009</v>
      </c>
      <c r="AG323" s="8">
        <v>10.294312683904778</v>
      </c>
      <c r="AH323">
        <v>1.2909999999999999</v>
      </c>
      <c r="AI323" s="9">
        <v>3.2973887160059534</v>
      </c>
      <c r="AJ323" s="9">
        <v>26100000</v>
      </c>
    </row>
    <row r="324" spans="31:36" x14ac:dyDescent="0.2">
      <c r="AE324" s="9">
        <v>87.110348407937195</v>
      </c>
      <c r="AF324" s="8">
        <v>-19.858611825192803</v>
      </c>
      <c r="AG324" s="8">
        <v>10.072934924846477</v>
      </c>
      <c r="AH324">
        <v>1.5329999999999999</v>
      </c>
      <c r="AI324" s="9">
        <v>3.7889672055037353</v>
      </c>
      <c r="AJ324" s="9">
        <v>26500000</v>
      </c>
    </row>
    <row r="325" spans="31:36" x14ac:dyDescent="0.2">
      <c r="AE325" s="3"/>
      <c r="AF325" s="8">
        <v>22.846410332165618</v>
      </c>
      <c r="AG325" s="8">
        <v>10.278699617473272</v>
      </c>
      <c r="AH325">
        <v>1.5149999999999999</v>
      </c>
      <c r="AI325" s="9">
        <v>2.5205112347969489</v>
      </c>
      <c r="AJ325" s="9"/>
    </row>
    <row r="326" spans="31:36" x14ac:dyDescent="0.2">
      <c r="AE326" s="9">
        <v>61.529496038007402</v>
      </c>
      <c r="AF326" s="8">
        <v>25.118532261389404</v>
      </c>
      <c r="AG326" s="8">
        <v>10.502790977565914</v>
      </c>
      <c r="AH326">
        <v>1.2789999999999999</v>
      </c>
      <c r="AI326" s="9">
        <v>1.9216300079633137</v>
      </c>
      <c r="AJ326" s="9">
        <v>20300000</v>
      </c>
    </row>
    <row r="327" spans="31:36" x14ac:dyDescent="0.2">
      <c r="AE327" s="9">
        <v>65.866583039835305</v>
      </c>
      <c r="AF327" s="8">
        <v>-16.422869356560284</v>
      </c>
      <c r="AG327" s="8">
        <v>10.030208305315284</v>
      </c>
      <c r="AH327">
        <v>1.143</v>
      </c>
      <c r="AI327" s="9">
        <v>1.474099198308519</v>
      </c>
      <c r="AJ327" s="9">
        <v>1705000</v>
      </c>
    </row>
    <row r="328" spans="31:36" x14ac:dyDescent="0.2">
      <c r="AE328" s="3"/>
      <c r="AF328" s="8">
        <v>20.901242181305612</v>
      </c>
      <c r="AG328" s="8">
        <v>10.220012151347644</v>
      </c>
      <c r="AH328">
        <v>1.02</v>
      </c>
      <c r="AI328" s="9">
        <v>1.8860713374867928</v>
      </c>
      <c r="AJ328" s="9"/>
    </row>
    <row r="329" spans="31:36" x14ac:dyDescent="0.2">
      <c r="AE329" s="9">
        <v>56.548032612548703</v>
      </c>
      <c r="AF329" s="8">
        <v>44.059460050278723</v>
      </c>
      <c r="AG329" s="8">
        <v>10.585068096724608</v>
      </c>
      <c r="AH329">
        <v>1.149</v>
      </c>
      <c r="AI329" s="9">
        <v>1.396079919069297</v>
      </c>
      <c r="AJ329" s="9">
        <v>2103157</v>
      </c>
    </row>
    <row r="330" spans="31:36" x14ac:dyDescent="0.2">
      <c r="AE330" s="9">
        <v>65.502946329033193</v>
      </c>
      <c r="AF330" s="8">
        <v>6.59838138593829</v>
      </c>
      <c r="AG330" s="8">
        <v>10.648966238356156</v>
      </c>
      <c r="AH330">
        <v>1.07</v>
      </c>
      <c r="AI330" s="9">
        <v>1.4602244418610169</v>
      </c>
      <c r="AJ330" s="9">
        <v>2750000</v>
      </c>
    </row>
    <row r="331" spans="31:36" x14ac:dyDescent="0.2">
      <c r="AE331" s="9">
        <v>65.619808604883204</v>
      </c>
      <c r="AF331" s="8">
        <v>7.3951932430188148</v>
      </c>
      <c r="AG331" s="8">
        <v>10.720311477789672</v>
      </c>
      <c r="AH331">
        <v>0.86499999999999999</v>
      </c>
      <c r="AI331" s="9">
        <v>1.4823487827508506</v>
      </c>
      <c r="AJ331" s="9">
        <v>2200000</v>
      </c>
    </row>
    <row r="332" spans="31:36" x14ac:dyDescent="0.2">
      <c r="AE332" s="9">
        <v>77.009521862312596</v>
      </c>
      <c r="AF332" s="8">
        <v>7.3211682057173153</v>
      </c>
      <c r="AG332" s="8">
        <v>10.790967202556164</v>
      </c>
      <c r="AH332">
        <v>0.78800000000000003</v>
      </c>
      <c r="AI332" s="9">
        <v>1.3771922601893782</v>
      </c>
      <c r="AJ332" s="9">
        <v>2847000</v>
      </c>
    </row>
    <row r="333" spans="31:36" x14ac:dyDescent="0.2">
      <c r="AE333" s="9">
        <v>74.590895446991297</v>
      </c>
      <c r="AF333" s="8">
        <v>-26.976121860848085</v>
      </c>
      <c r="AG333" s="8">
        <v>10.476583502028243</v>
      </c>
      <c r="AH333">
        <v>0.58399999999999996</v>
      </c>
      <c r="AI333" s="9">
        <v>1.9169837914023962</v>
      </c>
      <c r="AJ333" s="9">
        <v>1977000</v>
      </c>
    </row>
    <row r="334" spans="31:36" x14ac:dyDescent="0.2">
      <c r="AE334" s="9">
        <v>75.309994767137596</v>
      </c>
      <c r="AF334" s="8">
        <v>-21.606765327695559</v>
      </c>
      <c r="AG334" s="8">
        <v>10.23315094722801</v>
      </c>
      <c r="AH334">
        <v>0.42899999999999999</v>
      </c>
      <c r="AI334" s="9">
        <v>2.8031643293779216</v>
      </c>
      <c r="AJ334" s="9">
        <v>1840000</v>
      </c>
    </row>
    <row r="335" spans="31:36" x14ac:dyDescent="0.2">
      <c r="AE335" s="9">
        <v>85.711810466760895</v>
      </c>
      <c r="AF335" s="8">
        <v>9.4570298453793598</v>
      </c>
      <c r="AG335" s="8">
        <v>10.323512811975622</v>
      </c>
      <c r="AH335">
        <v>0.42799999999999999</v>
      </c>
      <c r="AI335" s="9">
        <v>2.3648817345597899</v>
      </c>
      <c r="AJ335" s="9">
        <v>1919000</v>
      </c>
    </row>
    <row r="336" spans="31:36" x14ac:dyDescent="0.2">
      <c r="AE336" s="9">
        <v>78.078780820628594</v>
      </c>
      <c r="AF336" s="8">
        <v>7.8022339027595269</v>
      </c>
      <c r="AG336" s="8">
        <v>10.398641006907823</v>
      </c>
      <c r="AH336">
        <v>0.46400000000000002</v>
      </c>
      <c r="AI336" s="9">
        <v>2.1486210574432425</v>
      </c>
      <c r="AJ336" s="9">
        <v>2065000</v>
      </c>
    </row>
    <row r="337" spans="31:36" x14ac:dyDescent="0.2">
      <c r="AE337" s="9">
        <v>56.408870876955902</v>
      </c>
      <c r="AF337" s="8">
        <v>-33.168717616580309</v>
      </c>
      <c r="AG337" s="8">
        <v>9.0185743563542289</v>
      </c>
      <c r="AH337">
        <v>1.968</v>
      </c>
      <c r="AI337" s="9">
        <v>3.0623864324651726</v>
      </c>
      <c r="AJ337" s="9">
        <v>16916133</v>
      </c>
    </row>
    <row r="338" spans="31:36" x14ac:dyDescent="0.2">
      <c r="AE338" s="9">
        <v>29.279220779220701</v>
      </c>
      <c r="AF338" s="8">
        <v>16.486977589339794</v>
      </c>
      <c r="AG338" s="8">
        <v>9.1711836567749891</v>
      </c>
      <c r="AH338">
        <v>2.0870000000000002</v>
      </c>
      <c r="AI338" s="9">
        <v>2.5969217970049918</v>
      </c>
      <c r="AJ338" s="9"/>
    </row>
    <row r="339" spans="31:36" x14ac:dyDescent="0.2">
      <c r="AE339" s="3"/>
      <c r="AF339" s="8">
        <v>-17.533277870216306</v>
      </c>
      <c r="AG339" s="8">
        <v>8.9784083146288935</v>
      </c>
      <c r="AH339">
        <v>2.1709999999999998</v>
      </c>
      <c r="AI339" s="9">
        <v>2.0809583858764187</v>
      </c>
      <c r="AJ339" s="9"/>
    </row>
    <row r="340" spans="31:36" x14ac:dyDescent="0.2">
      <c r="AE340" s="9">
        <v>42.053193183627897</v>
      </c>
      <c r="AF340" s="8">
        <v>-5.5989911727616644</v>
      </c>
      <c r="AG340" s="8">
        <v>8.920789888464375</v>
      </c>
      <c r="AH340">
        <v>5.8650000000000002</v>
      </c>
      <c r="AI340" s="9">
        <v>3.2496660432807909</v>
      </c>
      <c r="AJ340" s="9"/>
    </row>
    <row r="341" spans="31:36" x14ac:dyDescent="0.2">
      <c r="AE341" s="9">
        <v>43.613749434644902</v>
      </c>
      <c r="AF341" s="8">
        <v>-8.3622762489981302</v>
      </c>
      <c r="AG341" s="8">
        <v>8.8334627207199308</v>
      </c>
      <c r="AH341">
        <v>3.5979999999999999</v>
      </c>
      <c r="AI341" s="9">
        <v>3.9565597667638484</v>
      </c>
      <c r="AJ341" s="9"/>
    </row>
    <row r="342" spans="31:36" x14ac:dyDescent="0.2">
      <c r="AE342" s="9">
        <v>51.595057978210697</v>
      </c>
      <c r="AF342" s="8">
        <v>11.326530612244898</v>
      </c>
      <c r="AG342" s="8">
        <v>8.9407601348883841</v>
      </c>
      <c r="AH342">
        <v>3.3980000000000001</v>
      </c>
      <c r="AI342" s="9">
        <v>6.6207935053031299</v>
      </c>
      <c r="AJ342" s="9"/>
    </row>
    <row r="343" spans="31:36" x14ac:dyDescent="0.2">
      <c r="AE343" s="3"/>
      <c r="AF343" s="8">
        <v>-3.6270786958229668</v>
      </c>
      <c r="AG343" s="8">
        <v>8.9038152117229217</v>
      </c>
      <c r="AH343">
        <v>3.895</v>
      </c>
      <c r="AI343" s="9">
        <v>6.6603260869565215</v>
      </c>
      <c r="AJ343" s="9"/>
    </row>
    <row r="344" spans="31:36" x14ac:dyDescent="0.2">
      <c r="AE344" s="9">
        <v>51.025850340136003</v>
      </c>
      <c r="AF344" s="8">
        <v>1.888586956521739</v>
      </c>
      <c r="AG344" s="8">
        <v>8.9225249573013894</v>
      </c>
      <c r="AH344">
        <v>6.1660000000000004</v>
      </c>
      <c r="AI344" s="9">
        <v>6.2454993999199893</v>
      </c>
      <c r="AJ344" s="9"/>
    </row>
    <row r="345" spans="31:36" x14ac:dyDescent="0.2">
      <c r="AE345" s="3"/>
      <c r="AF345" s="8">
        <v>7.094279237231631</v>
      </c>
      <c r="AG345" s="8">
        <v>8.9910643321884613</v>
      </c>
      <c r="AH345">
        <v>4.3970000000000002</v>
      </c>
      <c r="AI345" s="9">
        <v>5.7716349147055164</v>
      </c>
      <c r="AJ345" s="9"/>
    </row>
    <row r="346" spans="31:36" x14ac:dyDescent="0.2">
      <c r="AE346" s="9">
        <v>72.814354727398097</v>
      </c>
      <c r="AF346" s="8">
        <v>8.1558959033744252</v>
      </c>
      <c r="AG346" s="8">
        <v>9.0694678130947679</v>
      </c>
      <c r="AH346">
        <v>2.778</v>
      </c>
      <c r="AI346" s="9">
        <v>5.2155192263412387</v>
      </c>
      <c r="AJ346" s="9">
        <v>11576000</v>
      </c>
    </row>
    <row r="347" spans="31:36" x14ac:dyDescent="0.2">
      <c r="AE347" s="3"/>
      <c r="AF347" s="8">
        <v>-47.307869305108149</v>
      </c>
      <c r="AG347" s="8">
        <v>8.9890700650436539</v>
      </c>
      <c r="AH347">
        <v>0.93400000000000005</v>
      </c>
      <c r="AI347" s="9">
        <v>3.7038053649407363</v>
      </c>
      <c r="AJ347" s="9"/>
    </row>
    <row r="348" spans="31:36" x14ac:dyDescent="0.2">
      <c r="AE348" s="9">
        <v>34.776122069754102</v>
      </c>
      <c r="AF348" s="8">
        <v>24.017467248908297</v>
      </c>
      <c r="AG348" s="8">
        <v>9.2043222996506202</v>
      </c>
      <c r="AH348">
        <v>0.79700000000000004</v>
      </c>
      <c r="AI348" s="9">
        <v>3.3125754527162976</v>
      </c>
      <c r="AJ348" s="9"/>
    </row>
    <row r="349" spans="31:36" x14ac:dyDescent="0.2">
      <c r="AE349" s="9">
        <v>34.204283228648599</v>
      </c>
      <c r="AF349" s="8">
        <v>15.231388329979879</v>
      </c>
      <c r="AG349" s="8">
        <v>9.3460942929538025</v>
      </c>
      <c r="AH349">
        <v>0.80100000000000005</v>
      </c>
      <c r="AI349" s="9">
        <v>3.5897503055701065</v>
      </c>
      <c r="AJ349" s="9">
        <v>8242091</v>
      </c>
    </row>
    <row r="350" spans="31:36" x14ac:dyDescent="0.2">
      <c r="AE350" s="9"/>
      <c r="AF350" s="8">
        <v>-17.042081368954076</v>
      </c>
      <c r="AG350" s="8">
        <v>9.159257581746866</v>
      </c>
      <c r="AH350">
        <v>0.95399999999999996</v>
      </c>
      <c r="AI350" s="9">
        <v>4.5596716480740893</v>
      </c>
      <c r="AJ350" s="9"/>
    </row>
    <row r="351" spans="31:36" x14ac:dyDescent="0.2">
      <c r="AE351" s="9">
        <v>31.726812338421201</v>
      </c>
      <c r="AF351" s="8">
        <v>9.4190696695432532</v>
      </c>
      <c r="AG351" s="8">
        <v>9.2492725819779711</v>
      </c>
      <c r="AH351">
        <v>1.03</v>
      </c>
      <c r="AI351" s="9">
        <v>4.1239780705972873</v>
      </c>
      <c r="AJ351" s="9">
        <v>7408759.0499999998</v>
      </c>
    </row>
    <row r="352" spans="31:36" x14ac:dyDescent="0.2">
      <c r="AE352" s="9">
        <v>32.823458654538399</v>
      </c>
      <c r="AF352" s="8">
        <v>88.188900644416663</v>
      </c>
      <c r="AG352" s="8">
        <v>9.8815486450173733</v>
      </c>
      <c r="AH352">
        <v>1.1719999999999999</v>
      </c>
      <c r="AI352" s="9">
        <v>2.5880098129408156</v>
      </c>
      <c r="AJ352" s="9">
        <v>6622589.2000000002</v>
      </c>
    </row>
    <row r="353" spans="31:36" x14ac:dyDescent="0.2">
      <c r="AE353" s="9">
        <v>39.694602272727302</v>
      </c>
      <c r="AF353" s="8">
        <v>-32.817131759174082</v>
      </c>
      <c r="AG353" s="8">
        <v>9.4837967371639813</v>
      </c>
      <c r="AH353">
        <v>1.288</v>
      </c>
      <c r="AI353" s="9">
        <v>2.2466337010270063</v>
      </c>
      <c r="AJ353" s="9">
        <v>7970000</v>
      </c>
    </row>
    <row r="354" spans="31:36" x14ac:dyDescent="0.2">
      <c r="AE354" s="9">
        <v>51.172704199353902</v>
      </c>
      <c r="AF354" s="8">
        <v>-21.612780524914417</v>
      </c>
      <c r="AG354" s="8">
        <v>9.2402874483441355</v>
      </c>
      <c r="AH354">
        <v>2.9710000000000001</v>
      </c>
      <c r="AI354" s="9">
        <v>2.5148486024844718</v>
      </c>
      <c r="AJ354" s="9">
        <v>5770000</v>
      </c>
    </row>
    <row r="355" spans="31:36" x14ac:dyDescent="0.2">
      <c r="AE355" s="9">
        <v>48.171754780570502</v>
      </c>
      <c r="AF355" s="8">
        <v>35.374611801242231</v>
      </c>
      <c r="AG355" s="8">
        <v>9.5431631000922348</v>
      </c>
      <c r="AH355">
        <v>2.3410000000000002</v>
      </c>
      <c r="AI355" s="9">
        <v>2.1679690300379955</v>
      </c>
      <c r="AJ355" s="9">
        <v>5940000</v>
      </c>
    </row>
    <row r="356" spans="31:36" x14ac:dyDescent="0.2">
      <c r="AE356" s="3"/>
      <c r="AF356" s="8">
        <v>-23.048247186178219</v>
      </c>
      <c r="AG356" s="8">
        <v>9.2811715527367742</v>
      </c>
      <c r="AH356">
        <v>1.6910000000000001</v>
      </c>
      <c r="AI356" s="9">
        <v>1.8228060368921184</v>
      </c>
      <c r="AJ356" s="9"/>
    </row>
    <row r="357" spans="31:36" x14ac:dyDescent="0.2">
      <c r="AE357" s="3"/>
      <c r="AF357" s="8">
        <v>-43.134287984581313</v>
      </c>
      <c r="AG357" s="8">
        <v>11.11648451637668</v>
      </c>
      <c r="AH357">
        <v>1.2629999999999999</v>
      </c>
      <c r="AI357" s="9">
        <v>0.52963386897771703</v>
      </c>
      <c r="AJ357" s="9"/>
    </row>
    <row r="358" spans="31:36" x14ac:dyDescent="0.2">
      <c r="AE358" s="9">
        <v>49.187388640685</v>
      </c>
      <c r="AF358" s="8">
        <v>20.916888406594222</v>
      </c>
      <c r="AG358" s="8">
        <v>11.306417767307444</v>
      </c>
      <c r="AH358">
        <v>1.4370000000000001</v>
      </c>
      <c r="AI358" s="9">
        <v>0.46250399547589194</v>
      </c>
      <c r="AJ358" s="9"/>
    </row>
    <row r="359" spans="31:36" x14ac:dyDescent="0.2">
      <c r="AE359" s="3"/>
      <c r="AF359" s="8">
        <v>53.788940522731188</v>
      </c>
      <c r="AG359" s="8">
        <v>11.73682872763068</v>
      </c>
      <c r="AH359">
        <v>1.5189999999999999</v>
      </c>
      <c r="AI359" s="9">
        <v>0.34200407690155482</v>
      </c>
      <c r="AJ359" s="9"/>
    </row>
    <row r="360" spans="31:36" x14ac:dyDescent="0.2">
      <c r="AE360" s="9">
        <v>46.368826379648802</v>
      </c>
      <c r="AF360" s="8">
        <v>10.544785962668373</v>
      </c>
      <c r="AG360" s="8">
        <v>11.837079283316969</v>
      </c>
      <c r="AH360">
        <v>1.5680000000000001</v>
      </c>
      <c r="AI360" s="9">
        <v>0.3216305338212111</v>
      </c>
      <c r="AJ360" s="9">
        <v>25800000</v>
      </c>
    </row>
    <row r="361" spans="31:36" x14ac:dyDescent="0.2">
      <c r="AE361" s="3"/>
      <c r="AF361" s="8">
        <v>-0.15330546837713147</v>
      </c>
      <c r="AG361" s="8">
        <v>11.835545052302459</v>
      </c>
      <c r="AH361">
        <v>1.482</v>
      </c>
      <c r="AI361" s="9">
        <v>0.34228022654518592</v>
      </c>
      <c r="AJ361" s="9"/>
    </row>
    <row r="362" spans="31:36" x14ac:dyDescent="0.2">
      <c r="AE362" s="9">
        <v>49.791761261724503</v>
      </c>
      <c r="AF362" s="8">
        <v>-5.2363225516751886</v>
      </c>
      <c r="AG362" s="8">
        <v>11.78176105287563</v>
      </c>
      <c r="AH362">
        <v>1.3440000000000001</v>
      </c>
      <c r="AI362" s="9">
        <v>0.34812448411849223</v>
      </c>
      <c r="AJ362" s="9"/>
    </row>
    <row r="363" spans="31:36" x14ac:dyDescent="0.2">
      <c r="AE363" s="9">
        <v>49.877140851945903</v>
      </c>
      <c r="AF363" s="8">
        <v>-37.464461496132799</v>
      </c>
      <c r="AG363" s="8">
        <v>11.312325878090913</v>
      </c>
      <c r="AH363">
        <v>1.167</v>
      </c>
      <c r="AI363" s="9">
        <v>0.54193146265154479</v>
      </c>
      <c r="AJ363" s="9"/>
    </row>
    <row r="364" spans="31:36" x14ac:dyDescent="0.2">
      <c r="AE364" s="9">
        <v>52.598350253807098</v>
      </c>
      <c r="AF364" s="8">
        <v>-14.247653500195542</v>
      </c>
      <c r="AG364" s="8">
        <v>11.158619142203678</v>
      </c>
      <c r="AH364">
        <v>1.1559999999999999</v>
      </c>
      <c r="AI364" s="9">
        <v>0.65805375823048196</v>
      </c>
      <c r="AJ364" s="9"/>
    </row>
    <row r="365" spans="31:36" x14ac:dyDescent="0.2">
      <c r="AE365" s="9">
        <v>51.321171722024403</v>
      </c>
      <c r="AF365" s="8">
        <v>25.996921585953309</v>
      </c>
      <c r="AG365" s="8">
        <v>11.389706431011088</v>
      </c>
      <c r="AH365">
        <v>1.2809999999999999</v>
      </c>
      <c r="AI365" s="9">
        <v>0.56735326388181928</v>
      </c>
      <c r="AJ365" s="9">
        <v>25754400</v>
      </c>
    </row>
    <row r="366" spans="31:36" x14ac:dyDescent="0.2">
      <c r="AE366" s="3"/>
      <c r="AF366" s="8">
        <v>26.016039453889402</v>
      </c>
      <c r="AG366" s="8">
        <v>11.620945441125958</v>
      </c>
      <c r="AH366">
        <v>1.262</v>
      </c>
      <c r="AI366" s="9">
        <v>0.4501961277119032</v>
      </c>
      <c r="AJ366" s="9"/>
    </row>
    <row r="367" spans="31:36" x14ac:dyDescent="0.2">
      <c r="AE367" s="9">
        <v>13.7756699223641</v>
      </c>
      <c r="AF367" s="8">
        <v>-39.317224168615056</v>
      </c>
      <c r="AG367" s="8">
        <v>8.3519283777797906</v>
      </c>
      <c r="AH367">
        <v>0.78700000000000003</v>
      </c>
      <c r="AI367" s="9">
        <v>4.2749381480417137</v>
      </c>
      <c r="AJ367" s="9">
        <v>394805</v>
      </c>
    </row>
    <row r="368" spans="31:36" x14ac:dyDescent="0.2">
      <c r="AE368" s="9">
        <v>9.8154302458547704</v>
      </c>
      <c r="AF368" s="8">
        <v>38.091769761128525</v>
      </c>
      <c r="AG368" s="8">
        <v>8.6746766542045801</v>
      </c>
      <c r="AH368">
        <v>0.88200000000000001</v>
      </c>
      <c r="AI368" s="9">
        <v>3.694677271948315</v>
      </c>
      <c r="AJ368" s="9"/>
    </row>
    <row r="369" spans="31:36" x14ac:dyDescent="0.2">
      <c r="AE369" s="9">
        <v>31.158555145591901</v>
      </c>
      <c r="AF369" s="8">
        <v>64.024424519721904</v>
      </c>
      <c r="AG369" s="8">
        <v>9.1695218149500199</v>
      </c>
      <c r="AH369">
        <v>1.016</v>
      </c>
      <c r="AI369" s="9">
        <v>2.5873657934300849</v>
      </c>
      <c r="AJ369" s="9"/>
    </row>
    <row r="370" spans="31:36" x14ac:dyDescent="0.2">
      <c r="AE370" s="9">
        <v>29.164662497995799</v>
      </c>
      <c r="AF370" s="8">
        <v>19.258069217053745</v>
      </c>
      <c r="AG370" s="8">
        <v>9.3456414228315001</v>
      </c>
      <c r="AH370">
        <v>0.97799999999999998</v>
      </c>
      <c r="AI370" s="9">
        <v>2.3877213831930537</v>
      </c>
      <c r="AJ370" s="9">
        <v>4907423.7589999996</v>
      </c>
    </row>
    <row r="371" spans="31:36" x14ac:dyDescent="0.2">
      <c r="AE371" s="3"/>
      <c r="AF371" s="8">
        <v>24.318955657765073</v>
      </c>
      <c r="AG371" s="8">
        <v>9.5633217229912084</v>
      </c>
      <c r="AH371">
        <v>1.0389999999999999</v>
      </c>
      <c r="AI371" s="9">
        <v>2.1481162921836972</v>
      </c>
      <c r="AJ371" s="9"/>
    </row>
    <row r="372" spans="31:36" x14ac:dyDescent="0.2">
      <c r="AE372" s="9">
        <v>38.029439654415498</v>
      </c>
      <c r="AF372" s="8">
        <v>22.76715750093129</v>
      </c>
      <c r="AG372" s="8">
        <v>9.7684410698849966</v>
      </c>
      <c r="AH372">
        <v>0.98099999999999998</v>
      </c>
      <c r="AI372" s="9">
        <v>1.9894511725351509</v>
      </c>
      <c r="AJ372" s="9">
        <v>4699375</v>
      </c>
    </row>
    <row r="373" spans="31:36" x14ac:dyDescent="0.2">
      <c r="AE373" s="9">
        <v>38.661123493219499</v>
      </c>
      <c r="AF373" s="8">
        <v>-50.10550830497327</v>
      </c>
      <c r="AG373" s="8">
        <v>9.0731814936880877</v>
      </c>
      <c r="AH373">
        <v>0.98199999999999998</v>
      </c>
      <c r="AI373" s="9">
        <v>3.0940884576690664</v>
      </c>
      <c r="AJ373" s="9">
        <v>3893053.5</v>
      </c>
    </row>
    <row r="374" spans="31:36" x14ac:dyDescent="0.2">
      <c r="AE374" s="9">
        <v>40.801222888786299</v>
      </c>
      <c r="AF374" s="8">
        <v>-15.54110730316412</v>
      </c>
      <c r="AG374" s="8">
        <v>8.9042762467342946</v>
      </c>
      <c r="AH374">
        <v>1.1279999999999999</v>
      </c>
      <c r="AI374" s="9">
        <v>4.0007954212418895</v>
      </c>
      <c r="AJ374" s="9">
        <v>3486323.05</v>
      </c>
    </row>
    <row r="375" spans="31:36" x14ac:dyDescent="0.2">
      <c r="AE375" s="9">
        <v>44.089981001463102</v>
      </c>
      <c r="AF375" s="8">
        <v>52.454235098651523</v>
      </c>
      <c r="AG375" s="8">
        <v>9.325970514041579</v>
      </c>
      <c r="AH375">
        <v>1.095</v>
      </c>
      <c r="AI375" s="9">
        <v>2.6575444115104072</v>
      </c>
      <c r="AJ375" s="9">
        <v>3519512.5</v>
      </c>
    </row>
    <row r="376" spans="31:36" x14ac:dyDescent="0.2">
      <c r="AE376" s="3"/>
      <c r="AF376" s="8">
        <v>51.536575636528902</v>
      </c>
      <c r="AG376" s="8">
        <v>9.7416273472084107</v>
      </c>
      <c r="AH376">
        <v>0.82699999999999996</v>
      </c>
      <c r="AI376" s="9">
        <v>1.9948310530907809</v>
      </c>
      <c r="AJ376" s="9"/>
    </row>
    <row r="377" spans="31:36" x14ac:dyDescent="0.2">
      <c r="AE377" s="9">
        <v>0</v>
      </c>
      <c r="AF377" s="8">
        <v>-7.0327376767171712</v>
      </c>
      <c r="AG377" s="8">
        <v>6.7790988415736981</v>
      </c>
      <c r="AH377">
        <v>1.0029999999999999</v>
      </c>
      <c r="AI377" s="9">
        <v>4.1891294656057942</v>
      </c>
      <c r="AJ377" s="9"/>
    </row>
    <row r="378" spans="31:36" x14ac:dyDescent="0.2">
      <c r="AE378" s="9">
        <v>0.100057175528873</v>
      </c>
      <c r="AF378" s="8">
        <v>-4.0079565460674447</v>
      </c>
      <c r="AG378" s="8">
        <v>6.7381939629304464</v>
      </c>
      <c r="AH378">
        <v>1.0820000000000001</v>
      </c>
      <c r="AI378" s="9">
        <v>4.745100617865373</v>
      </c>
      <c r="AJ378" s="9"/>
    </row>
    <row r="379" spans="31:36" x14ac:dyDescent="0.2">
      <c r="AE379" s="9">
        <v>3.10177244139508</v>
      </c>
      <c r="AF379" s="8">
        <v>16.092816056206207</v>
      </c>
      <c r="AG379" s="8">
        <v>6.8874137865242018</v>
      </c>
      <c r="AH379">
        <v>1.1599999999999999</v>
      </c>
      <c r="AI379" s="9">
        <v>4.4205042740625231</v>
      </c>
      <c r="AJ379" s="9"/>
    </row>
    <row r="380" spans="31:36" x14ac:dyDescent="0.2">
      <c r="AE380" s="9">
        <v>0.98204264870931401</v>
      </c>
      <c r="AF380" s="8">
        <v>22.929916804781072</v>
      </c>
      <c r="AG380" s="8">
        <v>7.0938580114460841</v>
      </c>
      <c r="AH380">
        <v>1.083</v>
      </c>
      <c r="AI380" s="9">
        <v>3.8324090570223137</v>
      </c>
      <c r="AJ380" s="9"/>
    </row>
    <row r="381" spans="31:36" x14ac:dyDescent="0.2">
      <c r="AE381" s="9">
        <v>2.5267379679144302</v>
      </c>
      <c r="AF381" s="8">
        <v>44.973956992925132</v>
      </c>
      <c r="AG381" s="8">
        <v>7.4652419448019645</v>
      </c>
      <c r="AH381">
        <v>1.1819999999999999</v>
      </c>
      <c r="AI381" s="9">
        <v>2.8523980717846755</v>
      </c>
      <c r="AJ381" s="9"/>
    </row>
    <row r="382" spans="31:36" x14ac:dyDescent="0.2">
      <c r="AE382" s="9">
        <v>30.6316399459146</v>
      </c>
      <c r="AF382" s="8">
        <v>24.436716261671965</v>
      </c>
      <c r="AG382" s="8">
        <v>7.68386904236971</v>
      </c>
      <c r="AH382">
        <v>1.288</v>
      </c>
      <c r="AI382" s="9">
        <v>2.5023877007525503</v>
      </c>
      <c r="AJ382" s="9"/>
    </row>
    <row r="383" spans="31:36" x14ac:dyDescent="0.2">
      <c r="AE383" s="9">
        <v>28.913195316423899</v>
      </c>
      <c r="AF383" s="8">
        <v>-37.545184999063508</v>
      </c>
      <c r="AG383" s="8">
        <v>7.2131421916773633</v>
      </c>
      <c r="AH383">
        <v>1.5549999999999999</v>
      </c>
      <c r="AI383" s="9">
        <v>3.8771683306929963</v>
      </c>
      <c r="AJ383" s="9"/>
    </row>
    <row r="384" spans="31:36" x14ac:dyDescent="0.2">
      <c r="AE384" s="9">
        <v>33.306991232118101</v>
      </c>
      <c r="AF384" s="8">
        <v>-14.845300814206253</v>
      </c>
      <c r="AG384" s="8">
        <v>7.0524415984248767</v>
      </c>
      <c r="AH384">
        <v>1.0629999999999999</v>
      </c>
      <c r="AI384" s="9">
        <v>4.4325265623526304</v>
      </c>
      <c r="AJ384" s="9"/>
    </row>
    <row r="385" spans="31:36" x14ac:dyDescent="0.2">
      <c r="AE385" s="9">
        <v>29.8902731373305</v>
      </c>
      <c r="AF385" s="8">
        <v>52.6567544391729</v>
      </c>
      <c r="AG385" s="8">
        <v>7.4754633785206694</v>
      </c>
      <c r="AH385">
        <v>0.96099999999999997</v>
      </c>
      <c r="AI385" s="9">
        <v>2.6795675593562929</v>
      </c>
      <c r="AJ385" s="9"/>
    </row>
    <row r="386" spans="31:36" x14ac:dyDescent="0.2">
      <c r="AE386" s="9">
        <v>29.2173655783469</v>
      </c>
      <c r="AF386" s="8">
        <v>24.029273009756729</v>
      </c>
      <c r="AG386" s="8">
        <v>7.6908108029361779</v>
      </c>
      <c r="AH386">
        <v>0.94399999999999995</v>
      </c>
      <c r="AI386" s="9">
        <v>1.9188962538182972</v>
      </c>
      <c r="AJ386" s="9"/>
    </row>
    <row r="387" spans="31:36" x14ac:dyDescent="0.2">
      <c r="AE387" s="3"/>
      <c r="AF387" s="8">
        <v>-11.067385954478826</v>
      </c>
      <c r="AG387" s="8">
        <v>9.1369563377161782</v>
      </c>
      <c r="AH387" s="8"/>
      <c r="AI387" s="9">
        <v>1.321776123577459</v>
      </c>
      <c r="AJ387" s="9"/>
    </row>
    <row r="388" spans="31:36" x14ac:dyDescent="0.2">
      <c r="AE388" s="3"/>
      <c r="AF388" s="8">
        <v>-12.895957670531924</v>
      </c>
      <c r="AG388" s="8">
        <v>8.998889444721657</v>
      </c>
      <c r="AH388" s="8"/>
      <c r="AI388" s="9">
        <v>1.6757377296274194</v>
      </c>
      <c r="AJ388" s="9"/>
    </row>
    <row r="389" spans="31:36" x14ac:dyDescent="0.2">
      <c r="AE389" s="3"/>
      <c r="AF389" s="8">
        <v>9.6201549525641621</v>
      </c>
      <c r="AG389" s="8">
        <v>9.0907405118933582</v>
      </c>
      <c r="AH389" s="8"/>
      <c r="AI389" s="9">
        <v>1.6714916248100644</v>
      </c>
      <c r="AJ389" s="9"/>
    </row>
    <row r="390" spans="31:36" x14ac:dyDescent="0.2">
      <c r="AE390" s="3"/>
      <c r="AF390" s="8">
        <v>22.376254317430632</v>
      </c>
      <c r="AG390" s="8">
        <v>9.292670676488342</v>
      </c>
      <c r="AH390" s="8"/>
      <c r="AI390" s="9">
        <v>1.406382803543589</v>
      </c>
      <c r="AJ390" s="9"/>
    </row>
    <row r="391" spans="31:36" x14ac:dyDescent="0.2">
      <c r="AE391" s="3"/>
      <c r="AF391" s="8">
        <v>18.910506252265581</v>
      </c>
      <c r="AG391" s="8">
        <v>9.4658716523813062</v>
      </c>
      <c r="AH391" s="8"/>
      <c r="AI391" s="9">
        <v>1.4141338936205115</v>
      </c>
      <c r="AJ391" s="9"/>
    </row>
    <row r="392" spans="31:36" x14ac:dyDescent="0.2">
      <c r="AE392" s="3"/>
      <c r="AF392" s="8">
        <v>-5.2940121321547009</v>
      </c>
      <c r="AG392" s="8">
        <v>9.4114786944474158</v>
      </c>
      <c r="AH392" s="8"/>
      <c r="AI392" s="9">
        <v>1.3280488232726708</v>
      </c>
      <c r="AJ392" s="9"/>
    </row>
    <row r="393" spans="31:36" x14ac:dyDescent="0.2">
      <c r="AE393" s="3"/>
      <c r="AF393" s="8">
        <v>-8.0141878365602022</v>
      </c>
      <c r="AG393" s="8">
        <v>9.3279428580011281</v>
      </c>
      <c r="AH393" s="8"/>
      <c r="AI393" s="9">
        <v>1.3196308595800719</v>
      </c>
      <c r="AJ393" s="9"/>
    </row>
    <row r="394" spans="31:36" x14ac:dyDescent="0.2">
      <c r="AE394" s="3"/>
      <c r="AF394" s="8">
        <v>-21.83823586284776</v>
      </c>
      <c r="AG394" s="8">
        <v>9.0815532503366576</v>
      </c>
      <c r="AH394" s="8"/>
      <c r="AI394" s="9">
        <v>2.1338979852498023</v>
      </c>
      <c r="AJ394" s="9"/>
    </row>
    <row r="395" spans="31:36" x14ac:dyDescent="0.2">
      <c r="AE395" s="9">
        <v>16.520509193776501</v>
      </c>
      <c r="AF395" s="8">
        <v>71.264401939530742</v>
      </c>
      <c r="AG395" s="8">
        <v>9.6195916368717533</v>
      </c>
      <c r="AH395" s="8"/>
      <c r="AI395" s="9">
        <v>1.8771261016543912</v>
      </c>
      <c r="AJ395" s="9">
        <v>676651</v>
      </c>
    </row>
    <row r="396" spans="31:36" x14ac:dyDescent="0.2">
      <c r="AE396" s="9">
        <v>42.804943848422099</v>
      </c>
      <c r="AF396" s="8">
        <v>-16.630249254494618</v>
      </c>
      <c r="AG396" s="8">
        <v>9.437706993563264</v>
      </c>
      <c r="AH396">
        <v>3.6999999999999998E-2</v>
      </c>
      <c r="AI396" s="9">
        <v>1.9744043209138924</v>
      </c>
      <c r="AJ396" s="9">
        <v>643469</v>
      </c>
    </row>
    <row r="397" spans="31:36" x14ac:dyDescent="0.2">
      <c r="AE397" s="9">
        <v>85.690402421132305</v>
      </c>
      <c r="AF397" s="8"/>
      <c r="AG397" s="8" t="e">
        <v>#NUM!</v>
      </c>
      <c r="AH397" s="8"/>
      <c r="AI397" s="9" t="e">
        <v>#DIV/0!</v>
      </c>
      <c r="AJ397" s="9">
        <v>740000</v>
      </c>
    </row>
    <row r="398" spans="31:36" x14ac:dyDescent="0.2">
      <c r="AE398" s="9">
        <v>84.924921846973803</v>
      </c>
      <c r="AF398" s="8" t="e">
        <v>#DIV/0!</v>
      </c>
      <c r="AG398" s="8" t="e">
        <v>#NUM!</v>
      </c>
      <c r="AH398" s="8"/>
      <c r="AI398" s="9" t="e">
        <v>#DIV/0!</v>
      </c>
      <c r="AJ398" s="9">
        <v>642000</v>
      </c>
    </row>
    <row r="399" spans="31:36" x14ac:dyDescent="0.2">
      <c r="AE399" s="3"/>
      <c r="AF399" s="8" t="e">
        <v>#DIV/0!</v>
      </c>
      <c r="AG399" s="8" t="e">
        <v>#NUM!</v>
      </c>
      <c r="AI399" s="9" t="e">
        <v>#DIV/0!</v>
      </c>
      <c r="AJ399" s="9"/>
    </row>
    <row r="400" spans="31:36" x14ac:dyDescent="0.2">
      <c r="AE400" s="9">
        <v>93.665134370579906</v>
      </c>
      <c r="AF400" s="8" t="e">
        <v>#DIV/0!</v>
      </c>
      <c r="AG400" s="8">
        <v>9.7560890255314039</v>
      </c>
      <c r="AH400">
        <v>0.97799999999999998</v>
      </c>
      <c r="AI400" s="9">
        <v>3.3055217567645867</v>
      </c>
      <c r="AJ400" s="9">
        <v>706954</v>
      </c>
    </row>
    <row r="401" spans="31:36" x14ac:dyDescent="0.2">
      <c r="AE401" s="3"/>
      <c r="AF401" s="8">
        <v>32.55113274233733</v>
      </c>
      <c r="AG401" s="8">
        <v>10.037887318015784</v>
      </c>
      <c r="AH401">
        <v>1.2270000000000001</v>
      </c>
      <c r="AI401" s="9">
        <v>2.2922148883157756</v>
      </c>
      <c r="AJ401" s="9"/>
    </row>
    <row r="402" spans="31:36" x14ac:dyDescent="0.2">
      <c r="AE402" s="9">
        <v>3.40200382753574</v>
      </c>
      <c r="AF402" s="8">
        <v>-5.3561058415355038</v>
      </c>
      <c r="AG402" s="8">
        <v>9.4503017082165517</v>
      </c>
      <c r="AH402">
        <v>0.63800000000000001</v>
      </c>
      <c r="AI402" s="9">
        <v>1.6938325991189427</v>
      </c>
      <c r="AJ402" s="9">
        <v>1900000</v>
      </c>
    </row>
    <row r="403" spans="31:36" x14ac:dyDescent="0.2">
      <c r="AE403" s="9">
        <v>41.614591291061799</v>
      </c>
      <c r="AF403" s="8">
        <v>-4.3738200125865321</v>
      </c>
      <c r="AG403" s="8">
        <v>9.4055781540366841</v>
      </c>
      <c r="AH403">
        <v>0.47499999999999998</v>
      </c>
      <c r="AI403" s="9">
        <v>1.8961829549193814</v>
      </c>
      <c r="AJ403" s="9">
        <v>2100000</v>
      </c>
    </row>
    <row r="404" spans="31:36" x14ac:dyDescent="0.2">
      <c r="AE404" s="9">
        <v>55.957816377171198</v>
      </c>
      <c r="AF404" s="8">
        <v>20.58242843040474</v>
      </c>
      <c r="AG404" s="8">
        <v>9.592741540485795</v>
      </c>
      <c r="AH404">
        <v>0.42599999999999999</v>
      </c>
      <c r="AI404" s="9">
        <v>1.7406876790830945</v>
      </c>
      <c r="AJ404" s="9">
        <v>1700000</v>
      </c>
    </row>
    <row r="405" spans="31:36" x14ac:dyDescent="0.2">
      <c r="AE405" s="9">
        <v>53.954610606784499</v>
      </c>
      <c r="AF405" s="8">
        <v>36.723973256924545</v>
      </c>
      <c r="AG405" s="8">
        <v>9.9055354541534282</v>
      </c>
      <c r="AH405">
        <v>0.44900000000000001</v>
      </c>
      <c r="AI405" s="9">
        <v>1.5709794920413154</v>
      </c>
      <c r="AJ405" s="9">
        <v>2400000</v>
      </c>
    </row>
    <row r="406" spans="31:36" x14ac:dyDescent="0.2">
      <c r="AE406" s="9">
        <v>54.327568506672897</v>
      </c>
      <c r="AF406" s="8">
        <v>13.602115662891073</v>
      </c>
      <c r="AG406" s="8">
        <v>10.033067398072022</v>
      </c>
      <c r="AH406">
        <v>0.59599999999999997</v>
      </c>
      <c r="AI406" s="9">
        <v>1.5290552114903149</v>
      </c>
      <c r="AJ406" s="9"/>
    </row>
    <row r="407" spans="31:36" x14ac:dyDescent="0.2">
      <c r="AE407" s="9">
        <v>48.634956333790903</v>
      </c>
      <c r="AF407" s="8">
        <v>-5.8286115869460184</v>
      </c>
      <c r="AG407" s="8">
        <v>9.9730136151847386</v>
      </c>
      <c r="AH407">
        <v>0.57199999999999995</v>
      </c>
      <c r="AI407" s="9">
        <v>1.5653917910447761</v>
      </c>
      <c r="AJ407" s="9">
        <v>700000</v>
      </c>
    </row>
    <row r="408" spans="31:36" x14ac:dyDescent="0.2">
      <c r="AE408" s="9">
        <v>44.625634192589501</v>
      </c>
      <c r="AF408" s="8">
        <v>-31.17070895522388</v>
      </c>
      <c r="AG408" s="8">
        <v>9.5994728254634492</v>
      </c>
      <c r="AH408">
        <v>0.64800000000000002</v>
      </c>
      <c r="AI408" s="9">
        <v>1.8110049468049061</v>
      </c>
      <c r="AJ408" s="9"/>
    </row>
    <row r="409" spans="31:36" x14ac:dyDescent="0.2">
      <c r="AE409" s="9">
        <v>47.778021978021897</v>
      </c>
      <c r="AF409" s="8">
        <v>-50.863996747306359</v>
      </c>
      <c r="AG409" s="8">
        <v>8.8888946693715933</v>
      </c>
      <c r="AH409">
        <v>0.52600000000000002</v>
      </c>
      <c r="AI409" s="9">
        <v>2.9154599365604743</v>
      </c>
      <c r="AJ409" s="9"/>
    </row>
    <row r="410" spans="31:36" x14ac:dyDescent="0.2">
      <c r="AE410" s="9">
        <v>47.130834512022602</v>
      </c>
      <c r="AF410" s="8">
        <v>0.73093366432216245</v>
      </c>
      <c r="AG410" s="8">
        <v>8.8961774222748051</v>
      </c>
      <c r="AH410">
        <v>0.496</v>
      </c>
      <c r="AI410" s="9">
        <v>2.7664293537787512</v>
      </c>
      <c r="AJ410" s="9"/>
    </row>
    <row r="411" spans="31:36" x14ac:dyDescent="0.2">
      <c r="AE411" s="9">
        <v>48.5742949683167</v>
      </c>
      <c r="AF411" s="8">
        <v>15.731106243154436</v>
      </c>
      <c r="AG411" s="8">
        <v>9.0422766869289273</v>
      </c>
      <c r="AH411">
        <v>0.42199999999999999</v>
      </c>
      <c r="AI411" s="9">
        <v>2.3418904530935762</v>
      </c>
      <c r="AJ411" s="9"/>
    </row>
    <row r="412" spans="31:36" x14ac:dyDescent="0.2">
      <c r="AE412" s="3"/>
      <c r="AF412" s="8">
        <v>-48.934406242379907</v>
      </c>
      <c r="AG412" s="8">
        <v>6.9833385195349607</v>
      </c>
      <c r="AH412">
        <v>0.78400000000000003</v>
      </c>
      <c r="AI412" s="9">
        <v>3.1937834778069436</v>
      </c>
      <c r="AJ412" s="9"/>
    </row>
    <row r="413" spans="31:36" x14ac:dyDescent="0.2">
      <c r="AE413" s="9">
        <v>0</v>
      </c>
      <c r="AF413" s="8">
        <v>58.866513430992498</v>
      </c>
      <c r="AG413" s="8">
        <v>7.4462326449877061</v>
      </c>
      <c r="AH413">
        <v>0.65900000000000003</v>
      </c>
      <c r="AI413" s="9">
        <v>2.5436308944342114</v>
      </c>
      <c r="AJ413" s="9"/>
    </row>
    <row r="414" spans="31:36" x14ac:dyDescent="0.2">
      <c r="AE414" s="9">
        <v>0.100057175528873</v>
      </c>
      <c r="AF414" s="8">
        <v>9.5843576149354881</v>
      </c>
      <c r="AG414" s="8">
        <v>7.5377571008362416</v>
      </c>
      <c r="AH414">
        <v>0.68500000000000005</v>
      </c>
      <c r="AI414" s="9">
        <v>2.8912103339664066</v>
      </c>
      <c r="AJ414" s="9">
        <v>816000</v>
      </c>
    </row>
    <row r="415" spans="31:36" x14ac:dyDescent="0.2">
      <c r="AE415" s="9">
        <v>0.29461279461279399</v>
      </c>
      <c r="AF415" s="8">
        <v>-8.8869703783631806</v>
      </c>
      <c r="AG415" s="8">
        <v>7.4446877343713815</v>
      </c>
      <c r="AH415">
        <v>0.80400000000000005</v>
      </c>
      <c r="AI415" s="9">
        <v>3.6856047431800421</v>
      </c>
      <c r="AJ415" s="9">
        <v>1088000</v>
      </c>
    </row>
    <row r="416" spans="31:36" x14ac:dyDescent="0.2">
      <c r="AE416" s="9">
        <v>0</v>
      </c>
      <c r="AF416" s="8">
        <v>27.769792330970429</v>
      </c>
      <c r="AG416" s="8">
        <v>7.6897476956503841</v>
      </c>
      <c r="AH416">
        <v>0.84</v>
      </c>
      <c r="AI416" s="9">
        <v>3.3182627321608384</v>
      </c>
      <c r="AJ416" s="9"/>
    </row>
    <row r="417" spans="31:36" x14ac:dyDescent="0.2">
      <c r="AE417" s="9">
        <v>2.1187683284457499</v>
      </c>
      <c r="AF417" s="8">
        <v>22.654579076164918</v>
      </c>
      <c r="AG417" s="8">
        <v>7.893949614167755</v>
      </c>
      <c r="AH417">
        <v>0.89</v>
      </c>
      <c r="AI417" s="9">
        <v>3.254477413752717</v>
      </c>
      <c r="AJ417" s="9"/>
    </row>
    <row r="418" spans="31:36" x14ac:dyDescent="0.2">
      <c r="AE418" s="9">
        <v>7.38726613510799</v>
      </c>
      <c r="AF418" s="8">
        <v>-40.422049584261472</v>
      </c>
      <c r="AG418" s="8">
        <v>7.376064974331606</v>
      </c>
      <c r="AH418">
        <v>0.88</v>
      </c>
      <c r="AI418" s="9">
        <v>3.282609566691626</v>
      </c>
      <c r="AJ418" s="9">
        <v>1742542</v>
      </c>
    </row>
    <row r="419" spans="31:36" x14ac:dyDescent="0.2">
      <c r="AE419" s="3"/>
      <c r="AF419" s="8">
        <v>-13.603774388151942</v>
      </c>
      <c r="AG419" s="8">
        <v>7.2298387781512501</v>
      </c>
      <c r="AH419">
        <v>0.90400000000000003</v>
      </c>
      <c r="AI419" s="9">
        <v>3.0708144927536232</v>
      </c>
      <c r="AJ419" s="9"/>
    </row>
    <row r="420" spans="31:36" x14ac:dyDescent="0.2">
      <c r="AE420" s="9">
        <v>22.325191623173801</v>
      </c>
      <c r="AF420" s="8">
        <v>39.003550724637684</v>
      </c>
      <c r="AG420" s="8">
        <v>7.5591680697491546</v>
      </c>
      <c r="AH420">
        <v>1.0029999999999999</v>
      </c>
      <c r="AI420" s="9">
        <v>2.6287718643408651</v>
      </c>
      <c r="AJ420" s="9">
        <v>1910846</v>
      </c>
    </row>
    <row r="421" spans="31:36" x14ac:dyDescent="0.2">
      <c r="AE421" s="9">
        <v>19.935725989631202</v>
      </c>
      <c r="AF421" s="8">
        <v>21.935004266912159</v>
      </c>
      <c r="AG421" s="8">
        <v>7.7574860346210412</v>
      </c>
      <c r="AH421">
        <v>0.92800000000000005</v>
      </c>
      <c r="AI421" s="9">
        <v>2.5917229331809049</v>
      </c>
      <c r="AJ421" s="9">
        <v>2104509</v>
      </c>
    </row>
    <row r="422" spans="31:36" x14ac:dyDescent="0.2">
      <c r="AE422" s="9"/>
      <c r="AF422" s="8"/>
      <c r="AG422" s="8">
        <v>11.797141537778835</v>
      </c>
      <c r="AH422" s="8"/>
      <c r="AI422" s="9">
        <v>0.33833313263893072</v>
      </c>
      <c r="AJ422" s="9"/>
    </row>
    <row r="423" spans="31:36" x14ac:dyDescent="0.2">
      <c r="AE423" s="3"/>
      <c r="AF423" s="8">
        <v>37.074026130411227</v>
      </c>
      <c r="AG423" s="8">
        <v>12.112492468407879</v>
      </c>
      <c r="AH423" s="8"/>
      <c r="AI423" s="9">
        <v>0.23724970214074331</v>
      </c>
      <c r="AJ423" s="9"/>
    </row>
    <row r="424" spans="31:36" x14ac:dyDescent="0.2">
      <c r="AE424" s="3"/>
      <c r="AF424" s="8">
        <v>-8.8089473077366538</v>
      </c>
      <c r="AG424" s="8">
        <v>12.020279068242841</v>
      </c>
      <c r="AH424">
        <v>1.2450000000000001</v>
      </c>
      <c r="AI424" s="9">
        <v>0.28944120321032701</v>
      </c>
      <c r="AJ424" s="9"/>
    </row>
    <row r="425" spans="31:36" x14ac:dyDescent="0.2">
      <c r="AE425" s="9">
        <v>31.5823210681021</v>
      </c>
      <c r="AF425" s="8">
        <v>-5.0328438367381345</v>
      </c>
      <c r="AG425" s="8">
        <v>11.96863998948152</v>
      </c>
      <c r="AH425">
        <v>1.339</v>
      </c>
      <c r="AI425" s="9">
        <v>0.31571673112280479</v>
      </c>
      <c r="AJ425" s="9">
        <v>27900000</v>
      </c>
    </row>
    <row r="426" spans="31:36" x14ac:dyDescent="0.2">
      <c r="AE426" s="9">
        <v>34.624080285177399</v>
      </c>
      <c r="AF426" s="8">
        <v>-7.1108856907373355</v>
      </c>
      <c r="AG426" s="8">
        <v>11.894876266013325</v>
      </c>
      <c r="AH426">
        <v>1.302</v>
      </c>
      <c r="AI426" s="9">
        <v>0.3326712805602195</v>
      </c>
      <c r="AJ426" s="9">
        <v>34500000</v>
      </c>
    </row>
    <row r="427" spans="31:36" x14ac:dyDescent="0.2">
      <c r="AE427" s="3"/>
      <c r="AF427" s="8">
        <v>-41.851973190275331</v>
      </c>
      <c r="AG427" s="8">
        <v>11.352698025649339</v>
      </c>
      <c r="AH427">
        <v>1.1830000000000001</v>
      </c>
      <c r="AI427" s="9">
        <v>0.57022125711602789</v>
      </c>
      <c r="AJ427" s="9"/>
    </row>
    <row r="428" spans="31:36" x14ac:dyDescent="0.2">
      <c r="AE428" s="9">
        <v>66.0028264882325</v>
      </c>
      <c r="AF428" s="8">
        <v>-16.781501261811137</v>
      </c>
      <c r="AG428" s="8">
        <v>11.168997503377634</v>
      </c>
      <c r="AH428">
        <v>1.107</v>
      </c>
      <c r="AI428" s="9">
        <v>0.72855369686027815</v>
      </c>
      <c r="AJ428" s="9">
        <v>35500000</v>
      </c>
    </row>
    <row r="429" spans="31:36" x14ac:dyDescent="0.2">
      <c r="AE429" s="9">
        <v>67.8096816107265</v>
      </c>
      <c r="AF429" s="8">
        <v>25.955598183305597</v>
      </c>
      <c r="AG429" s="8">
        <v>11.39975676686459</v>
      </c>
      <c r="AH429">
        <v>1.254</v>
      </c>
      <c r="AI429" s="9">
        <v>0.60885778275475921</v>
      </c>
      <c r="AJ429" s="9">
        <v>35400000</v>
      </c>
    </row>
    <row r="430" spans="31:36" x14ac:dyDescent="0.2">
      <c r="AE430" s="3"/>
      <c r="AF430" s="8">
        <v>24.816349384098544</v>
      </c>
      <c r="AG430" s="8">
        <v>11.621430032911739</v>
      </c>
      <c r="AH430">
        <v>1.2350000000000001</v>
      </c>
      <c r="AI430" s="9">
        <v>0.48718385803106018</v>
      </c>
      <c r="AJ430" s="9"/>
    </row>
    <row r="431" spans="31:36" x14ac:dyDescent="0.2">
      <c r="AE431" s="8"/>
      <c r="AF431" s="8">
        <v>1.9966690958412434</v>
      </c>
      <c r="AG431" s="8">
        <v>6.2997706006290333</v>
      </c>
      <c r="AH431">
        <v>1.1419999999999999</v>
      </c>
      <c r="AI431" s="9">
        <v>5.8244144976462353</v>
      </c>
      <c r="AJ431" s="9"/>
    </row>
    <row r="432" spans="31:36" x14ac:dyDescent="0.2">
      <c r="AE432" s="9">
        <v>8.2046883933676291</v>
      </c>
      <c r="AF432" s="8">
        <v>78.635569669775023</v>
      </c>
      <c r="AG432" s="8">
        <v>6.8799482215393768</v>
      </c>
      <c r="AH432">
        <v>1.0620000000000001</v>
      </c>
      <c r="AI432" s="9">
        <v>5.5198709406771291</v>
      </c>
      <c r="AJ432" s="9"/>
    </row>
    <row r="433" spans="31:36" x14ac:dyDescent="0.2">
      <c r="AE433" s="9">
        <v>10.7061177815894</v>
      </c>
      <c r="AF433" s="8">
        <v>78.90293406376469</v>
      </c>
      <c r="AG433" s="8">
        <v>7.4616214265114857</v>
      </c>
      <c r="AH433">
        <v>1.236</v>
      </c>
      <c r="AI433" s="9">
        <v>3.9366125909284486</v>
      </c>
      <c r="AJ433" s="9"/>
    </row>
    <row r="434" spans="31:36" x14ac:dyDescent="0.2">
      <c r="AE434" s="8"/>
      <c r="AF434" s="8">
        <v>4.5889950786422951</v>
      </c>
      <c r="AG434" s="8">
        <v>7.506489577046092</v>
      </c>
      <c r="AH434">
        <v>1.4239999999999999</v>
      </c>
      <c r="AI434" s="9">
        <v>4.7199532479692978</v>
      </c>
      <c r="AJ434" s="9"/>
    </row>
    <row r="435" spans="31:36" x14ac:dyDescent="0.2">
      <c r="AE435" s="9">
        <v>8.8903743315507899</v>
      </c>
      <c r="AF435" s="8">
        <v>27.481105211851308</v>
      </c>
      <c r="AG435" s="8">
        <v>7.7492875502577512</v>
      </c>
      <c r="AH435">
        <v>1.548</v>
      </c>
      <c r="AI435" s="9">
        <v>4.1342667567272828</v>
      </c>
      <c r="AJ435" s="9"/>
    </row>
    <row r="436" spans="31:36" x14ac:dyDescent="0.2">
      <c r="AE436" s="9">
        <v>3.8105606967882402</v>
      </c>
      <c r="AF436" s="8">
        <v>14.665512028652728</v>
      </c>
      <c r="AG436" s="8">
        <v>7.8861366634066874</v>
      </c>
      <c r="AH436">
        <v>1.353</v>
      </c>
      <c r="AI436" s="9">
        <v>4.4358311777507033</v>
      </c>
      <c r="AJ436" s="9"/>
    </row>
    <row r="437" spans="31:36" x14ac:dyDescent="0.2">
      <c r="AE437" s="9">
        <v>5.80110497237568</v>
      </c>
      <c r="AF437" s="8">
        <v>-32.200250587655489</v>
      </c>
      <c r="AG437" s="8">
        <v>7.4975249763749963</v>
      </c>
      <c r="AH437">
        <v>1.081</v>
      </c>
      <c r="AI437" s="9">
        <v>7.0093508829418045</v>
      </c>
      <c r="AJ437" s="9"/>
    </row>
    <row r="438" spans="31:36" x14ac:dyDescent="0.2">
      <c r="AE438" s="9">
        <v>5.7337332718043301</v>
      </c>
      <c r="AF438" s="8">
        <v>-9.3472789845490052</v>
      </c>
      <c r="AG438" s="8">
        <v>7.3993907438548785</v>
      </c>
      <c r="AH438">
        <v>0.77100000000000002</v>
      </c>
      <c r="AI438" s="9">
        <v>7.4124862078498426</v>
      </c>
      <c r="AJ438" s="9"/>
    </row>
    <row r="439" spans="31:36" x14ac:dyDescent="0.2">
      <c r="AE439" s="9">
        <v>23.452729310884401</v>
      </c>
      <c r="AF439" s="8">
        <v>58.166298468245635</v>
      </c>
      <c r="AG439" s="8">
        <v>7.8578675593318028</v>
      </c>
      <c r="AH439">
        <v>0.56699999999999995</v>
      </c>
      <c r="AI439" s="9">
        <v>5.3101314771848411</v>
      </c>
      <c r="AJ439" s="9"/>
    </row>
    <row r="440" spans="31:36" x14ac:dyDescent="0.2">
      <c r="AE440" s="9">
        <v>23.865045168449701</v>
      </c>
      <c r="AF440" s="8">
        <v>60.518174787316312</v>
      </c>
      <c r="AG440" s="8">
        <v>8.3311045480530392</v>
      </c>
      <c r="AH440">
        <v>0.48799999999999999</v>
      </c>
      <c r="AI440" s="9">
        <v>6.33437725849193</v>
      </c>
      <c r="AJ440" s="9"/>
    </row>
    <row r="441" spans="31:36" x14ac:dyDescent="0.2">
      <c r="AE441" s="8"/>
      <c r="AF441" s="8"/>
      <c r="AG441" s="8">
        <v>10.611671117922187</v>
      </c>
      <c r="AH441" s="8"/>
      <c r="AI441" s="9">
        <v>0.5234201842092302</v>
      </c>
      <c r="AJ441" s="9"/>
    </row>
    <row r="442" spans="31:36" x14ac:dyDescent="0.2">
      <c r="AE442" s="8"/>
      <c r="AF442" s="8">
        <v>41.060434418558835</v>
      </c>
      <c r="AG442" s="8">
        <v>10.955689343381573</v>
      </c>
      <c r="AH442" s="8"/>
      <c r="AI442" s="9">
        <v>0.40559367307390143</v>
      </c>
      <c r="AJ442" s="9"/>
    </row>
    <row r="443" spans="31:36" x14ac:dyDescent="0.2">
      <c r="AE443" s="9">
        <v>43.595631423590099</v>
      </c>
      <c r="AF443" s="8">
        <v>28.361179489865396</v>
      </c>
      <c r="AG443" s="8">
        <v>11.205367162513655</v>
      </c>
      <c r="AH443">
        <v>1.65</v>
      </c>
      <c r="AI443" s="9">
        <v>0.35015777161199063</v>
      </c>
      <c r="AJ443" s="9">
        <v>14500000</v>
      </c>
    </row>
    <row r="444" spans="31:36" x14ac:dyDescent="0.2">
      <c r="AE444" s="9">
        <v>43.383328231813103</v>
      </c>
      <c r="AF444" s="8">
        <v>4.0939013111364995</v>
      </c>
      <c r="AG444" s="8">
        <v>11.245490365522894</v>
      </c>
      <c r="AH444">
        <v>1.5249999999999999</v>
      </c>
      <c r="AI444" s="9">
        <v>0.35569812109650611</v>
      </c>
      <c r="AJ444" s="9">
        <v>14700000</v>
      </c>
    </row>
    <row r="445" spans="31:36" x14ac:dyDescent="0.2">
      <c r="AE445" s="3"/>
      <c r="AF445" s="8">
        <v>22.686649071001124</v>
      </c>
      <c r="AG445" s="8">
        <v>11.449953715804188</v>
      </c>
      <c r="AH445">
        <v>1.4830000000000001</v>
      </c>
      <c r="AI445" s="9">
        <v>0.30229932798704962</v>
      </c>
      <c r="AJ445" s="9"/>
    </row>
    <row r="446" spans="31:36" x14ac:dyDescent="0.2">
      <c r="AE446" s="9">
        <v>49.975820696867103</v>
      </c>
      <c r="AF446" s="8">
        <v>-2.9447160186161434</v>
      </c>
      <c r="AG446" s="8">
        <v>11.42006428391894</v>
      </c>
      <c r="AH446">
        <v>1.7370000000000001</v>
      </c>
      <c r="AI446" s="9">
        <v>0.334240442435149</v>
      </c>
      <c r="AJ446" s="9">
        <v>42200000</v>
      </c>
    </row>
    <row r="447" spans="31:36" x14ac:dyDescent="0.2">
      <c r="AE447" s="9">
        <v>46.928311489713899</v>
      </c>
      <c r="AF447" s="8">
        <v>-29.378264495457142</v>
      </c>
      <c r="AG447" s="8">
        <v>11.072232063384615</v>
      </c>
      <c r="AH447">
        <v>1.5840000000000001</v>
      </c>
      <c r="AI447" s="9">
        <v>0.6699140757314439</v>
      </c>
      <c r="AJ447" s="9">
        <v>43900000</v>
      </c>
    </row>
    <row r="448" spans="31:36" x14ac:dyDescent="0.2">
      <c r="AE448" s="9">
        <v>50.706622058144902</v>
      </c>
      <c r="AF448" s="8">
        <v>-13.247564443201417</v>
      </c>
      <c r="AG448" s="8">
        <v>10.930120371412073</v>
      </c>
      <c r="AH448">
        <v>1.7210000000000001</v>
      </c>
      <c r="AI448" s="9">
        <v>0.79546146544158469</v>
      </c>
      <c r="AJ448" s="9">
        <v>45200000</v>
      </c>
    </row>
    <row r="449" spans="31:36" x14ac:dyDescent="0.2">
      <c r="AE449" s="9">
        <v>48.578359562475498</v>
      </c>
      <c r="AF449" s="8">
        <v>19.95414897999391</v>
      </c>
      <c r="AG449" s="8">
        <v>11.11205976335696</v>
      </c>
      <c r="AH449">
        <v>1.899</v>
      </c>
      <c r="AI449" s="9">
        <v>0.73232896347836474</v>
      </c>
      <c r="AJ449" s="9">
        <v>44300000</v>
      </c>
    </row>
    <row r="450" spans="31:36" x14ac:dyDescent="0.2">
      <c r="AE450" s="3"/>
      <c r="AF450" s="8">
        <v>44.09173709200585</v>
      </c>
      <c r="AG450" s="8">
        <v>11.47733973724522</v>
      </c>
      <c r="AH450">
        <v>2.073</v>
      </c>
      <c r="AI450" s="9">
        <v>0.96306888833623472</v>
      </c>
      <c r="AJ450" s="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00B0-6B07-B04B-9756-411DFAF98166}">
  <sheetPr codeName="Feuil1_HID6">
    <tabColor rgb="FF007800"/>
  </sheetPr>
  <dimension ref="AC1:AC450"/>
  <sheetViews>
    <sheetView workbookViewId="0"/>
  </sheetViews>
  <sheetFormatPr baseColWidth="10" defaultRowHeight="15" x14ac:dyDescent="0.2"/>
  <sheetData>
    <row r="1" spans="29:29" x14ac:dyDescent="0.2">
      <c r="AC1" s="7" t="s">
        <v>643</v>
      </c>
    </row>
    <row r="2" spans="29:29" x14ac:dyDescent="0.2">
      <c r="AC2" s="9">
        <v>0.152</v>
      </c>
    </row>
    <row r="3" spans="29:29" x14ac:dyDescent="0.2">
      <c r="AC3" s="9">
        <v>0.12</v>
      </c>
    </row>
    <row r="4" spans="29:29" x14ac:dyDescent="0.2">
      <c r="AC4" s="9">
        <v>-0.32100000000000001</v>
      </c>
    </row>
    <row r="5" spans="29:29" x14ac:dyDescent="0.2">
      <c r="AC5" s="9">
        <v>-0.443</v>
      </c>
    </row>
    <row r="6" spans="29:29" x14ac:dyDescent="0.2">
      <c r="AC6" s="9">
        <v>0.21</v>
      </c>
    </row>
    <row r="7" spans="29:29" x14ac:dyDescent="0.2">
      <c r="AC7" s="9">
        <v>0.17299999999999999</v>
      </c>
    </row>
    <row r="8" spans="29:29" x14ac:dyDescent="0.2">
      <c r="AC8" s="9">
        <v>-5.2999999999999999E-2</v>
      </c>
    </row>
    <row r="9" spans="29:29" x14ac:dyDescent="0.2">
      <c r="AC9" s="9">
        <v>-3.9E-2</v>
      </c>
    </row>
    <row r="10" spans="29:29" x14ac:dyDescent="0.2">
      <c r="AC10" s="9">
        <v>3.6999999999999998E-2</v>
      </c>
    </row>
    <row r="11" spans="29:29" x14ac:dyDescent="0.2">
      <c r="AC11" s="9">
        <v>0.13500000000000001</v>
      </c>
    </row>
    <row r="12" spans="29:29" x14ac:dyDescent="0.2">
      <c r="AC12" s="9">
        <v>0.114</v>
      </c>
    </row>
    <row r="13" spans="29:29" x14ac:dyDescent="0.2">
      <c r="AC13" s="9">
        <v>0.20399999999999999</v>
      </c>
    </row>
    <row r="14" spans="29:29" x14ac:dyDescent="0.2">
      <c r="AC14" s="9">
        <v>0.16900000000000001</v>
      </c>
    </row>
    <row r="15" spans="29:29" x14ac:dyDescent="0.2">
      <c r="AC15" s="9">
        <v>9.1999999999999998E-2</v>
      </c>
    </row>
    <row r="16" spans="29:29" x14ac:dyDescent="0.2">
      <c r="AC16" s="9">
        <v>7.9000000000000001E-2</v>
      </c>
    </row>
    <row r="17" spans="29:29" x14ac:dyDescent="0.2">
      <c r="AC17" s="9">
        <v>9.2999999999999999E-2</v>
      </c>
    </row>
    <row r="18" spans="29:29" x14ac:dyDescent="0.2">
      <c r="AC18" s="9">
        <v>0.11</v>
      </c>
    </row>
    <row r="19" spans="29:29" x14ac:dyDescent="0.2">
      <c r="AC19" s="9">
        <v>0.13900000000000001</v>
      </c>
    </row>
    <row r="20" spans="29:29" x14ac:dyDescent="0.2">
      <c r="AC20" s="9">
        <v>0.158</v>
      </c>
    </row>
    <row r="21" spans="29:29" x14ac:dyDescent="0.2">
      <c r="AC21" s="9">
        <v>-4.8000000000000001E-2</v>
      </c>
    </row>
    <row r="22" spans="29:29" x14ac:dyDescent="0.2">
      <c r="AC22" s="9">
        <v>0.17599999999999999</v>
      </c>
    </row>
    <row r="23" spans="29:29" x14ac:dyDescent="0.2">
      <c r="AC23" s="9">
        <v>0.19400000000000001</v>
      </c>
    </row>
    <row r="24" spans="29:29" x14ac:dyDescent="0.2">
      <c r="AC24" s="9">
        <v>0.158</v>
      </c>
    </row>
    <row r="25" spans="29:29" x14ac:dyDescent="0.2">
      <c r="AC25" s="9">
        <v>-0.36599999999999999</v>
      </c>
    </row>
    <row r="26" spans="29:29" x14ac:dyDescent="0.2">
      <c r="AC26" s="9">
        <v>0.185</v>
      </c>
    </row>
    <row r="27" spans="29:29" x14ac:dyDescent="0.2">
      <c r="AC27" s="9">
        <v>0.17299999999999999</v>
      </c>
    </row>
    <row r="28" spans="29:29" x14ac:dyDescent="0.2">
      <c r="AC28" s="9">
        <v>0.16300000000000001</v>
      </c>
    </row>
    <row r="29" spans="29:29" x14ac:dyDescent="0.2">
      <c r="AC29" s="9"/>
    </row>
    <row r="30" spans="29:29" x14ac:dyDescent="0.2">
      <c r="AC30" s="9"/>
    </row>
    <row r="31" spans="29:29" x14ac:dyDescent="0.2">
      <c r="AC31" s="9"/>
    </row>
    <row r="32" spans="29:29" x14ac:dyDescent="0.2">
      <c r="AC32" s="9">
        <v>0.74299999999999999</v>
      </c>
    </row>
    <row r="33" spans="29:29" x14ac:dyDescent="0.2">
      <c r="AC33" s="9">
        <v>0.68</v>
      </c>
    </row>
    <row r="34" spans="29:29" x14ac:dyDescent="0.2">
      <c r="AC34" s="9">
        <v>0.68300000000000005</v>
      </c>
    </row>
    <row r="35" spans="29:29" x14ac:dyDescent="0.2">
      <c r="AC35" s="9">
        <v>0.77300000000000002</v>
      </c>
    </row>
    <row r="36" spans="29:29" x14ac:dyDescent="0.2">
      <c r="AC36" s="9">
        <v>0.84899999999999998</v>
      </c>
    </row>
    <row r="37" spans="29:29" x14ac:dyDescent="0.2">
      <c r="AC37" s="9">
        <v>0.84</v>
      </c>
    </row>
    <row r="38" spans="29:29" x14ac:dyDescent="0.2">
      <c r="AC38" s="9">
        <v>1.1040000000000001</v>
      </c>
    </row>
    <row r="39" spans="29:29" x14ac:dyDescent="0.2">
      <c r="AC39" s="9">
        <v>0.81</v>
      </c>
    </row>
    <row r="40" spans="29:29" x14ac:dyDescent="0.2">
      <c r="AC40" s="9">
        <v>0.625</v>
      </c>
    </row>
    <row r="41" spans="29:29" x14ac:dyDescent="0.2">
      <c r="AC41" s="9">
        <v>0.307</v>
      </c>
    </row>
    <row r="42" spans="29:29" x14ac:dyDescent="0.2">
      <c r="AC42" s="9">
        <v>-0.373</v>
      </c>
    </row>
    <row r="43" spans="29:29" x14ac:dyDescent="0.2">
      <c r="AC43" s="9">
        <v>1.2999999999999999E-2</v>
      </c>
    </row>
    <row r="44" spans="29:29" x14ac:dyDescent="0.2">
      <c r="AC44" s="9">
        <v>8.5999999999999993E-2</v>
      </c>
    </row>
    <row r="45" spans="29:29" x14ac:dyDescent="0.2">
      <c r="AC45" s="9">
        <v>0.14899999999999999</v>
      </c>
    </row>
    <row r="46" spans="29:29" x14ac:dyDescent="0.2">
      <c r="AC46" s="9">
        <v>0.3</v>
      </c>
    </row>
    <row r="47" spans="29:29" x14ac:dyDescent="0.2">
      <c r="AC47" s="9">
        <v>0.14699999999999999</v>
      </c>
    </row>
    <row r="48" spans="29:29" x14ac:dyDescent="0.2">
      <c r="AC48" s="9">
        <v>-0.22900000000000001</v>
      </c>
    </row>
    <row r="49" spans="29:29" x14ac:dyDescent="0.2">
      <c r="AC49" s="9"/>
    </row>
    <row r="50" spans="29:29" x14ac:dyDescent="0.2">
      <c r="AC50" s="9"/>
    </row>
    <row r="51" spans="29:29" x14ac:dyDescent="0.2">
      <c r="AC51" s="9"/>
    </row>
    <row r="52" spans="29:29" x14ac:dyDescent="0.2">
      <c r="AC52" s="9">
        <v>4.7E-2</v>
      </c>
    </row>
    <row r="53" spans="29:29" x14ac:dyDescent="0.2">
      <c r="AC53" s="9">
        <v>6.8000000000000005E-2</v>
      </c>
    </row>
    <row r="54" spans="29:29" x14ac:dyDescent="0.2">
      <c r="AC54" s="9">
        <v>8.7999999999999995E-2</v>
      </c>
    </row>
    <row r="55" spans="29:29" x14ac:dyDescent="0.2">
      <c r="AC55" s="9">
        <v>0.1</v>
      </c>
    </row>
    <row r="56" spans="29:29" x14ac:dyDescent="0.2">
      <c r="AC56" s="9">
        <v>0.1</v>
      </c>
    </row>
    <row r="57" spans="29:29" x14ac:dyDescent="0.2">
      <c r="AC57" s="9">
        <v>8.7999999999999995E-2</v>
      </c>
    </row>
    <row r="58" spans="29:29" x14ac:dyDescent="0.2">
      <c r="AC58" s="9">
        <v>5.3999999999999999E-2</v>
      </c>
    </row>
    <row r="59" spans="29:29" x14ac:dyDescent="0.2">
      <c r="AC59" s="9">
        <v>7.9000000000000001E-2</v>
      </c>
    </row>
    <row r="60" spans="29:29" x14ac:dyDescent="0.2">
      <c r="AC60" s="9">
        <v>9.5000000000000001E-2</v>
      </c>
    </row>
    <row r="61" spans="29:29" x14ac:dyDescent="0.2">
      <c r="AC61" s="9">
        <v>5.0000000000000001E-3</v>
      </c>
    </row>
    <row r="62" spans="29:29" x14ac:dyDescent="0.2">
      <c r="AC62" s="9">
        <v>4.42</v>
      </c>
    </row>
    <row r="63" spans="29:29" x14ac:dyDescent="0.2">
      <c r="AC63" s="9">
        <v>0.83099999999999996</v>
      </c>
    </row>
    <row r="64" spans="29:29" x14ac:dyDescent="0.2">
      <c r="AC64" s="9">
        <v>0.67</v>
      </c>
    </row>
    <row r="65" spans="29:29" x14ac:dyDescent="0.2">
      <c r="AC65" s="9">
        <v>0.79800000000000004</v>
      </c>
    </row>
    <row r="66" spans="29:29" x14ac:dyDescent="0.2">
      <c r="AC66" s="9">
        <v>0.59299999999999997</v>
      </c>
    </row>
    <row r="67" spans="29:29" x14ac:dyDescent="0.2">
      <c r="AC67" s="9">
        <v>0.66600000000000004</v>
      </c>
    </row>
    <row r="68" spans="29:29" x14ac:dyDescent="0.2">
      <c r="AC68" s="9">
        <v>1.0760000000000001</v>
      </c>
    </row>
    <row r="69" spans="29:29" x14ac:dyDescent="0.2">
      <c r="AC69" s="9"/>
    </row>
    <row r="70" spans="29:29" x14ac:dyDescent="0.2">
      <c r="AC70" s="9">
        <v>-0.11</v>
      </c>
    </row>
    <row r="71" spans="29:29" x14ac:dyDescent="0.2">
      <c r="AC71" s="9">
        <v>0.14699999999999999</v>
      </c>
    </row>
    <row r="72" spans="29:29" x14ac:dyDescent="0.2">
      <c r="AC72" s="9">
        <v>0.23</v>
      </c>
    </row>
    <row r="73" spans="29:29" x14ac:dyDescent="0.2">
      <c r="AC73" s="9">
        <v>0.252</v>
      </c>
    </row>
    <row r="74" spans="29:29" x14ac:dyDescent="0.2">
      <c r="AC74" s="9">
        <v>0.23899999999999999</v>
      </c>
    </row>
    <row r="75" spans="29:29" x14ac:dyDescent="0.2">
      <c r="AC75" s="9">
        <v>0.23799999999999999</v>
      </c>
    </row>
    <row r="76" spans="29:29" x14ac:dyDescent="0.2">
      <c r="AC76" s="9">
        <v>0.245</v>
      </c>
    </row>
    <row r="77" spans="29:29" x14ac:dyDescent="0.2">
      <c r="AC77" s="9">
        <v>0.24</v>
      </c>
    </row>
    <row r="78" spans="29:29" x14ac:dyDescent="0.2">
      <c r="AC78" s="9">
        <v>0.254</v>
      </c>
    </row>
    <row r="79" spans="29:29" x14ac:dyDescent="0.2">
      <c r="AC79" s="9">
        <v>0.23599999999999999</v>
      </c>
    </row>
    <row r="80" spans="29:29" x14ac:dyDescent="0.2">
      <c r="AC80" s="9">
        <v>0.26300000000000001</v>
      </c>
    </row>
    <row r="81" spans="29:29" x14ac:dyDescent="0.2">
      <c r="AC81" s="9">
        <v>0.186</v>
      </c>
    </row>
    <row r="82" spans="29:29" x14ac:dyDescent="0.2">
      <c r="AC82" s="8"/>
    </row>
    <row r="83" spans="29:29" x14ac:dyDescent="0.2">
      <c r="AC83" s="8"/>
    </row>
    <row r="84" spans="29:29" x14ac:dyDescent="0.2">
      <c r="AC84" s="8"/>
    </row>
    <row r="85" spans="29:29" x14ac:dyDescent="0.2">
      <c r="AC85" s="9">
        <v>9.5000000000000001E-2</v>
      </c>
    </row>
    <row r="86" spans="29:29" x14ac:dyDescent="0.2">
      <c r="AC86" s="9">
        <v>1.6E-2</v>
      </c>
    </row>
    <row r="87" spans="29:29" x14ac:dyDescent="0.2">
      <c r="AC87" s="9">
        <v>8.8999999999999996E-2</v>
      </c>
    </row>
    <row r="88" spans="29:29" x14ac:dyDescent="0.2">
      <c r="AC88" s="9">
        <v>0.155</v>
      </c>
    </row>
    <row r="89" spans="29:29" x14ac:dyDescent="0.2">
      <c r="AC89" s="9">
        <v>0.21</v>
      </c>
    </row>
    <row r="90" spans="29:29" x14ac:dyDescent="0.2">
      <c r="AC90" s="9">
        <v>0.19600000000000001</v>
      </c>
    </row>
    <row r="91" spans="29:29" x14ac:dyDescent="0.2">
      <c r="AC91" s="9">
        <v>0.13200000000000001</v>
      </c>
    </row>
    <row r="92" spans="29:29" x14ac:dyDescent="0.2">
      <c r="AC92" s="9">
        <v>0.17699999999999999</v>
      </c>
    </row>
    <row r="93" spans="29:29" x14ac:dyDescent="0.2">
      <c r="AC93" s="9">
        <v>0.20499999999999999</v>
      </c>
    </row>
    <row r="94" spans="29:29" x14ac:dyDescent="0.2">
      <c r="AC94" s="9">
        <v>0.27200000000000002</v>
      </c>
    </row>
    <row r="95" spans="29:29" x14ac:dyDescent="0.2">
      <c r="AC95" s="9">
        <v>0.16500000000000001</v>
      </c>
    </row>
    <row r="96" spans="29:29" x14ac:dyDescent="0.2">
      <c r="AC96" s="9"/>
    </row>
    <row r="97" spans="29:29" x14ac:dyDescent="0.2">
      <c r="AC97" s="9">
        <v>0.14499999999999999</v>
      </c>
    </row>
    <row r="98" spans="29:29" x14ac:dyDescent="0.2">
      <c r="AC98" s="9">
        <v>-2.3E-2</v>
      </c>
    </row>
    <row r="99" spans="29:29" x14ac:dyDescent="0.2">
      <c r="AC99" s="9">
        <v>0.186</v>
      </c>
    </row>
    <row r="100" spans="29:29" x14ac:dyDescent="0.2">
      <c r="AC100" s="9">
        <v>9.1999999999999998E-2</v>
      </c>
    </row>
    <row r="101" spans="29:29" x14ac:dyDescent="0.2">
      <c r="AC101" s="9">
        <v>3.5999999999999997E-2</v>
      </c>
    </row>
    <row r="102" spans="29:29" x14ac:dyDescent="0.2">
      <c r="AC102" s="9">
        <v>-1.0999999999999999E-2</v>
      </c>
    </row>
    <row r="103" spans="29:29" x14ac:dyDescent="0.2">
      <c r="AC103" s="9">
        <v>6.4000000000000001E-2</v>
      </c>
    </row>
    <row r="104" spans="29:29" x14ac:dyDescent="0.2">
      <c r="AC104" s="9">
        <v>8.1000000000000003E-2</v>
      </c>
    </row>
    <row r="105" spans="29:29" x14ac:dyDescent="0.2">
      <c r="AC105" s="9">
        <v>0.10199999999999999</v>
      </c>
    </row>
    <row r="106" spans="29:29" x14ac:dyDescent="0.2">
      <c r="AC106" s="9">
        <v>8.8999999999999996E-2</v>
      </c>
    </row>
    <row r="107" spans="29:29" x14ac:dyDescent="0.2">
      <c r="AC107" s="9">
        <v>0.13700000000000001</v>
      </c>
    </row>
    <row r="108" spans="29:29" x14ac:dyDescent="0.2">
      <c r="AC108" s="9">
        <v>0.34100000000000003</v>
      </c>
    </row>
    <row r="109" spans="29:29" x14ac:dyDescent="0.2">
      <c r="AC109" s="9">
        <v>0.65100000000000002</v>
      </c>
    </row>
    <row r="110" spans="29:29" x14ac:dyDescent="0.2">
      <c r="AC110" s="9">
        <v>2.0049999999999999</v>
      </c>
    </row>
    <row r="111" spans="29:29" x14ac:dyDescent="0.2">
      <c r="AC111" s="9">
        <v>1.022</v>
      </c>
    </row>
    <row r="112" spans="29:29" x14ac:dyDescent="0.2">
      <c r="AC112" s="9">
        <v>0.57299999999999995</v>
      </c>
    </row>
    <row r="113" spans="29:29" x14ac:dyDescent="0.2">
      <c r="AC113" s="9">
        <v>0.46700000000000003</v>
      </c>
    </row>
    <row r="114" spans="29:29" x14ac:dyDescent="0.2">
      <c r="AC114" s="9">
        <v>0.189</v>
      </c>
    </row>
    <row r="115" spans="29:29" x14ac:dyDescent="0.2">
      <c r="AC115" s="9">
        <v>0.24099999999999999</v>
      </c>
    </row>
    <row r="116" spans="29:29" x14ac:dyDescent="0.2">
      <c r="AC116" s="9">
        <v>0.28399999999999997</v>
      </c>
    </row>
    <row r="117" spans="29:29" x14ac:dyDescent="0.2">
      <c r="AC117" s="9">
        <v>0.45800000000000002</v>
      </c>
    </row>
    <row r="118" spans="29:29" x14ac:dyDescent="0.2">
      <c r="AC118" s="9">
        <v>0.105</v>
      </c>
    </row>
    <row r="119" spans="29:29" x14ac:dyDescent="0.2">
      <c r="AC119" s="9">
        <v>6.9000000000000006E-2</v>
      </c>
    </row>
    <row r="120" spans="29:29" x14ac:dyDescent="0.2">
      <c r="AC120" s="9">
        <v>3.0000000000000001E-3</v>
      </c>
    </row>
    <row r="121" spans="29:29" x14ac:dyDescent="0.2">
      <c r="AC121" s="9">
        <v>-0.14899999999999999</v>
      </c>
    </row>
    <row r="122" spans="29:29" x14ac:dyDescent="0.2">
      <c r="AC122" s="9">
        <v>-5.6000000000000001E-2</v>
      </c>
    </row>
    <row r="123" spans="29:29" x14ac:dyDescent="0.2">
      <c r="AC123" s="9">
        <v>-0.10100000000000001</v>
      </c>
    </row>
    <row r="124" spans="29:29" x14ac:dyDescent="0.2">
      <c r="AC124" s="9">
        <v>-2.1000000000000001E-2</v>
      </c>
    </row>
    <row r="125" spans="29:29" x14ac:dyDescent="0.2">
      <c r="AC125" s="9">
        <v>3.7999999999999999E-2</v>
      </c>
    </row>
    <row r="126" spans="29:29" x14ac:dyDescent="0.2">
      <c r="AC126" s="9">
        <v>1.2999999999999999E-2</v>
      </c>
    </row>
    <row r="127" spans="29:29" x14ac:dyDescent="0.2">
      <c r="AC127" s="9">
        <v>8.8999999999999996E-2</v>
      </c>
    </row>
    <row r="128" spans="29:29" x14ac:dyDescent="0.2">
      <c r="AC128" s="9">
        <v>0.63500000000000001</v>
      </c>
    </row>
    <row r="129" spans="29:29" x14ac:dyDescent="0.2">
      <c r="AC129" s="9">
        <v>0.46100000000000002</v>
      </c>
    </row>
    <row r="130" spans="29:29" x14ac:dyDescent="0.2">
      <c r="AC130" s="9">
        <v>0.436</v>
      </c>
    </row>
    <row r="131" spans="29:29" x14ac:dyDescent="0.2">
      <c r="AC131" s="9">
        <v>0.34899999999999998</v>
      </c>
    </row>
    <row r="132" spans="29:29" x14ac:dyDescent="0.2">
      <c r="AC132" s="9">
        <v>0.443</v>
      </c>
    </row>
    <row r="133" spans="29:29" x14ac:dyDescent="0.2">
      <c r="AC133" s="9">
        <v>0.48399999999999999</v>
      </c>
    </row>
    <row r="134" spans="29:29" x14ac:dyDescent="0.2">
      <c r="AC134" s="9">
        <v>0.56299999999999994</v>
      </c>
    </row>
    <row r="135" spans="29:29" x14ac:dyDescent="0.2">
      <c r="AC135" s="9">
        <v>0.67100000000000004</v>
      </c>
    </row>
    <row r="136" spans="29:29" x14ac:dyDescent="0.2">
      <c r="AC136" s="9">
        <v>0.77900000000000003</v>
      </c>
    </row>
    <row r="137" spans="29:29" x14ac:dyDescent="0.2">
      <c r="AC137" s="9">
        <v>0.89300000000000002</v>
      </c>
    </row>
    <row r="138" spans="29:29" x14ac:dyDescent="0.2">
      <c r="AC138" s="9">
        <v>5.2999999999999999E-2</v>
      </c>
    </row>
    <row r="139" spans="29:29" x14ac:dyDescent="0.2">
      <c r="AC139" s="9">
        <v>3.4000000000000002E-2</v>
      </c>
    </row>
    <row r="140" spans="29:29" x14ac:dyDescent="0.2">
      <c r="AC140" s="9">
        <v>6.6000000000000003E-2</v>
      </c>
    </row>
    <row r="141" spans="29:29" x14ac:dyDescent="0.2">
      <c r="AC141" s="9">
        <v>6.9000000000000006E-2</v>
      </c>
    </row>
    <row r="142" spans="29:29" x14ac:dyDescent="0.2">
      <c r="AC142" s="9">
        <v>7.4999999999999997E-2</v>
      </c>
    </row>
    <row r="143" spans="29:29" x14ac:dyDescent="0.2">
      <c r="AC143" s="9">
        <v>7.5999999999999998E-2</v>
      </c>
    </row>
    <row r="144" spans="29:29" x14ac:dyDescent="0.2">
      <c r="AC144" s="9">
        <v>0.10100000000000001</v>
      </c>
    </row>
    <row r="145" spans="29:29" x14ac:dyDescent="0.2">
      <c r="AC145" s="9">
        <v>4.2999999999999997E-2</v>
      </c>
    </row>
    <row r="146" spans="29:29" x14ac:dyDescent="0.2">
      <c r="AC146" s="9">
        <v>4.3999999999999997E-2</v>
      </c>
    </row>
    <row r="147" spans="29:29" x14ac:dyDescent="0.2">
      <c r="AC147" s="9">
        <v>0.122</v>
      </c>
    </row>
    <row r="148" spans="29:29" x14ac:dyDescent="0.2">
      <c r="AC148" s="8"/>
    </row>
    <row r="149" spans="29:29" x14ac:dyDescent="0.2">
      <c r="AC149" s="8"/>
    </row>
    <row r="150" spans="29:29" x14ac:dyDescent="0.2">
      <c r="AC150" s="9"/>
    </row>
    <row r="151" spans="29:29" x14ac:dyDescent="0.2">
      <c r="AC151" s="9">
        <v>-0.246</v>
      </c>
    </row>
    <row r="152" spans="29:29" x14ac:dyDescent="0.2">
      <c r="AC152" s="9">
        <v>-0.42899999999999999</v>
      </c>
    </row>
    <row r="153" spans="29:29" x14ac:dyDescent="0.2">
      <c r="AC153" s="9">
        <v>-0.46600000000000003</v>
      </c>
    </row>
    <row r="154" spans="29:29" x14ac:dyDescent="0.2">
      <c r="AC154" s="9">
        <v>-1.0680000000000001</v>
      </c>
    </row>
    <row r="155" spans="29:29" x14ac:dyDescent="0.2">
      <c r="AC155" s="9">
        <v>-0.318</v>
      </c>
    </row>
    <row r="156" spans="29:29" x14ac:dyDescent="0.2">
      <c r="AC156" s="9">
        <v>-7.0999999999999994E-2</v>
      </c>
    </row>
    <row r="157" spans="29:29" x14ac:dyDescent="0.2">
      <c r="AC157" s="9">
        <v>1.8580000000000001</v>
      </c>
    </row>
    <row r="158" spans="29:29" x14ac:dyDescent="0.2">
      <c r="AC158" s="9">
        <v>1.389</v>
      </c>
    </row>
    <row r="159" spans="29:29" x14ac:dyDescent="0.2">
      <c r="AC159" s="9">
        <v>1.3720000000000001</v>
      </c>
    </row>
    <row r="160" spans="29:29" x14ac:dyDescent="0.2">
      <c r="AC160" s="9">
        <v>1.016</v>
      </c>
    </row>
    <row r="161" spans="29:29" x14ac:dyDescent="0.2">
      <c r="AC161" s="9">
        <v>0.64300000000000002</v>
      </c>
    </row>
    <row r="162" spans="29:29" x14ac:dyDescent="0.2">
      <c r="AC162" s="9">
        <v>0.57699999999999996</v>
      </c>
    </row>
    <row r="163" spans="29:29" x14ac:dyDescent="0.2">
      <c r="AC163" s="9">
        <v>0.53200000000000003</v>
      </c>
    </row>
    <row r="164" spans="29:29" x14ac:dyDescent="0.2">
      <c r="AC164" s="9">
        <v>0.51</v>
      </c>
    </row>
    <row r="165" spans="29:29" x14ac:dyDescent="0.2">
      <c r="AC165" s="9">
        <v>0.193</v>
      </c>
    </row>
    <row r="166" spans="29:29" x14ac:dyDescent="0.2">
      <c r="AC166" s="9">
        <v>-0.56599999999999995</v>
      </c>
    </row>
    <row r="167" spans="29:29" x14ac:dyDescent="0.2">
      <c r="AC167" s="9">
        <v>0.26200000000000001</v>
      </c>
    </row>
    <row r="168" spans="29:29" x14ac:dyDescent="0.2">
      <c r="AC168" s="9">
        <v>0.247</v>
      </c>
    </row>
    <row r="169" spans="29:29" x14ac:dyDescent="0.2">
      <c r="AC169" s="9">
        <v>0.221</v>
      </c>
    </row>
    <row r="170" spans="29:29" x14ac:dyDescent="0.2">
      <c r="AC170" s="9">
        <v>0.14499999999999999</v>
      </c>
    </row>
    <row r="171" spans="29:29" x14ac:dyDescent="0.2">
      <c r="AC171" s="9">
        <v>0.28000000000000003</v>
      </c>
    </row>
    <row r="172" spans="29:29" x14ac:dyDescent="0.2">
      <c r="AC172" s="9">
        <v>0.26400000000000001</v>
      </c>
    </row>
    <row r="173" spans="29:29" x14ac:dyDescent="0.2">
      <c r="AC173" s="9">
        <v>0.28899999999999998</v>
      </c>
    </row>
    <row r="174" spans="29:29" x14ac:dyDescent="0.2">
      <c r="AC174" s="9">
        <v>0.30599999999999999</v>
      </c>
    </row>
    <row r="175" spans="29:29" x14ac:dyDescent="0.2">
      <c r="AC175" s="9">
        <v>0.32100000000000001</v>
      </c>
    </row>
    <row r="176" spans="29:29" x14ac:dyDescent="0.2">
      <c r="AC176" s="9">
        <v>0.39700000000000002</v>
      </c>
    </row>
    <row r="177" spans="29:29" x14ac:dyDescent="0.2">
      <c r="AC177" s="9">
        <v>-0.189</v>
      </c>
    </row>
    <row r="178" spans="29:29" x14ac:dyDescent="0.2">
      <c r="AC178" s="9">
        <v>-0.11799999999999999</v>
      </c>
    </row>
    <row r="179" spans="29:29" x14ac:dyDescent="0.2">
      <c r="AC179" s="9">
        <v>-0.161</v>
      </c>
    </row>
    <row r="180" spans="29:29" x14ac:dyDescent="0.2">
      <c r="AC180" s="9">
        <v>-0.23100000000000001</v>
      </c>
    </row>
    <row r="181" spans="29:29" x14ac:dyDescent="0.2">
      <c r="AC181" s="9">
        <v>-0.10299999999999999</v>
      </c>
    </row>
    <row r="182" spans="29:29" x14ac:dyDescent="0.2">
      <c r="AC182" s="9">
        <v>-1.2E-2</v>
      </c>
    </row>
    <row r="183" spans="29:29" x14ac:dyDescent="0.2">
      <c r="AC183" s="9">
        <v>9.5000000000000001E-2</v>
      </c>
    </row>
    <row r="184" spans="29:29" x14ac:dyDescent="0.2">
      <c r="AC184" s="9">
        <v>3.1E-2</v>
      </c>
    </row>
    <row r="185" spans="29:29" x14ac:dyDescent="0.2">
      <c r="AC185" s="9">
        <v>-0.19800000000000001</v>
      </c>
    </row>
    <row r="186" spans="29:29" x14ac:dyDescent="0.2">
      <c r="AC186" s="9">
        <v>-0.222</v>
      </c>
    </row>
    <row r="187" spans="29:29" x14ac:dyDescent="0.2">
      <c r="AC187" s="9">
        <v>0.17399999999999999</v>
      </c>
    </row>
    <row r="188" spans="29:29" x14ac:dyDescent="0.2">
      <c r="AC188" s="9">
        <v>0.106</v>
      </c>
    </row>
    <row r="189" spans="29:29" x14ac:dyDescent="0.2">
      <c r="AC189" s="9">
        <v>0.122</v>
      </c>
    </row>
    <row r="190" spans="29:29" x14ac:dyDescent="0.2">
      <c r="AC190" s="9">
        <v>6.9000000000000006E-2</v>
      </c>
    </row>
    <row r="191" spans="29:29" x14ac:dyDescent="0.2">
      <c r="AC191" s="9">
        <v>0.159</v>
      </c>
    </row>
    <row r="192" spans="29:29" x14ac:dyDescent="0.2">
      <c r="AC192" s="9">
        <v>0.17399999999999999</v>
      </c>
    </row>
    <row r="193" spans="29:29" x14ac:dyDescent="0.2">
      <c r="AC193" s="9">
        <v>0.193</v>
      </c>
    </row>
    <row r="194" spans="29:29" x14ac:dyDescent="0.2">
      <c r="AC194" s="9">
        <v>0.182</v>
      </c>
    </row>
    <row r="195" spans="29:29" x14ac:dyDescent="0.2">
      <c r="AC195" s="9">
        <v>0.20499999999999999</v>
      </c>
    </row>
    <row r="196" spans="29:29" x14ac:dyDescent="0.2">
      <c r="AC196" s="9">
        <v>0.31</v>
      </c>
    </row>
    <row r="197" spans="29:29" x14ac:dyDescent="0.2">
      <c r="AC197" s="8"/>
    </row>
    <row r="198" spans="29:29" x14ac:dyDescent="0.2">
      <c r="AC198" s="8"/>
    </row>
    <row r="199" spans="29:29" x14ac:dyDescent="0.2">
      <c r="AC199" s="9">
        <v>0.19800000000000001</v>
      </c>
    </row>
    <row r="200" spans="29:29" x14ac:dyDescent="0.2">
      <c r="AC200" s="9">
        <v>0.2</v>
      </c>
    </row>
    <row r="201" spans="29:29" x14ac:dyDescent="0.2">
      <c r="AC201" s="9">
        <v>0.23599999999999999</v>
      </c>
    </row>
    <row r="202" spans="29:29" x14ac:dyDescent="0.2">
      <c r="AC202" s="9">
        <v>0.21</v>
      </c>
    </row>
    <row r="203" spans="29:29" x14ac:dyDescent="0.2">
      <c r="AC203" s="9">
        <v>0.13300000000000001</v>
      </c>
    </row>
    <row r="204" spans="29:29" x14ac:dyDescent="0.2">
      <c r="AC204" s="9">
        <v>0.111</v>
      </c>
    </row>
    <row r="205" spans="29:29" x14ac:dyDescent="0.2">
      <c r="AC205" s="9">
        <v>0.14099999999999999</v>
      </c>
    </row>
    <row r="206" spans="29:29" x14ac:dyDescent="0.2">
      <c r="AC206" s="9">
        <v>0.19</v>
      </c>
    </row>
    <row r="207" spans="29:29" x14ac:dyDescent="0.2">
      <c r="AC207" s="9">
        <v>2.1000000000000001E-2</v>
      </c>
    </row>
    <row r="208" spans="29:29" x14ac:dyDescent="0.2">
      <c r="AC208" s="9">
        <v>0.153</v>
      </c>
    </row>
    <row r="209" spans="29:29" x14ac:dyDescent="0.2">
      <c r="AC209" s="9">
        <v>9.2999999999999999E-2</v>
      </c>
    </row>
    <row r="210" spans="29:29" x14ac:dyDescent="0.2">
      <c r="AC210" s="9">
        <v>6.6000000000000003E-2</v>
      </c>
    </row>
    <row r="211" spans="29:29" x14ac:dyDescent="0.2">
      <c r="AC211" s="9">
        <v>0.13100000000000001</v>
      </c>
    </row>
    <row r="212" spans="29:29" x14ac:dyDescent="0.2">
      <c r="AC212" s="9">
        <v>9.8000000000000004E-2</v>
      </c>
    </row>
    <row r="213" spans="29:29" x14ac:dyDescent="0.2">
      <c r="AC213" s="9">
        <v>-4.9000000000000002E-2</v>
      </c>
    </row>
    <row r="214" spans="29:29" x14ac:dyDescent="0.2">
      <c r="AC214" s="9">
        <v>-0.14000000000000001</v>
      </c>
    </row>
    <row r="215" spans="29:29" x14ac:dyDescent="0.2">
      <c r="AC215" s="9">
        <v>-0.376</v>
      </c>
    </row>
    <row r="216" spans="29:29" x14ac:dyDescent="0.2">
      <c r="AC216" s="9">
        <v>-0.254</v>
      </c>
    </row>
    <row r="217" spans="29:29" x14ac:dyDescent="0.2">
      <c r="AC217" s="9">
        <v>-0.19800000000000001</v>
      </c>
    </row>
    <row r="218" spans="29:29" x14ac:dyDescent="0.2">
      <c r="AC218" s="9">
        <v>0.16500000000000001</v>
      </c>
    </row>
    <row r="219" spans="29:29" x14ac:dyDescent="0.2">
      <c r="AC219" s="9">
        <v>0.153</v>
      </c>
    </row>
    <row r="220" spans="29:29" x14ac:dyDescent="0.2">
      <c r="AC220" s="9">
        <v>7.1999999999999995E-2</v>
      </c>
    </row>
    <row r="221" spans="29:29" x14ac:dyDescent="0.2">
      <c r="AC221" s="9">
        <v>7.5999999999999998E-2</v>
      </c>
    </row>
    <row r="222" spans="29:29" x14ac:dyDescent="0.2">
      <c r="AC222" s="9">
        <v>2E-3</v>
      </c>
    </row>
    <row r="223" spans="29:29" x14ac:dyDescent="0.2">
      <c r="AC223" s="9">
        <v>-0.32700000000000001</v>
      </c>
    </row>
    <row r="224" spans="29:29" x14ac:dyDescent="0.2">
      <c r="AC224" s="9">
        <v>-0.83899999999999997</v>
      </c>
    </row>
    <row r="225" spans="29:29" x14ac:dyDescent="0.2">
      <c r="AC225" s="9">
        <v>8.2000000000000003E-2</v>
      </c>
    </row>
    <row r="226" spans="29:29" x14ac:dyDescent="0.2">
      <c r="AC226" s="9">
        <v>0.109</v>
      </c>
    </row>
    <row r="227" spans="29:29" x14ac:dyDescent="0.2">
      <c r="AC227" s="9">
        <v>0.124</v>
      </c>
    </row>
    <row r="228" spans="29:29" x14ac:dyDescent="0.2">
      <c r="AC228" s="9">
        <v>0.159</v>
      </c>
    </row>
    <row r="229" spans="29:29" x14ac:dyDescent="0.2">
      <c r="AC229" s="9">
        <v>0.222</v>
      </c>
    </row>
    <row r="230" spans="29:29" x14ac:dyDescent="0.2">
      <c r="AC230" s="9">
        <v>0.17100000000000001</v>
      </c>
    </row>
    <row r="231" spans="29:29" x14ac:dyDescent="0.2">
      <c r="AC231" s="9">
        <v>0.152</v>
      </c>
    </row>
    <row r="232" spans="29:29" x14ac:dyDescent="0.2">
      <c r="AC232" s="9">
        <v>0.121</v>
      </c>
    </row>
    <row r="233" spans="29:29" x14ac:dyDescent="0.2">
      <c r="AC233" s="9">
        <v>4.9000000000000002E-2</v>
      </c>
    </row>
    <row r="234" spans="29:29" x14ac:dyDescent="0.2">
      <c r="AC234" s="9">
        <v>-8.9999999999999993E-3</v>
      </c>
    </row>
    <row r="235" spans="29:29" x14ac:dyDescent="0.2">
      <c r="AC235" s="9">
        <v>0.04</v>
      </c>
    </row>
    <row r="236" spans="29:29" x14ac:dyDescent="0.2">
      <c r="AC236" s="9">
        <v>8.5999999999999993E-2</v>
      </c>
    </row>
    <row r="237" spans="29:29" x14ac:dyDescent="0.2">
      <c r="AC237" s="9">
        <v>0.157</v>
      </c>
    </row>
    <row r="238" spans="29:29" x14ac:dyDescent="0.2">
      <c r="AC238" s="9">
        <v>0.19</v>
      </c>
    </row>
    <row r="239" spans="29:29" x14ac:dyDescent="0.2">
      <c r="AC239" s="9">
        <v>0.22</v>
      </c>
    </row>
    <row r="240" spans="29:29" x14ac:dyDescent="0.2">
      <c r="AC240" s="9">
        <v>0.22800000000000001</v>
      </c>
    </row>
    <row r="241" spans="29:29" x14ac:dyDescent="0.2">
      <c r="AC241" s="9">
        <v>0.16700000000000001</v>
      </c>
    </row>
    <row r="242" spans="29:29" x14ac:dyDescent="0.2">
      <c r="AC242" s="9">
        <v>0.159</v>
      </c>
    </row>
    <row r="243" spans="29:29" x14ac:dyDescent="0.2">
      <c r="AC243" s="9">
        <v>9.2999999999999999E-2</v>
      </c>
    </row>
    <row r="244" spans="29:29" x14ac:dyDescent="0.2">
      <c r="AC244" s="9">
        <v>4.2999999999999997E-2</v>
      </c>
    </row>
    <row r="245" spans="29:29" x14ac:dyDescent="0.2">
      <c r="AC245" s="9">
        <v>6.3E-2</v>
      </c>
    </row>
    <row r="246" spans="29:29" x14ac:dyDescent="0.2">
      <c r="AC246" s="9">
        <v>0.108</v>
      </c>
    </row>
    <row r="247" spans="29:29" x14ac:dyDescent="0.2">
      <c r="AC247" s="9">
        <v>0.214</v>
      </c>
    </row>
    <row r="248" spans="29:29" x14ac:dyDescent="0.2">
      <c r="AC248" s="9">
        <v>0.159</v>
      </c>
    </row>
    <row r="249" spans="29:29" x14ac:dyDescent="0.2">
      <c r="AC249" s="9">
        <v>0.255</v>
      </c>
    </row>
    <row r="250" spans="29:29" x14ac:dyDescent="0.2">
      <c r="AC250" s="9">
        <v>0.215</v>
      </c>
    </row>
    <row r="251" spans="29:29" x14ac:dyDescent="0.2">
      <c r="AC251" s="9">
        <v>0.124</v>
      </c>
    </row>
    <row r="252" spans="29:29" x14ac:dyDescent="0.2">
      <c r="AC252" s="9">
        <v>0.24199999999999999</v>
      </c>
    </row>
    <row r="253" spans="29:29" x14ac:dyDescent="0.2">
      <c r="AC253" s="9">
        <v>1.7000000000000001E-2</v>
      </c>
    </row>
    <row r="254" spans="29:29" x14ac:dyDescent="0.2">
      <c r="AC254" s="9">
        <v>-0.42</v>
      </c>
    </row>
    <row r="255" spans="29:29" x14ac:dyDescent="0.2">
      <c r="AC255" s="9">
        <v>2.3E-2</v>
      </c>
    </row>
    <row r="256" spans="29:29" x14ac:dyDescent="0.2">
      <c r="AC256" s="9">
        <v>2.1999999999999999E-2</v>
      </c>
    </row>
    <row r="257" spans="29:29" x14ac:dyDescent="0.2">
      <c r="AC257" s="9">
        <v>0.11600000000000001</v>
      </c>
    </row>
    <row r="258" spans="29:29" x14ac:dyDescent="0.2">
      <c r="AC258" s="9">
        <v>8.2000000000000003E-2</v>
      </c>
    </row>
    <row r="259" spans="29:29" x14ac:dyDescent="0.2">
      <c r="AC259" s="9">
        <v>0.111</v>
      </c>
    </row>
    <row r="260" spans="29:29" x14ac:dyDescent="0.2">
      <c r="AC260" s="9">
        <v>0.123</v>
      </c>
    </row>
    <row r="261" spans="29:29" x14ac:dyDescent="0.2">
      <c r="AC261" s="9">
        <v>0.13500000000000001</v>
      </c>
    </row>
    <row r="262" spans="29:29" x14ac:dyDescent="0.2">
      <c r="AC262" s="9">
        <v>0.12</v>
      </c>
    </row>
    <row r="263" spans="29:29" x14ac:dyDescent="0.2">
      <c r="AC263" s="9">
        <v>6.9000000000000006E-2</v>
      </c>
    </row>
    <row r="264" spans="29:29" x14ac:dyDescent="0.2">
      <c r="AC264" s="9">
        <v>-8.9999999999999993E-3</v>
      </c>
    </row>
    <row r="265" spans="29:29" x14ac:dyDescent="0.2">
      <c r="AC265" s="9">
        <v>-2.1999999999999999E-2</v>
      </c>
    </row>
    <row r="266" spans="29:29" x14ac:dyDescent="0.2">
      <c r="AC266" s="9">
        <v>9.1999999999999998E-2</v>
      </c>
    </row>
    <row r="267" spans="29:29" x14ac:dyDescent="0.2">
      <c r="AC267" s="9">
        <v>0.17899999999999999</v>
      </c>
    </row>
    <row r="268" spans="29:29" x14ac:dyDescent="0.2">
      <c r="AC268" s="9">
        <v>6.3E-2</v>
      </c>
    </row>
    <row r="269" spans="29:29" x14ac:dyDescent="0.2">
      <c r="AC269" s="9">
        <v>0.89500000000000002</v>
      </c>
    </row>
    <row r="270" spans="29:29" x14ac:dyDescent="0.2">
      <c r="AC270" s="9">
        <v>0.27700000000000002</v>
      </c>
    </row>
    <row r="271" spans="29:29" x14ac:dyDescent="0.2">
      <c r="AC271" s="9">
        <v>0.161</v>
      </c>
    </row>
    <row r="272" spans="29:29" x14ac:dyDescent="0.2">
      <c r="AC272" s="9">
        <v>8.4000000000000005E-2</v>
      </c>
    </row>
    <row r="273" spans="29:29" x14ac:dyDescent="0.2">
      <c r="AC273" s="9">
        <v>8.8999999999999996E-2</v>
      </c>
    </row>
    <row r="274" spans="29:29" x14ac:dyDescent="0.2">
      <c r="AC274" s="9">
        <v>-6.3E-2</v>
      </c>
    </row>
    <row r="275" spans="29:29" x14ac:dyDescent="0.2">
      <c r="AC275" s="9">
        <v>6.4000000000000001E-2</v>
      </c>
    </row>
    <row r="276" spans="29:29" x14ac:dyDescent="0.2">
      <c r="AC276" s="9">
        <v>0.24099999999999999</v>
      </c>
    </row>
    <row r="277" spans="29:29" x14ac:dyDescent="0.2">
      <c r="AC277" s="8"/>
    </row>
    <row r="278" spans="29:29" x14ac:dyDescent="0.2">
      <c r="AC278" s="8"/>
    </row>
    <row r="279" spans="29:29" x14ac:dyDescent="0.2">
      <c r="AC279" s="9">
        <v>6.5000000000000002E-2</v>
      </c>
    </row>
    <row r="280" spans="29:29" x14ac:dyDescent="0.2">
      <c r="AC280" s="9">
        <v>0.113</v>
      </c>
    </row>
    <row r="281" spans="29:29" x14ac:dyDescent="0.2">
      <c r="AC281" s="9">
        <v>5.8999999999999997E-2</v>
      </c>
    </row>
    <row r="282" spans="29:29" x14ac:dyDescent="0.2">
      <c r="AC282" s="9">
        <v>7.0999999999999994E-2</v>
      </c>
    </row>
    <row r="283" spans="29:29" x14ac:dyDescent="0.2">
      <c r="AC283" s="9">
        <v>3.5000000000000003E-2</v>
      </c>
    </row>
    <row r="284" spans="29:29" x14ac:dyDescent="0.2">
      <c r="AC284" s="9">
        <v>-6.0000000000000001E-3</v>
      </c>
    </row>
    <row r="285" spans="29:29" x14ac:dyDescent="0.2">
      <c r="AC285" s="9">
        <v>0.04</v>
      </c>
    </row>
    <row r="286" spans="29:29" x14ac:dyDescent="0.2">
      <c r="AC286" s="9">
        <v>3.0000000000000001E-3</v>
      </c>
    </row>
    <row r="287" spans="29:29" x14ac:dyDescent="0.2">
      <c r="AC287" s="9">
        <v>3.6999999999999998E-2</v>
      </c>
    </row>
    <row r="288" spans="29:29" x14ac:dyDescent="0.2">
      <c r="AC288" s="9">
        <v>6.3E-2</v>
      </c>
    </row>
    <row r="289" spans="29:29" x14ac:dyDescent="0.2">
      <c r="AC289" s="9">
        <v>6.2E-2</v>
      </c>
    </row>
    <row r="290" spans="29:29" x14ac:dyDescent="0.2">
      <c r="AC290" s="9">
        <v>9.2999999999999999E-2</v>
      </c>
    </row>
    <row r="291" spans="29:29" x14ac:dyDescent="0.2">
      <c r="AC291" s="9">
        <v>5.2999999999999999E-2</v>
      </c>
    </row>
    <row r="292" spans="29:29" x14ac:dyDescent="0.2">
      <c r="AC292" s="9">
        <v>5.3999999999999999E-2</v>
      </c>
    </row>
    <row r="293" spans="29:29" x14ac:dyDescent="0.2">
      <c r="AC293" s="9">
        <v>-6.5000000000000002E-2</v>
      </c>
    </row>
    <row r="294" spans="29:29" x14ac:dyDescent="0.2">
      <c r="AC294" s="9">
        <v>-7.0000000000000007E-2</v>
      </c>
    </row>
    <row r="295" spans="29:29" x14ac:dyDescent="0.2">
      <c r="AC295" s="9">
        <v>-0.129</v>
      </c>
    </row>
    <row r="296" spans="29:29" x14ac:dyDescent="0.2">
      <c r="AC296" s="9">
        <v>5.3999999999999999E-2</v>
      </c>
    </row>
    <row r="297" spans="29:29" x14ac:dyDescent="0.2">
      <c r="AC297" s="9">
        <v>8.3000000000000004E-2</v>
      </c>
    </row>
    <row r="298" spans="29:29" x14ac:dyDescent="0.2">
      <c r="AC298" s="9">
        <v>0.13200000000000001</v>
      </c>
    </row>
    <row r="299" spans="29:29" x14ac:dyDescent="0.2">
      <c r="AC299" s="9">
        <v>0.16800000000000001</v>
      </c>
    </row>
    <row r="300" spans="29:29" x14ac:dyDescent="0.2">
      <c r="AC300" s="9">
        <v>0.13700000000000001</v>
      </c>
    </row>
    <row r="301" spans="29:29" x14ac:dyDescent="0.2">
      <c r="AC301" s="9">
        <v>9.9000000000000005E-2</v>
      </c>
    </row>
    <row r="302" spans="29:29" x14ac:dyDescent="0.2">
      <c r="AC302" s="9">
        <v>9.8000000000000004E-2</v>
      </c>
    </row>
    <row r="303" spans="29:29" x14ac:dyDescent="0.2">
      <c r="AC303" s="9">
        <v>-0.14899999999999999</v>
      </c>
    </row>
    <row r="304" spans="29:29" x14ac:dyDescent="0.2">
      <c r="AC304" s="9">
        <v>-0.23</v>
      </c>
    </row>
    <row r="305" spans="29:29" x14ac:dyDescent="0.2">
      <c r="AC305" s="9">
        <v>2.4E-2</v>
      </c>
    </row>
    <row r="306" spans="29:29" x14ac:dyDescent="0.2">
      <c r="AC306" s="9">
        <v>0.183</v>
      </c>
    </row>
    <row r="307" spans="29:29" x14ac:dyDescent="0.2">
      <c r="AC307" s="9">
        <v>9.4E-2</v>
      </c>
    </row>
    <row r="308" spans="29:29" x14ac:dyDescent="0.2">
      <c r="AC308" s="9">
        <v>0.105</v>
      </c>
    </row>
    <row r="309" spans="29:29" x14ac:dyDescent="0.2">
      <c r="AC309" s="9">
        <v>9.0999999999999998E-2</v>
      </c>
    </row>
    <row r="310" spans="29:29" x14ac:dyDescent="0.2">
      <c r="AC310" s="9">
        <v>9.6000000000000002E-2</v>
      </c>
    </row>
    <row r="311" spans="29:29" x14ac:dyDescent="0.2">
      <c r="AC311" s="9">
        <v>8.5000000000000006E-2</v>
      </c>
    </row>
    <row r="312" spans="29:29" x14ac:dyDescent="0.2">
      <c r="AC312" s="9">
        <v>0.10100000000000001</v>
      </c>
    </row>
    <row r="313" spans="29:29" x14ac:dyDescent="0.2">
      <c r="AC313" s="9">
        <v>0.16200000000000001</v>
      </c>
    </row>
    <row r="314" spans="29:29" x14ac:dyDescent="0.2">
      <c r="AC314" s="9">
        <v>0.16300000000000001</v>
      </c>
    </row>
    <row r="315" spans="29:29" x14ac:dyDescent="0.2">
      <c r="AC315" s="9">
        <v>0.152</v>
      </c>
    </row>
    <row r="316" spans="29:29" x14ac:dyDescent="0.2">
      <c r="AC316" s="9">
        <v>0.151</v>
      </c>
    </row>
    <row r="317" spans="29:29" x14ac:dyDescent="0.2">
      <c r="AC317" s="9">
        <v>-0.34</v>
      </c>
    </row>
    <row r="318" spans="29:29" x14ac:dyDescent="0.2">
      <c r="AC318" s="9">
        <v>0.13100000000000001</v>
      </c>
    </row>
    <row r="319" spans="29:29" x14ac:dyDescent="0.2">
      <c r="AC319" s="9">
        <v>9.2999999999999999E-2</v>
      </c>
    </row>
    <row r="320" spans="29:29" x14ac:dyDescent="0.2">
      <c r="AC320" s="9">
        <v>8.5000000000000006E-2</v>
      </c>
    </row>
    <row r="321" spans="29:29" x14ac:dyDescent="0.2">
      <c r="AC321" s="9">
        <v>0.13400000000000001</v>
      </c>
    </row>
    <row r="322" spans="29:29" x14ac:dyDescent="0.2">
      <c r="AC322" s="9">
        <v>0.106</v>
      </c>
    </row>
    <row r="323" spans="29:29" x14ac:dyDescent="0.2">
      <c r="AC323" s="9">
        <v>-1.4999999999999999E-2</v>
      </c>
    </row>
    <row r="324" spans="29:29" x14ac:dyDescent="0.2">
      <c r="AC324" s="9">
        <v>-0.13700000000000001</v>
      </c>
    </row>
    <row r="325" spans="29:29" x14ac:dyDescent="0.2">
      <c r="AC325" s="9">
        <v>-5.8999999999999997E-2</v>
      </c>
    </row>
    <row r="326" spans="29:29" x14ac:dyDescent="0.2">
      <c r="AC326" s="9">
        <v>0.16400000000000001</v>
      </c>
    </row>
    <row r="327" spans="29:29" x14ac:dyDescent="0.2">
      <c r="AC327" s="9">
        <v>0.04</v>
      </c>
    </row>
    <row r="328" spans="29:29" x14ac:dyDescent="0.2">
      <c r="AC328" s="9">
        <v>6.0999999999999999E-2</v>
      </c>
    </row>
    <row r="329" spans="29:29" x14ac:dyDescent="0.2">
      <c r="AC329" s="9">
        <v>7.3999999999999996E-2</v>
      </c>
    </row>
    <row r="330" spans="29:29" x14ac:dyDescent="0.2">
      <c r="AC330" s="9">
        <v>0.13100000000000001</v>
      </c>
    </row>
    <row r="331" spans="29:29" x14ac:dyDescent="0.2">
      <c r="AC331" s="9">
        <v>4.3999999999999997E-2</v>
      </c>
    </row>
    <row r="332" spans="29:29" x14ac:dyDescent="0.2">
      <c r="AC332" s="9">
        <v>2.3E-2</v>
      </c>
    </row>
    <row r="333" spans="29:29" x14ac:dyDescent="0.2">
      <c r="AC333" s="9">
        <v>2.1000000000000001E-2</v>
      </c>
    </row>
    <row r="334" spans="29:29" x14ac:dyDescent="0.2">
      <c r="AC334" s="9">
        <v>4.2999999999999997E-2</v>
      </c>
    </row>
    <row r="335" spans="29:29" x14ac:dyDescent="0.2">
      <c r="AC335" s="9">
        <v>2.1999999999999999E-2</v>
      </c>
    </row>
    <row r="336" spans="29:29" x14ac:dyDescent="0.2">
      <c r="AC336" s="9">
        <v>-2E-3</v>
      </c>
    </row>
    <row r="337" spans="29:29" x14ac:dyDescent="0.2">
      <c r="AC337" s="9">
        <v>3.3000000000000002E-2</v>
      </c>
    </row>
    <row r="338" spans="29:29" x14ac:dyDescent="0.2">
      <c r="AC338" s="9">
        <v>-9.4E-2</v>
      </c>
    </row>
    <row r="339" spans="29:29" x14ac:dyDescent="0.2">
      <c r="AC339" s="9">
        <v>8.3000000000000004E-2</v>
      </c>
    </row>
    <row r="340" spans="29:29" x14ac:dyDescent="0.2">
      <c r="AC340" s="9">
        <v>0.105</v>
      </c>
    </row>
    <row r="341" spans="29:29" x14ac:dyDescent="0.2">
      <c r="AC341" s="9">
        <v>8.3000000000000004E-2</v>
      </c>
    </row>
    <row r="342" spans="29:29" x14ac:dyDescent="0.2">
      <c r="AC342" s="9">
        <v>0.20899999999999999</v>
      </c>
    </row>
    <row r="343" spans="29:29" x14ac:dyDescent="0.2">
      <c r="AC343" s="9">
        <v>2.5999999999999999E-2</v>
      </c>
    </row>
    <row r="344" spans="29:29" x14ac:dyDescent="0.2">
      <c r="AC344" s="9">
        <v>-0.109</v>
      </c>
    </row>
    <row r="345" spans="29:29" x14ac:dyDescent="0.2">
      <c r="AC345" s="9">
        <v>4.2000000000000003E-2</v>
      </c>
    </row>
    <row r="346" spans="29:29" x14ac:dyDescent="0.2">
      <c r="AC346" s="9">
        <v>0.16400000000000001</v>
      </c>
    </row>
    <row r="347" spans="29:29" x14ac:dyDescent="0.2">
      <c r="AC347" s="9">
        <v>-0.49</v>
      </c>
    </row>
    <row r="348" spans="29:29" x14ac:dyDescent="0.2">
      <c r="AC348" s="9">
        <v>0.13500000000000001</v>
      </c>
    </row>
    <row r="349" spans="29:29" x14ac:dyDescent="0.2">
      <c r="AC349" s="9">
        <v>9.1999999999999998E-2</v>
      </c>
    </row>
    <row r="350" spans="29:29" x14ac:dyDescent="0.2">
      <c r="AC350" s="9">
        <v>2.5999999999999999E-2</v>
      </c>
    </row>
    <row r="351" spans="29:29" x14ac:dyDescent="0.2">
      <c r="AC351" s="9">
        <v>-2.3E-2</v>
      </c>
    </row>
    <row r="352" spans="29:29" x14ac:dyDescent="0.2">
      <c r="AC352" s="9">
        <v>8.5999999999999993E-2</v>
      </c>
    </row>
    <row r="353" spans="29:29" x14ac:dyDescent="0.2">
      <c r="AC353" s="9">
        <v>-0.43</v>
      </c>
    </row>
    <row r="354" spans="29:29" x14ac:dyDescent="0.2">
      <c r="AC354" s="9">
        <v>-0.97899999999999998</v>
      </c>
    </row>
    <row r="355" spans="29:29" x14ac:dyDescent="0.2">
      <c r="AC355" s="9">
        <v>0.14199999999999999</v>
      </c>
    </row>
    <row r="356" spans="29:29" x14ac:dyDescent="0.2">
      <c r="AC356" s="9">
        <v>-8.2000000000000003E-2</v>
      </c>
    </row>
    <row r="357" spans="29:29" x14ac:dyDescent="0.2">
      <c r="AC357" s="9">
        <v>-0.159</v>
      </c>
    </row>
    <row r="358" spans="29:29" x14ac:dyDescent="0.2">
      <c r="AC358" s="9">
        <v>3.2000000000000001E-2</v>
      </c>
    </row>
    <row r="359" spans="29:29" x14ac:dyDescent="0.2">
      <c r="AC359" s="9">
        <v>0.111</v>
      </c>
    </row>
    <row r="360" spans="29:29" x14ac:dyDescent="0.2">
      <c r="AC360" s="9">
        <v>5.1999999999999998E-2</v>
      </c>
    </row>
    <row r="361" spans="29:29" x14ac:dyDescent="0.2">
      <c r="AC361" s="9">
        <v>0.10199999999999999</v>
      </c>
    </row>
    <row r="362" spans="29:29" x14ac:dyDescent="0.2">
      <c r="AC362" s="9">
        <v>0.14699999999999999</v>
      </c>
    </row>
    <row r="363" spans="29:29" x14ac:dyDescent="0.2">
      <c r="AC363" s="9">
        <v>0.17599999999999999</v>
      </c>
    </row>
    <row r="364" spans="29:29" x14ac:dyDescent="0.2">
      <c r="AC364" s="9">
        <v>0.08</v>
      </c>
    </row>
    <row r="365" spans="29:29" x14ac:dyDescent="0.2">
      <c r="AC365" s="9">
        <v>7.4999999999999997E-2</v>
      </c>
    </row>
    <row r="366" spans="29:29" x14ac:dyDescent="0.2">
      <c r="AC366" s="9">
        <v>0.16900000000000001</v>
      </c>
    </row>
    <row r="367" spans="29:29" x14ac:dyDescent="0.2">
      <c r="AC367" s="9">
        <v>5.0999999999999997E-2</v>
      </c>
    </row>
    <row r="368" spans="29:29" x14ac:dyDescent="0.2">
      <c r="AC368" s="9">
        <v>3.7999999999999999E-2</v>
      </c>
    </row>
    <row r="369" spans="29:29" x14ac:dyDescent="0.2">
      <c r="AC369" s="9">
        <v>7.0000000000000007E-2</v>
      </c>
    </row>
    <row r="370" spans="29:29" x14ac:dyDescent="0.2">
      <c r="AC370" s="9">
        <v>7.0999999999999994E-2</v>
      </c>
    </row>
    <row r="371" spans="29:29" x14ac:dyDescent="0.2">
      <c r="AC371" s="9">
        <v>0.06</v>
      </c>
    </row>
    <row r="372" spans="29:29" x14ac:dyDescent="0.2">
      <c r="AC372" s="9">
        <v>0.14199999999999999</v>
      </c>
    </row>
    <row r="373" spans="29:29" x14ac:dyDescent="0.2">
      <c r="AC373" s="9">
        <v>-0.156</v>
      </c>
    </row>
    <row r="374" spans="29:29" x14ac:dyDescent="0.2">
      <c r="AC374" s="9">
        <v>-7.1999999999999995E-2</v>
      </c>
    </row>
    <row r="375" spans="29:29" x14ac:dyDescent="0.2">
      <c r="AC375" s="9">
        <v>1E-3</v>
      </c>
    </row>
    <row r="376" spans="29:29" x14ac:dyDescent="0.2">
      <c r="AC376" s="9">
        <v>0.246</v>
      </c>
    </row>
    <row r="377" spans="29:29" x14ac:dyDescent="0.2">
      <c r="AC377" s="9">
        <v>6.4000000000000001E-2</v>
      </c>
    </row>
    <row r="378" spans="29:29" x14ac:dyDescent="0.2">
      <c r="AC378" s="9">
        <v>3.5999999999999997E-2</v>
      </c>
    </row>
    <row r="379" spans="29:29" x14ac:dyDescent="0.2">
      <c r="AC379" s="9">
        <v>5.6000000000000001E-2</v>
      </c>
    </row>
    <row r="380" spans="29:29" x14ac:dyDescent="0.2">
      <c r="AC380" s="9">
        <v>0.04</v>
      </c>
    </row>
    <row r="381" spans="29:29" x14ac:dyDescent="0.2">
      <c r="AC381" s="9">
        <v>7.9000000000000001E-2</v>
      </c>
    </row>
    <row r="382" spans="29:29" x14ac:dyDescent="0.2">
      <c r="AC382" s="9">
        <v>0.12</v>
      </c>
    </row>
    <row r="383" spans="29:29" x14ac:dyDescent="0.2">
      <c r="AC383" s="9">
        <v>-7.0999999999999994E-2</v>
      </c>
    </row>
    <row r="384" spans="29:29" x14ac:dyDescent="0.2">
      <c r="AC384" s="9">
        <v>-7.1999999999999995E-2</v>
      </c>
    </row>
    <row r="385" spans="29:29" x14ac:dyDescent="0.2">
      <c r="AC385" s="9">
        <v>-4.3999999999999997E-2</v>
      </c>
    </row>
    <row r="386" spans="29:29" x14ac:dyDescent="0.2">
      <c r="AC386" s="9">
        <v>8.5000000000000006E-2</v>
      </c>
    </row>
    <row r="387" spans="29:29" x14ac:dyDescent="0.2">
      <c r="AC387" s="8"/>
    </row>
    <row r="388" spans="29:29" x14ac:dyDescent="0.2">
      <c r="AC388" s="8"/>
    </row>
    <row r="389" spans="29:29" x14ac:dyDescent="0.2">
      <c r="AC389" s="8"/>
    </row>
    <row r="390" spans="29:29" x14ac:dyDescent="0.2">
      <c r="AC390" s="8"/>
    </row>
    <row r="391" spans="29:29" x14ac:dyDescent="0.2">
      <c r="AC391" s="8"/>
    </row>
    <row r="392" spans="29:29" x14ac:dyDescent="0.2">
      <c r="AC392" s="8"/>
    </row>
    <row r="393" spans="29:29" x14ac:dyDescent="0.2">
      <c r="AC393" s="8"/>
    </row>
    <row r="394" spans="29:29" x14ac:dyDescent="0.2">
      <c r="AC394" s="8"/>
    </row>
    <row r="395" spans="29:29" x14ac:dyDescent="0.2">
      <c r="AC395" s="9"/>
    </row>
    <row r="396" spans="29:29" x14ac:dyDescent="0.2">
      <c r="AC396" s="9">
        <v>8.9999999999999993E-3</v>
      </c>
    </row>
    <row r="397" spans="29:29" x14ac:dyDescent="0.2">
      <c r="AC397" s="8"/>
    </row>
    <row r="398" spans="29:29" x14ac:dyDescent="0.2">
      <c r="AC398" s="8"/>
    </row>
    <row r="399" spans="29:29" x14ac:dyDescent="0.2">
      <c r="AC399" s="8"/>
    </row>
    <row r="400" spans="29:29" x14ac:dyDescent="0.2">
      <c r="AC400" s="9"/>
    </row>
    <row r="401" spans="29:29" x14ac:dyDescent="0.2">
      <c r="AC401" s="9">
        <v>6.0000000000000001E-3</v>
      </c>
    </row>
    <row r="402" spans="29:29" x14ac:dyDescent="0.2">
      <c r="AC402" s="9">
        <v>0.111</v>
      </c>
    </row>
    <row r="403" spans="29:29" x14ac:dyDescent="0.2">
      <c r="AC403" s="9">
        <v>9.8000000000000004E-2</v>
      </c>
    </row>
    <row r="404" spans="29:29" x14ac:dyDescent="0.2">
      <c r="AC404" s="9">
        <v>0.104</v>
      </c>
    </row>
    <row r="405" spans="29:29" x14ac:dyDescent="0.2">
      <c r="AC405" s="9">
        <v>0.121</v>
      </c>
    </row>
    <row r="406" spans="29:29" x14ac:dyDescent="0.2">
      <c r="AC406" s="9">
        <v>9.9000000000000005E-2</v>
      </c>
    </row>
    <row r="407" spans="29:29" x14ac:dyDescent="0.2">
      <c r="AC407" s="9">
        <v>0.10299999999999999</v>
      </c>
    </row>
    <row r="408" spans="29:29" x14ac:dyDescent="0.2">
      <c r="AC408" s="9">
        <v>6.0999999999999999E-2</v>
      </c>
    </row>
    <row r="409" spans="29:29" x14ac:dyDescent="0.2">
      <c r="AC409" s="9">
        <v>-0.17699999999999999</v>
      </c>
    </row>
    <row r="410" spans="29:29" x14ac:dyDescent="0.2">
      <c r="AC410" s="9">
        <v>-6.2E-2</v>
      </c>
    </row>
    <row r="411" spans="29:29" x14ac:dyDescent="0.2">
      <c r="AC411" s="9">
        <v>-4.0000000000000001E-3</v>
      </c>
    </row>
    <row r="412" spans="29:29" x14ac:dyDescent="0.2">
      <c r="AC412" s="9">
        <v>-0.51200000000000001</v>
      </c>
    </row>
    <row r="413" spans="29:29" x14ac:dyDescent="0.2">
      <c r="AC413" s="9">
        <v>0.222</v>
      </c>
    </row>
    <row r="414" spans="29:29" x14ac:dyDescent="0.2">
      <c r="AC414" s="9">
        <v>0.159</v>
      </c>
    </row>
    <row r="415" spans="29:29" x14ac:dyDescent="0.2">
      <c r="AC415" s="9">
        <v>8.8999999999999996E-2</v>
      </c>
    </row>
    <row r="416" spans="29:29" x14ac:dyDescent="0.2">
      <c r="AC416" s="9">
        <v>9.7000000000000003E-2</v>
      </c>
    </row>
    <row r="417" spans="29:29" x14ac:dyDescent="0.2">
      <c r="AC417" s="9">
        <v>0.115</v>
      </c>
    </row>
    <row r="418" spans="29:29" x14ac:dyDescent="0.2">
      <c r="AC418" s="9">
        <v>-0.307</v>
      </c>
    </row>
    <row r="419" spans="29:29" x14ac:dyDescent="0.2">
      <c r="AC419" s="9">
        <v>-0.36899999999999999</v>
      </c>
    </row>
    <row r="420" spans="29:29" x14ac:dyDescent="0.2">
      <c r="AC420" s="9">
        <v>0.16300000000000001</v>
      </c>
    </row>
    <row r="421" spans="29:29" x14ac:dyDescent="0.2">
      <c r="AC421" s="9">
        <v>0.23300000000000001</v>
      </c>
    </row>
    <row r="422" spans="29:29" x14ac:dyDescent="0.2">
      <c r="AC422" s="8"/>
    </row>
    <row r="423" spans="29:29" x14ac:dyDescent="0.2">
      <c r="AC423" s="8"/>
    </row>
    <row r="424" spans="29:29" x14ac:dyDescent="0.2">
      <c r="AC424" s="9">
        <v>0.192</v>
      </c>
    </row>
    <row r="425" spans="29:29" x14ac:dyDescent="0.2">
      <c r="AC425" s="9">
        <v>0.13400000000000001</v>
      </c>
    </row>
    <row r="426" spans="29:29" x14ac:dyDescent="0.2">
      <c r="AC426" s="9">
        <v>0.13600000000000001</v>
      </c>
    </row>
    <row r="427" spans="29:29" x14ac:dyDescent="0.2">
      <c r="AC427" s="9">
        <v>0.17299999999999999</v>
      </c>
    </row>
    <row r="428" spans="29:29" x14ac:dyDescent="0.2">
      <c r="AC428" s="9">
        <v>7.0999999999999994E-2</v>
      </c>
    </row>
    <row r="429" spans="29:29" x14ac:dyDescent="0.2">
      <c r="AC429" s="9">
        <v>7.0000000000000007E-2</v>
      </c>
    </row>
    <row r="430" spans="29:29" x14ac:dyDescent="0.2">
      <c r="AC430" s="9">
        <v>0.22800000000000001</v>
      </c>
    </row>
    <row r="431" spans="29:29" x14ac:dyDescent="0.2">
      <c r="AC431" s="9">
        <v>5.5E-2</v>
      </c>
    </row>
    <row r="432" spans="29:29" x14ac:dyDescent="0.2">
      <c r="AC432" s="9">
        <v>0.10199999999999999</v>
      </c>
    </row>
    <row r="433" spans="29:29" x14ac:dyDescent="0.2">
      <c r="AC433" s="9">
        <v>0.16500000000000001</v>
      </c>
    </row>
    <row r="434" spans="29:29" x14ac:dyDescent="0.2">
      <c r="AC434" s="9">
        <v>0.06</v>
      </c>
    </row>
    <row r="435" spans="29:29" x14ac:dyDescent="0.2">
      <c r="AC435" s="9">
        <v>4.5999999999999999E-2</v>
      </c>
    </row>
    <row r="436" spans="29:29" x14ac:dyDescent="0.2">
      <c r="AC436" s="9">
        <v>9.6000000000000002E-2</v>
      </c>
    </row>
    <row r="437" spans="29:29" x14ac:dyDescent="0.2">
      <c r="AC437" s="9">
        <v>2.8000000000000001E-2</v>
      </c>
    </row>
    <row r="438" spans="29:29" x14ac:dyDescent="0.2">
      <c r="AC438" s="9">
        <v>-0.17799999999999999</v>
      </c>
    </row>
    <row r="439" spans="29:29" x14ac:dyDescent="0.2">
      <c r="AC439" s="9">
        <v>6.3E-2</v>
      </c>
    </row>
    <row r="440" spans="29:29" x14ac:dyDescent="0.2">
      <c r="AC440" s="9">
        <v>0.10199999999999999</v>
      </c>
    </row>
    <row r="441" spans="29:29" x14ac:dyDescent="0.2">
      <c r="AC441" s="8"/>
    </row>
    <row r="442" spans="29:29" x14ac:dyDescent="0.2">
      <c r="AC442" s="8"/>
    </row>
    <row r="443" spans="29:29" x14ac:dyDescent="0.2">
      <c r="AC443" s="9">
        <v>0.26600000000000001</v>
      </c>
    </row>
    <row r="444" spans="29:29" x14ac:dyDescent="0.2">
      <c r="AC444" s="9">
        <v>0.22600000000000001</v>
      </c>
    </row>
    <row r="445" spans="29:29" x14ac:dyDescent="0.2">
      <c r="AC445" s="9">
        <v>0.16200000000000001</v>
      </c>
    </row>
    <row r="446" spans="29:29" x14ac:dyDescent="0.2">
      <c r="AC446" s="9">
        <v>0.182</v>
      </c>
    </row>
    <row r="447" spans="29:29" x14ac:dyDescent="0.2">
      <c r="AC447" s="9">
        <v>0.26200000000000001</v>
      </c>
    </row>
    <row r="448" spans="29:29" x14ac:dyDescent="0.2">
      <c r="AC448" s="9">
        <v>7.0999999999999994E-2</v>
      </c>
    </row>
    <row r="449" spans="29:29" x14ac:dyDescent="0.2">
      <c r="AC449" s="9">
        <v>9.7000000000000003E-2</v>
      </c>
    </row>
    <row r="450" spans="29:29" x14ac:dyDescent="0.2">
      <c r="AC450" s="9">
        <v>0.22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DDEF4-95FB-2542-B6F6-377D20193891}">
  <sheetPr codeName="Feuil1_HID5">
    <tabColor rgb="FF007800"/>
  </sheetPr>
  <dimension ref="AE1:AI450"/>
  <sheetViews>
    <sheetView workbookViewId="0"/>
  </sheetViews>
  <sheetFormatPr baseColWidth="10" defaultRowHeight="15" x14ac:dyDescent="0.2"/>
  <sheetData>
    <row r="1" spans="31:35" ht="30" x14ac:dyDescent="0.2">
      <c r="AE1" s="7" t="s">
        <v>642</v>
      </c>
      <c r="AF1" s="7" t="s">
        <v>634</v>
      </c>
      <c r="AG1" s="7" t="s">
        <v>635</v>
      </c>
      <c r="AH1" s="7" t="s">
        <v>644</v>
      </c>
      <c r="AI1" s="7" t="s">
        <v>636</v>
      </c>
    </row>
    <row r="2" spans="31:35" x14ac:dyDescent="0.2">
      <c r="AE2" s="9">
        <v>4.6031746031746001</v>
      </c>
      <c r="AF2" s="8">
        <v>-4.0436322797627309</v>
      </c>
      <c r="AG2" s="8">
        <v>9.6842737695577661</v>
      </c>
      <c r="AH2">
        <v>1.6759999999999999</v>
      </c>
      <c r="AI2" s="9">
        <v>1.0244039096059268</v>
      </c>
    </row>
    <row r="3" spans="31:35" x14ac:dyDescent="0.2">
      <c r="AE3" s="9">
        <v>57.224111345975103</v>
      </c>
      <c r="AF3" s="8">
        <v>-0.13073523003175</v>
      </c>
      <c r="AG3" s="8">
        <v>9.6829655619268706</v>
      </c>
      <c r="AH3">
        <v>1.4630000000000001</v>
      </c>
      <c r="AI3" s="9">
        <v>1.0048622366288493</v>
      </c>
    </row>
    <row r="4" spans="31:35" x14ac:dyDescent="0.2">
      <c r="AE4" s="9">
        <v>56.272583559168901</v>
      </c>
      <c r="AF4" s="8">
        <v>0.50492457299588578</v>
      </c>
      <c r="AG4" s="8">
        <v>9.6880021029637398</v>
      </c>
      <c r="AH4">
        <v>1.2689999999999999</v>
      </c>
      <c r="AI4" s="9">
        <v>0.6939775476028035</v>
      </c>
    </row>
    <row r="5" spans="31:35" x14ac:dyDescent="0.2">
      <c r="AE5" s="9">
        <v>56.285045308033801</v>
      </c>
      <c r="AF5" s="8">
        <v>-7.0086212243379018</v>
      </c>
      <c r="AG5" s="8">
        <v>9.6153387044949028</v>
      </c>
      <c r="AH5">
        <v>2.8820000000000001</v>
      </c>
      <c r="AI5" s="9">
        <v>0.75041686120189421</v>
      </c>
    </row>
    <row r="6" spans="31:35" x14ac:dyDescent="0.2">
      <c r="AE6" s="9">
        <v>60.872710152371099</v>
      </c>
      <c r="AF6" s="8">
        <v>-13.306209564463417</v>
      </c>
      <c r="AG6" s="8">
        <v>9.4725507784542948</v>
      </c>
      <c r="AH6">
        <v>2.4430000000000001</v>
      </c>
      <c r="AI6" s="9">
        <v>0.87621172488075083</v>
      </c>
    </row>
    <row r="7" spans="31:35" x14ac:dyDescent="0.2">
      <c r="AE7" s="9">
        <v>59.536222439448203</v>
      </c>
      <c r="AF7" s="8">
        <v>-6.3471303277427298</v>
      </c>
      <c r="AG7" s="8">
        <v>9.4069756634095967</v>
      </c>
      <c r="AH7">
        <v>1.9059999999999999</v>
      </c>
      <c r="AI7" s="9">
        <v>0.83800213587447625</v>
      </c>
    </row>
    <row r="8" spans="31:35" x14ac:dyDescent="0.2">
      <c r="AE8" s="9">
        <v>67.434357434357395</v>
      </c>
      <c r="AF8" s="8">
        <v>-41.624907582354389</v>
      </c>
      <c r="AG8" s="8">
        <v>8.8686947765809716</v>
      </c>
      <c r="AH8">
        <v>2.335</v>
      </c>
      <c r="AI8" s="9">
        <v>1.0886574725584013</v>
      </c>
    </row>
    <row r="9" spans="31:35" x14ac:dyDescent="0.2">
      <c r="AE9" s="9">
        <v>70.765406680040797</v>
      </c>
      <c r="AF9" s="8">
        <v>7.0503799605966782</v>
      </c>
      <c r="AG9" s="8">
        <v>8.9368241549973018</v>
      </c>
      <c r="AH9">
        <v>2.9809999999999999</v>
      </c>
      <c r="AI9" s="9">
        <v>1.1388195083475745</v>
      </c>
    </row>
    <row r="10" spans="31:35" x14ac:dyDescent="0.2">
      <c r="AE10" s="9">
        <v>70.390255409412404</v>
      </c>
      <c r="AF10" s="8">
        <v>222.80794005521233</v>
      </c>
      <c r="AG10" s="8">
        <v>10.108711502547386</v>
      </c>
      <c r="AH10">
        <v>1.8660000000000001</v>
      </c>
      <c r="AI10" s="9">
        <v>1.3813731878156053</v>
      </c>
    </row>
    <row r="11" spans="31:35" x14ac:dyDescent="0.2">
      <c r="AE11" s="9">
        <v>73.214840714840705</v>
      </c>
      <c r="AF11" s="8">
        <v>-15.487050008144648</v>
      </c>
      <c r="AG11" s="8">
        <v>9.9404460935216594</v>
      </c>
      <c r="AH11">
        <v>1.518</v>
      </c>
      <c r="AI11" s="9">
        <v>1.4250469811593505</v>
      </c>
    </row>
    <row r="12" spans="31:35" x14ac:dyDescent="0.2">
      <c r="AE12" s="9">
        <v>84.042159763313606</v>
      </c>
      <c r="AF12" s="8">
        <v>-9.2972427706792207</v>
      </c>
      <c r="AG12" s="8">
        <v>8.5932278776922342</v>
      </c>
      <c r="AH12">
        <v>0.41399999999999998</v>
      </c>
      <c r="AI12" s="9">
        <v>3.9471733086190919</v>
      </c>
    </row>
    <row r="13" spans="31:35" x14ac:dyDescent="0.2">
      <c r="AE13" s="9">
        <v>75.389643036701798</v>
      </c>
      <c r="AF13" s="8">
        <v>22.928637627432806</v>
      </c>
      <c r="AG13" s="8">
        <v>8.7996616968151304</v>
      </c>
      <c r="AH13">
        <v>0.33900000000000002</v>
      </c>
      <c r="AI13" s="9">
        <v>3.8952050663449937</v>
      </c>
    </row>
    <row r="14" spans="31:35" x14ac:dyDescent="0.2">
      <c r="AE14" s="9">
        <v>63.800673011199301</v>
      </c>
      <c r="AF14" s="8">
        <v>18.968636911942099</v>
      </c>
      <c r="AG14" s="8">
        <v>8.9733514138399197</v>
      </c>
      <c r="AH14">
        <v>0.311</v>
      </c>
      <c r="AI14" s="9">
        <v>3.5295310519645122</v>
      </c>
    </row>
    <row r="15" spans="31:35" x14ac:dyDescent="0.2">
      <c r="AE15" s="9">
        <v>64.207459207459195</v>
      </c>
      <c r="AF15" s="8">
        <v>1.5462610899873257</v>
      </c>
      <c r="AG15" s="8">
        <v>8.9886956967857081</v>
      </c>
      <c r="AH15">
        <v>0.33600000000000002</v>
      </c>
      <c r="AI15" s="9">
        <v>3.6663754368447328</v>
      </c>
    </row>
    <row r="16" spans="31:35" x14ac:dyDescent="0.2">
      <c r="AE16" s="9">
        <v>61.901709401709297</v>
      </c>
      <c r="AF16" s="8">
        <v>-2.4088866699950073</v>
      </c>
      <c r="AG16" s="8">
        <v>8.9643119481245144</v>
      </c>
      <c r="AH16">
        <v>0.33600000000000002</v>
      </c>
      <c r="AI16" s="9">
        <v>3.6421537280982221</v>
      </c>
    </row>
    <row r="17" spans="31:35" x14ac:dyDescent="0.2">
      <c r="AE17" s="9">
        <v>55.5133272524576</v>
      </c>
      <c r="AF17" s="8">
        <v>24.248625143880293</v>
      </c>
      <c r="AG17" s="8">
        <v>9.1814263618115408</v>
      </c>
      <c r="AH17">
        <v>0.36</v>
      </c>
      <c r="AI17" s="9">
        <v>3.094493051981472</v>
      </c>
    </row>
    <row r="18" spans="31:35" x14ac:dyDescent="0.2">
      <c r="AE18" s="9">
        <v>52.086620644312902</v>
      </c>
      <c r="AF18" s="8">
        <v>-6.2171899125064334</v>
      </c>
      <c r="AG18" s="8">
        <v>9.1172377537138587</v>
      </c>
      <c r="AH18">
        <v>0.40600000000000003</v>
      </c>
      <c r="AI18" s="9">
        <v>3.1332455273844801</v>
      </c>
    </row>
    <row r="19" spans="31:35" x14ac:dyDescent="0.2">
      <c r="AE19" s="9">
        <v>59.369658119658098</v>
      </c>
      <c r="AF19" s="8">
        <v>3.0622324662495886</v>
      </c>
      <c r="AG19" s="8">
        <v>9.147400572202308</v>
      </c>
      <c r="AH19">
        <v>0.56200000000000006</v>
      </c>
      <c r="AI19" s="9">
        <v>2.9711395101171458</v>
      </c>
    </row>
    <row r="20" spans="31:35" x14ac:dyDescent="0.2">
      <c r="AE20" s="9">
        <v>39.2853960616591</v>
      </c>
      <c r="AF20" s="8">
        <v>7.7316293929712456</v>
      </c>
      <c r="AG20" s="8">
        <v>9.2218736077898562</v>
      </c>
      <c r="AH20">
        <v>0.56399999999999995</v>
      </c>
      <c r="AI20" s="9">
        <v>2.71787267694741</v>
      </c>
    </row>
    <row r="21" spans="31:35" x14ac:dyDescent="0.2">
      <c r="AE21" s="9">
        <v>43.994587143625601</v>
      </c>
      <c r="AF21" s="8">
        <v>11.605377619612495</v>
      </c>
      <c r="AG21" s="8">
        <v>9.3316726571437076</v>
      </c>
      <c r="AH21">
        <v>0.84099999999999997</v>
      </c>
      <c r="AI21" s="9">
        <v>2.4362267493356953</v>
      </c>
    </row>
    <row r="22" spans="31:35" x14ac:dyDescent="0.2">
      <c r="AE22" s="9">
        <v>63.1192881192881</v>
      </c>
      <c r="AF22" s="8">
        <v>-3.220573823121895</v>
      </c>
      <c r="AG22" s="8">
        <v>11.648784147353842</v>
      </c>
      <c r="AH22">
        <v>0.45500000000000002</v>
      </c>
      <c r="AI22" s="9">
        <v>1.0021562259934353</v>
      </c>
    </row>
    <row r="23" spans="31:35" x14ac:dyDescent="0.2">
      <c r="AE23" s="9">
        <v>61.720489005318697</v>
      </c>
      <c r="AF23" s="8">
        <v>10.022522522522523</v>
      </c>
      <c r="AG23" s="8">
        <v>11.744299056404454</v>
      </c>
      <c r="AH23">
        <v>1.833</v>
      </c>
      <c r="AI23" s="9">
        <v>0.98786032229654142</v>
      </c>
    </row>
    <row r="24" spans="31:35" x14ac:dyDescent="0.2">
      <c r="AE24" s="3"/>
      <c r="AF24" s="8">
        <v>0.96165290043083962</v>
      </c>
      <c r="AG24" s="8">
        <v>11.753869640909945</v>
      </c>
      <c r="AH24">
        <v>2.0699999999999998</v>
      </c>
      <c r="AI24" s="9">
        <v>1.0178553184800974</v>
      </c>
    </row>
    <row r="25" spans="31:35" x14ac:dyDescent="0.2">
      <c r="AE25" s="9">
        <v>63.2062588904694</v>
      </c>
      <c r="AF25" s="8">
        <v>-5.4131792997760231</v>
      </c>
      <c r="AG25" s="8">
        <v>11.698217605209017</v>
      </c>
      <c r="AH25">
        <v>2.343</v>
      </c>
      <c r="AI25" s="9">
        <v>0.90371145841122658</v>
      </c>
    </row>
    <row r="26" spans="31:35" x14ac:dyDescent="0.2">
      <c r="AE26" s="3"/>
      <c r="AF26" s="8">
        <v>-6.6959129921815936</v>
      </c>
      <c r="AG26" s="8">
        <v>11.628911331128942</v>
      </c>
      <c r="AH26">
        <v>3.83</v>
      </c>
      <c r="AI26" s="9">
        <v>0.94103189727332637</v>
      </c>
    </row>
    <row r="27" spans="31:35" x14ac:dyDescent="0.2">
      <c r="AE27" s="9">
        <v>57.928335575394399</v>
      </c>
      <c r="AF27" s="8">
        <v>-0.75157171098327658</v>
      </c>
      <c r="AG27" s="8">
        <v>11.621367228703837</v>
      </c>
      <c r="AH27">
        <v>2.8610000000000002</v>
      </c>
      <c r="AI27" s="9">
        <v>0.9259963751861755</v>
      </c>
    </row>
    <row r="28" spans="31:35" x14ac:dyDescent="0.2">
      <c r="AE28" s="9">
        <v>80.684848484848402</v>
      </c>
      <c r="AF28" s="8">
        <v>-7.2666750408240164</v>
      </c>
      <c r="AG28" s="8">
        <v>11.545924943233336</v>
      </c>
      <c r="AH28">
        <v>2.8460000000000001</v>
      </c>
      <c r="AI28" s="9">
        <v>1.0341251028010257</v>
      </c>
    </row>
    <row r="29" spans="31:35" x14ac:dyDescent="0.2">
      <c r="AE29" s="9">
        <v>81.836439118743201</v>
      </c>
      <c r="AF29" s="8">
        <v>-53.327850611968465</v>
      </c>
      <c r="AG29" s="8">
        <v>10.783902371171786</v>
      </c>
      <c r="AH29">
        <v>2.835</v>
      </c>
      <c r="AI29" s="9">
        <v>0.6013930925826112</v>
      </c>
    </row>
    <row r="30" spans="31:35" x14ac:dyDescent="0.2">
      <c r="AE30" s="9">
        <v>80.521212121212102</v>
      </c>
      <c r="AF30" s="8">
        <v>7.9149218458476724</v>
      </c>
      <c r="AG30" s="8">
        <v>10.86007534117482</v>
      </c>
      <c r="AH30">
        <v>-8.4600000000000009</v>
      </c>
      <c r="AI30" s="9">
        <v>0.63226141078838172</v>
      </c>
    </row>
    <row r="31" spans="31:35" x14ac:dyDescent="0.2">
      <c r="AE31" s="9">
        <v>80.408512830419497</v>
      </c>
      <c r="AF31" s="8">
        <v>12.325188258798217</v>
      </c>
      <c r="AG31" s="8">
        <v>10.976303286160228</v>
      </c>
      <c r="AH31">
        <v>-10.657999999999999</v>
      </c>
      <c r="AI31" s="9">
        <v>0.59211246408537421</v>
      </c>
    </row>
    <row r="32" spans="31:35" x14ac:dyDescent="0.2">
      <c r="AE32" s="3"/>
      <c r="AF32" s="8">
        <v>-7.5962559104506413</v>
      </c>
      <c r="AG32" s="8">
        <v>11.469579454466547</v>
      </c>
      <c r="AH32">
        <v>5.8789999999999996</v>
      </c>
      <c r="AI32" s="9">
        <v>1.1385158420184214</v>
      </c>
    </row>
    <row r="33" spans="31:35" x14ac:dyDescent="0.2">
      <c r="AE33" s="9">
        <v>86.695463039549097</v>
      </c>
      <c r="AF33" s="8">
        <v>4.2952024896092231</v>
      </c>
      <c r="AG33" s="8">
        <v>11.511634632203972</v>
      </c>
      <c r="AH33">
        <v>3.8239999999999998</v>
      </c>
      <c r="AI33" s="9">
        <v>1.1359854211933393</v>
      </c>
    </row>
    <row r="34" spans="31:35" x14ac:dyDescent="0.2">
      <c r="AE34" s="9"/>
      <c r="AF34" s="8">
        <v>7.0540997887274584</v>
      </c>
      <c r="AG34" s="8">
        <v>11.579798758404518</v>
      </c>
      <c r="AH34">
        <v>3.9340000000000002</v>
      </c>
      <c r="AI34" s="9">
        <v>1.0890138052302742</v>
      </c>
    </row>
    <row r="35" spans="31:35" x14ac:dyDescent="0.2">
      <c r="AE35" s="9">
        <v>81.700115550690199</v>
      </c>
      <c r="AF35" s="8">
        <v>-2.2531707134572936</v>
      </c>
      <c r="AG35" s="8">
        <v>11.557009333789498</v>
      </c>
      <c r="AH35">
        <v>4.5640000000000001</v>
      </c>
      <c r="AI35" s="9">
        <v>1.1407178466514205</v>
      </c>
    </row>
    <row r="36" spans="31:35" x14ac:dyDescent="0.2">
      <c r="AE36" s="9">
        <v>81.764966044627101</v>
      </c>
      <c r="AF36" s="8">
        <v>-4.5508913278536367</v>
      </c>
      <c r="AG36" s="8">
        <v>11.510432359764517</v>
      </c>
      <c r="AH36">
        <v>5.2039999999999997</v>
      </c>
      <c r="AI36" s="9">
        <v>1.2653807981874869</v>
      </c>
    </row>
    <row r="37" spans="31:35" x14ac:dyDescent="0.2">
      <c r="AE37" s="9">
        <v>78.413163897034806</v>
      </c>
      <c r="AF37" s="8">
        <v>-6.975368667983278</v>
      </c>
      <c r="AG37" s="8">
        <v>11.438126484894745</v>
      </c>
      <c r="AH37">
        <v>5.92</v>
      </c>
      <c r="AI37" s="9">
        <v>1.2666041619518713</v>
      </c>
    </row>
    <row r="38" spans="31:35" x14ac:dyDescent="0.2">
      <c r="AE38" s="9">
        <v>79.264448394883104</v>
      </c>
      <c r="AF38" s="8">
        <v>-11.910381170993501</v>
      </c>
      <c r="AG38" s="8">
        <v>11.311310990955839</v>
      </c>
      <c r="AH38">
        <v>7.8330000000000002</v>
      </c>
      <c r="AI38" s="9">
        <v>1.3517696137801103</v>
      </c>
    </row>
    <row r="39" spans="31:35" x14ac:dyDescent="0.2">
      <c r="AE39" s="9">
        <v>79.609949670925204</v>
      </c>
      <c r="AF39" s="8">
        <v>-2.2277681946636325</v>
      </c>
      <c r="AG39" s="8">
        <v>11.288781413322436</v>
      </c>
      <c r="AH39">
        <v>6.4660000000000002</v>
      </c>
      <c r="AI39" s="9">
        <v>1.4698448448448449</v>
      </c>
    </row>
    <row r="40" spans="31:35" x14ac:dyDescent="0.2">
      <c r="AE40" s="9">
        <v>79.035068805183698</v>
      </c>
      <c r="AF40" s="8">
        <v>-0.97722722722722732</v>
      </c>
      <c r="AG40" s="8">
        <v>11.278961079024354</v>
      </c>
      <c r="AH40">
        <v>5.3869999999999996</v>
      </c>
      <c r="AI40" s="9">
        <v>1.5839977760648984</v>
      </c>
    </row>
    <row r="41" spans="31:35" x14ac:dyDescent="0.2">
      <c r="AE41" s="3"/>
      <c r="AF41" s="8">
        <v>0.57114696925662445</v>
      </c>
      <c r="AG41" s="8">
        <v>11.284656300113475</v>
      </c>
      <c r="AH41">
        <v>5.6660000000000004</v>
      </c>
      <c r="AI41" s="9">
        <v>1.5502003995426619</v>
      </c>
    </row>
    <row r="42" spans="31:35" x14ac:dyDescent="0.2">
      <c r="AE42" s="9">
        <v>65.767973856209096</v>
      </c>
      <c r="AF42" s="8">
        <v>-26.875870762290187</v>
      </c>
      <c r="AG42" s="8">
        <v>10.000795735003125</v>
      </c>
      <c r="AH42">
        <v>1.7150000000000001</v>
      </c>
      <c r="AI42" s="9">
        <v>1.1614498276174923</v>
      </c>
    </row>
    <row r="43" spans="31:35" x14ac:dyDescent="0.2">
      <c r="AE43" s="9"/>
      <c r="AF43" s="8">
        <v>-12.529486481582289</v>
      </c>
      <c r="AG43" s="8">
        <v>9.8669272972243256</v>
      </c>
      <c r="AH43">
        <v>1.512</v>
      </c>
      <c r="AI43" s="9">
        <v>1.3264702831656467</v>
      </c>
    </row>
    <row r="44" spans="31:35" x14ac:dyDescent="0.2">
      <c r="AE44" s="9">
        <v>69.031141868511995</v>
      </c>
      <c r="AF44" s="8">
        <v>-57.457732600352664</v>
      </c>
      <c r="AG44" s="8">
        <v>9.0122552200027499</v>
      </c>
      <c r="AH44">
        <v>1.403</v>
      </c>
      <c r="AI44" s="9">
        <v>1.698037303425576</v>
      </c>
    </row>
    <row r="45" spans="31:35" x14ac:dyDescent="0.2">
      <c r="AE45" s="9">
        <v>66.959064327485294</v>
      </c>
      <c r="AF45" s="8">
        <v>6.0343776667073019</v>
      </c>
      <c r="AG45" s="8">
        <v>9.0708483931575845</v>
      </c>
      <c r="AH45">
        <v>1.964</v>
      </c>
      <c r="AI45" s="9">
        <v>1.4576914233157048</v>
      </c>
    </row>
    <row r="46" spans="31:35" x14ac:dyDescent="0.2">
      <c r="AE46" s="9">
        <v>64.447884416924495</v>
      </c>
      <c r="AF46" s="8">
        <v>-2.2993791676247415E-2</v>
      </c>
      <c r="AG46" s="8">
        <v>9.0706184288010459</v>
      </c>
      <c r="AH46">
        <v>3.1749999999999998</v>
      </c>
      <c r="AI46" s="9">
        <v>1.3628104875804967</v>
      </c>
    </row>
    <row r="47" spans="31:35" x14ac:dyDescent="0.2">
      <c r="AE47" s="9">
        <v>62.442871885596198</v>
      </c>
      <c r="AF47" s="8">
        <v>-32.37120515179393</v>
      </c>
      <c r="AG47" s="8">
        <v>8.6794820944599564</v>
      </c>
      <c r="AH47">
        <v>2.2189999999999999</v>
      </c>
      <c r="AI47" s="9">
        <v>1.7723176330556027</v>
      </c>
    </row>
    <row r="48" spans="31:35" x14ac:dyDescent="0.2">
      <c r="AE48" s="9">
        <v>62.635403811874298</v>
      </c>
      <c r="AF48" s="8">
        <v>-3.162727427308281</v>
      </c>
      <c r="AG48" s="8">
        <v>8.6473438758812833</v>
      </c>
      <c r="AH48">
        <v>4.8520000000000003</v>
      </c>
      <c r="AI48" s="9">
        <v>1.4726953467954347</v>
      </c>
    </row>
    <row r="49" spans="31:35" x14ac:dyDescent="0.2">
      <c r="AE49" s="9">
        <v>67.880485527544195</v>
      </c>
      <c r="AF49" s="8">
        <v>6.022827041264267</v>
      </c>
      <c r="AG49" s="8">
        <v>8.7058281102667845</v>
      </c>
      <c r="AH49">
        <v>-22.536999999999999</v>
      </c>
      <c r="AI49" s="9">
        <v>1.4016230539913879</v>
      </c>
    </row>
    <row r="50" spans="31:35" x14ac:dyDescent="0.2">
      <c r="AE50" s="3"/>
      <c r="AF50" s="8">
        <v>5.6641271944352436</v>
      </c>
      <c r="AG50" s="8">
        <v>8.7609233763388357</v>
      </c>
      <c r="AH50">
        <v>-9.734</v>
      </c>
      <c r="AI50" s="9">
        <v>1.2865203761755486</v>
      </c>
    </row>
    <row r="51" spans="31:35" x14ac:dyDescent="0.2">
      <c r="AE51" s="9">
        <v>69.971164936562701</v>
      </c>
      <c r="AF51" s="8">
        <v>15.094043887147334</v>
      </c>
      <c r="AG51" s="8">
        <v>8.9015027574516097</v>
      </c>
      <c r="AH51">
        <v>-6.6390000000000002</v>
      </c>
      <c r="AI51" s="9">
        <v>1.2813563938444776</v>
      </c>
    </row>
    <row r="52" spans="31:35" x14ac:dyDescent="0.2">
      <c r="AE52" s="9">
        <v>90.660511363636303</v>
      </c>
      <c r="AF52" s="8">
        <v>-13.794865970013632</v>
      </c>
      <c r="AG52" s="8">
        <v>9.6276681726268585</v>
      </c>
      <c r="AH52">
        <v>2.3759999999999999</v>
      </c>
      <c r="AI52" s="9">
        <v>1.5832400026352198</v>
      </c>
    </row>
    <row r="53" spans="31:35" x14ac:dyDescent="0.2">
      <c r="AE53" s="9">
        <v>84.410511363636303</v>
      </c>
      <c r="AF53" s="8">
        <v>42.51927004413993</v>
      </c>
      <c r="AG53" s="8">
        <v>9.9819752055848685</v>
      </c>
      <c r="AH53">
        <v>1.7110000000000001</v>
      </c>
      <c r="AI53" s="9">
        <v>1.4145056164193592</v>
      </c>
    </row>
    <row r="54" spans="31:35" x14ac:dyDescent="0.2">
      <c r="AE54" s="9">
        <v>86.2760416666666</v>
      </c>
      <c r="AF54" s="8">
        <v>4.5902094023020386</v>
      </c>
      <c r="AG54" s="8">
        <v>10.026854966486413</v>
      </c>
      <c r="AH54">
        <v>1.371</v>
      </c>
      <c r="AI54" s="9">
        <v>1.3310350923716079</v>
      </c>
    </row>
    <row r="55" spans="31:35" x14ac:dyDescent="0.2">
      <c r="AE55" s="9">
        <v>84.216382575757507</v>
      </c>
      <c r="AF55" s="8">
        <v>-1.0430478210907805</v>
      </c>
      <c r="AG55" s="8">
        <v>10.0163697095928</v>
      </c>
      <c r="AH55">
        <v>1.427</v>
      </c>
      <c r="AI55" s="9">
        <v>1.3405538186690487</v>
      </c>
    </row>
    <row r="56" spans="31:35" x14ac:dyDescent="0.2">
      <c r="AE56" s="9">
        <v>82.393465909090907</v>
      </c>
      <c r="AF56" s="8">
        <v>-4.2652970075926753</v>
      </c>
      <c r="AG56" s="8">
        <v>9.972780379032077</v>
      </c>
      <c r="AH56">
        <v>1.4350000000000001</v>
      </c>
      <c r="AI56" s="9">
        <v>1.354606951247959</v>
      </c>
    </row>
    <row r="57" spans="31:35" x14ac:dyDescent="0.2">
      <c r="AE57" s="9">
        <v>81.2760416666666</v>
      </c>
      <c r="AF57" s="8">
        <v>-8.8406811289946354</v>
      </c>
      <c r="AG57" s="8">
        <v>9.8802189255967736</v>
      </c>
      <c r="AH57">
        <v>1.276</v>
      </c>
      <c r="AI57" s="9">
        <v>1.4154554759467759</v>
      </c>
    </row>
    <row r="58" spans="31:35" x14ac:dyDescent="0.2">
      <c r="AE58" s="9">
        <v>88.482481060606105</v>
      </c>
      <c r="AF58" s="8">
        <v>-7.0573183213920156</v>
      </c>
      <c r="AG58" s="8">
        <v>9.8070317167184982</v>
      </c>
      <c r="AH58">
        <v>1.538</v>
      </c>
      <c r="AI58" s="9">
        <v>1.3664996420901934</v>
      </c>
    </row>
    <row r="59" spans="31:35" x14ac:dyDescent="0.2">
      <c r="AE59" s="9">
        <v>95.537405303030297</v>
      </c>
      <c r="AF59" s="8">
        <v>-40.691591872694232</v>
      </c>
      <c r="AG59" s="8">
        <v>9.2846126163507705</v>
      </c>
      <c r="AH59">
        <v>1.5980000000000001</v>
      </c>
      <c r="AI59" s="9">
        <v>1.6846160987837713</v>
      </c>
    </row>
    <row r="60" spans="31:35" x14ac:dyDescent="0.2">
      <c r="AE60" s="9">
        <v>92.658253205128204</v>
      </c>
      <c r="AF60" s="8">
        <v>-4.6977996472008172</v>
      </c>
      <c r="AG60" s="8">
        <v>9.2364953294530334</v>
      </c>
      <c r="AH60">
        <v>2.1760000000000002</v>
      </c>
      <c r="AI60" s="9">
        <v>1.5534339990258159</v>
      </c>
    </row>
    <row r="61" spans="31:35" x14ac:dyDescent="0.2">
      <c r="AE61" s="9">
        <v>93.363667582417506</v>
      </c>
      <c r="AF61" s="8">
        <v>-4.2377009254749147</v>
      </c>
      <c r="AG61" s="8">
        <v>9.1931942131412114</v>
      </c>
      <c r="AH61">
        <v>1.829</v>
      </c>
      <c r="AI61" s="9">
        <v>1.5131230925737538</v>
      </c>
    </row>
    <row r="62" spans="31:35" x14ac:dyDescent="0.2">
      <c r="AE62" s="8"/>
      <c r="AF62" s="8">
        <v>-10.88803149175375</v>
      </c>
      <c r="AG62" s="8">
        <v>7.0386080874008989</v>
      </c>
      <c r="AH62">
        <v>41.627000000000002</v>
      </c>
      <c r="AI62" s="9">
        <v>1.0662212668889279</v>
      </c>
    </row>
    <row r="63" spans="31:35" x14ac:dyDescent="0.2">
      <c r="AE63" s="9">
        <v>0</v>
      </c>
      <c r="AF63" s="8">
        <v>13.042112651342341</v>
      </c>
      <c r="AG63" s="8">
        <v>7.1611983290282915</v>
      </c>
      <c r="AH63">
        <v>8.8160000000000007</v>
      </c>
      <c r="AI63" s="9">
        <v>0.99782995745288539</v>
      </c>
    </row>
    <row r="64" spans="31:35" x14ac:dyDescent="0.2">
      <c r="AE64" s="9">
        <v>0</v>
      </c>
      <c r="AF64" s="8">
        <v>13.980631050856299</v>
      </c>
      <c r="AG64" s="8">
        <v>7.2920566739368713</v>
      </c>
      <c r="AH64">
        <v>5.3959999999999999</v>
      </c>
      <c r="AI64" s="9">
        <v>0.9395909540320363</v>
      </c>
    </row>
    <row r="65" spans="31:35" x14ac:dyDescent="0.2">
      <c r="AE65" s="9">
        <v>0</v>
      </c>
      <c r="AF65" s="8">
        <v>10.024595053207573</v>
      </c>
      <c r="AG65" s="8">
        <v>7.3875904201411622</v>
      </c>
      <c r="AH65">
        <v>5.734</v>
      </c>
      <c r="AI65" s="9">
        <v>1.0033846843189289</v>
      </c>
    </row>
    <row r="66" spans="31:35" x14ac:dyDescent="0.2">
      <c r="AE66" s="9">
        <v>0</v>
      </c>
      <c r="AF66" s="8">
        <v>10.422339782944507</v>
      </c>
      <c r="AG66" s="8">
        <v>7.4867327006318183</v>
      </c>
      <c r="AH66">
        <v>4.0389999999999997</v>
      </c>
      <c r="AI66" s="9">
        <v>0.99964634267321228</v>
      </c>
    </row>
    <row r="67" spans="31:35" x14ac:dyDescent="0.2">
      <c r="AE67" s="9">
        <v>0</v>
      </c>
      <c r="AF67" s="8">
        <v>13.295946167862249</v>
      </c>
      <c r="AG67" s="8">
        <v>7.6115659024070634</v>
      </c>
      <c r="AH67">
        <v>6.4960000000000004</v>
      </c>
      <c r="AI67" s="9">
        <v>0.94207597451520975</v>
      </c>
    </row>
    <row r="68" spans="31:35" x14ac:dyDescent="0.2">
      <c r="AE68" s="9">
        <v>0</v>
      </c>
      <c r="AF68" s="8">
        <v>7.0056459723533857</v>
      </c>
      <c r="AG68" s="8">
        <v>7.6792773155855567</v>
      </c>
      <c r="AH68">
        <v>-25.818999999999999</v>
      </c>
      <c r="AI68" s="9">
        <v>1.0053766522919425</v>
      </c>
    </row>
    <row r="69" spans="31:35" x14ac:dyDescent="0.2">
      <c r="AE69" s="9">
        <v>0</v>
      </c>
      <c r="AF69" s="8">
        <v>13.013255320250606</v>
      </c>
      <c r="AG69" s="8">
        <v>7.8016122451492951</v>
      </c>
      <c r="AH69">
        <v>-30.081</v>
      </c>
      <c r="AI69" s="9">
        <v>0.96841737095731717</v>
      </c>
    </row>
    <row r="70" spans="31:35" x14ac:dyDescent="0.2">
      <c r="AE70" s="9">
        <v>0</v>
      </c>
      <c r="AF70" s="8">
        <v>35.46491364428482</v>
      </c>
      <c r="AG70" s="8">
        <v>8.1051547260556589</v>
      </c>
      <c r="AH70">
        <v>9.4949999999999992</v>
      </c>
      <c r="AI70" s="9">
        <v>2.1993616778408778</v>
      </c>
    </row>
    <row r="71" spans="31:35" x14ac:dyDescent="0.2">
      <c r="AE71" s="9">
        <v>15.2777777777777</v>
      </c>
      <c r="AF71" s="8">
        <v>20.050164668877553</v>
      </c>
      <c r="AG71" s="8">
        <v>8.2878942344030069</v>
      </c>
      <c r="AH71">
        <v>5.859</v>
      </c>
      <c r="AI71" s="9">
        <v>1.5599410784277721</v>
      </c>
    </row>
    <row r="72" spans="31:35" x14ac:dyDescent="0.2">
      <c r="AE72" s="9">
        <v>0</v>
      </c>
      <c r="AF72" s="8">
        <v>-12.866050707699836</v>
      </c>
      <c r="AG72" s="8">
        <v>7.9445152133119104</v>
      </c>
      <c r="AH72">
        <v>1.042</v>
      </c>
      <c r="AI72" s="9">
        <v>1.1415282981066039</v>
      </c>
    </row>
    <row r="73" spans="31:35" x14ac:dyDescent="0.2">
      <c r="AE73" s="9">
        <v>0</v>
      </c>
      <c r="AF73" s="8">
        <v>26.029045429803926</v>
      </c>
      <c r="AG73" s="8">
        <v>8.1758574269939679</v>
      </c>
      <c r="AH73">
        <v>0.82799999999999996</v>
      </c>
      <c r="AI73" s="9">
        <v>1.1299220252885329</v>
      </c>
    </row>
    <row r="74" spans="31:35" x14ac:dyDescent="0.2">
      <c r="AE74" s="9">
        <v>0</v>
      </c>
      <c r="AF74" s="8">
        <v>10.851830040845771</v>
      </c>
      <c r="AG74" s="8">
        <v>8.278881686096069</v>
      </c>
      <c r="AH74">
        <v>0.83899999999999997</v>
      </c>
      <c r="AI74" s="9">
        <v>1.1282909782409503</v>
      </c>
    </row>
    <row r="75" spans="31:35" x14ac:dyDescent="0.2">
      <c r="AE75" s="9">
        <v>0</v>
      </c>
      <c r="AF75" s="8">
        <v>8.9415770298183599</v>
      </c>
      <c r="AG75" s="8">
        <v>8.3645232480907126</v>
      </c>
      <c r="AH75">
        <v>1.0669999999999999</v>
      </c>
      <c r="AI75" s="9">
        <v>1.2151407306273321</v>
      </c>
    </row>
    <row r="76" spans="31:35" x14ac:dyDescent="0.2">
      <c r="AE76" s="9">
        <v>0</v>
      </c>
      <c r="AF76" s="8">
        <v>7.5162887794103836</v>
      </c>
      <c r="AG76" s="8">
        <v>8.4369954217212069</v>
      </c>
      <c r="AH76">
        <v>1.105</v>
      </c>
      <c r="AI76" s="9">
        <v>1.336613308560159</v>
      </c>
    </row>
    <row r="77" spans="31:35" x14ac:dyDescent="0.2">
      <c r="AE77" s="9">
        <v>0</v>
      </c>
      <c r="AF77" s="8">
        <v>15.837127213241084</v>
      </c>
      <c r="AG77" s="8">
        <v>8.5840103644535546</v>
      </c>
      <c r="AH77">
        <v>1.1970000000000001</v>
      </c>
      <c r="AI77" s="9">
        <v>1.3145636516696286</v>
      </c>
    </row>
    <row r="78" spans="31:35" x14ac:dyDescent="0.2">
      <c r="AE78" s="9">
        <v>0</v>
      </c>
      <c r="AF78" s="8">
        <v>4.1754746983443978</v>
      </c>
      <c r="AG78" s="8">
        <v>8.6249169125031653</v>
      </c>
      <c r="AH78">
        <v>1.373</v>
      </c>
      <c r="AI78" s="9">
        <v>1.3393431141918222</v>
      </c>
    </row>
    <row r="79" spans="31:35" x14ac:dyDescent="0.2">
      <c r="AE79" s="9">
        <v>50.589549339549301</v>
      </c>
      <c r="AF79" s="8">
        <v>12.888106739454447</v>
      </c>
      <c r="AG79" s="8">
        <v>8.7461438488041949</v>
      </c>
      <c r="AH79">
        <v>1.2769999999999999</v>
      </c>
      <c r="AI79" s="9">
        <v>1.3519184270806823</v>
      </c>
    </row>
    <row r="80" spans="31:35" x14ac:dyDescent="0.2">
      <c r="AE80" s="9">
        <v>72.497412593643503</v>
      </c>
      <c r="AF80" s="8">
        <v>11.531242046322228</v>
      </c>
      <c r="AG80" s="8">
        <v>8.8552784121930888</v>
      </c>
      <c r="AH80">
        <v>1.337</v>
      </c>
      <c r="AI80" s="9">
        <v>1.426825267782009</v>
      </c>
    </row>
    <row r="81" spans="31:35" x14ac:dyDescent="0.2">
      <c r="AE81" s="9">
        <v>75.270362650170298</v>
      </c>
      <c r="AF81" s="8">
        <v>16.982585255230838</v>
      </c>
      <c r="AG81" s="8">
        <v>9.0121333059520037</v>
      </c>
      <c r="AH81">
        <v>1.454</v>
      </c>
      <c r="AI81" s="9">
        <v>1.2246891002194586</v>
      </c>
    </row>
    <row r="82" spans="31:35" x14ac:dyDescent="0.2">
      <c r="AE82" s="3"/>
      <c r="AF82" s="8"/>
      <c r="AG82" s="8">
        <v>10.95729422815692</v>
      </c>
      <c r="AH82" s="8"/>
      <c r="AI82" s="9">
        <v>1.1987763852817626</v>
      </c>
    </row>
    <row r="83" spans="31:35" x14ac:dyDescent="0.2">
      <c r="AE83" s="3"/>
      <c r="AF83" s="8">
        <v>-3.9183559638144709</v>
      </c>
      <c r="AG83" s="8">
        <v>10.917322330911832</v>
      </c>
      <c r="AH83" s="8"/>
      <c r="AI83" s="9">
        <v>1.1804691326669448</v>
      </c>
    </row>
    <row r="84" spans="31:35" x14ac:dyDescent="0.2">
      <c r="AE84" s="9">
        <v>47.109090909090902</v>
      </c>
      <c r="AF84" s="8">
        <v>-5.4714003229142101</v>
      </c>
      <c r="AG84" s="8">
        <v>10.861054575722122</v>
      </c>
      <c r="AH84" s="8"/>
      <c r="AI84" s="9">
        <v>1.5596752835511543</v>
      </c>
    </row>
    <row r="85" spans="31:35" x14ac:dyDescent="0.2">
      <c r="AE85" s="9">
        <v>55.931641269990998</v>
      </c>
      <c r="AF85" s="8">
        <v>-3.8075498493484559</v>
      </c>
      <c r="AG85" s="8">
        <v>10.822235263563458</v>
      </c>
      <c r="AH85">
        <v>1.5309999999999999</v>
      </c>
      <c r="AI85" s="9">
        <v>1.5896694132434213</v>
      </c>
    </row>
    <row r="86" spans="31:35" x14ac:dyDescent="0.2">
      <c r="AE86" s="9">
        <v>78.965418894830606</v>
      </c>
      <c r="AF86" s="8">
        <v>-42.399696746004828</v>
      </c>
      <c r="AG86" s="8">
        <v>10.270592910089658</v>
      </c>
      <c r="AH86">
        <v>1.615</v>
      </c>
      <c r="AI86" s="9">
        <v>2.1269093554085416</v>
      </c>
    </row>
    <row r="87" spans="31:35" x14ac:dyDescent="0.2">
      <c r="AE87" s="9">
        <v>80.379278148040797</v>
      </c>
      <c r="AF87" s="8">
        <v>6.8615565792663924</v>
      </c>
      <c r="AG87" s="8">
        <v>10.33695685705389</v>
      </c>
      <c r="AH87">
        <v>1.611</v>
      </c>
      <c r="AI87" s="9">
        <v>1.7986840399325814</v>
      </c>
    </row>
    <row r="88" spans="31:35" x14ac:dyDescent="0.2">
      <c r="AE88" s="9">
        <v>0</v>
      </c>
      <c r="AF88" s="8">
        <v>2.5565648719594707</v>
      </c>
      <c r="AG88" s="8">
        <v>7.4039552676727842</v>
      </c>
      <c r="AH88">
        <v>0.80800000000000005</v>
      </c>
      <c r="AI88" s="9">
        <v>1.2416229722588201</v>
      </c>
    </row>
    <row r="89" spans="31:35" x14ac:dyDescent="0.2">
      <c r="AE89" s="9">
        <v>0</v>
      </c>
      <c r="AF89" s="8">
        <v>13.232160383033326</v>
      </c>
      <c r="AG89" s="8">
        <v>7.5282253094279685</v>
      </c>
      <c r="AH89">
        <v>1.196</v>
      </c>
      <c r="AI89" s="9">
        <v>1.801552530860812</v>
      </c>
    </row>
    <row r="90" spans="31:35" x14ac:dyDescent="0.2">
      <c r="AE90" s="9">
        <v>0</v>
      </c>
      <c r="AF90" s="8">
        <v>18.499012260444946</v>
      </c>
      <c r="AG90" s="8">
        <v>7.6979597486254292</v>
      </c>
      <c r="AH90">
        <v>1.304</v>
      </c>
      <c r="AI90" s="9">
        <v>1.2197502821203103</v>
      </c>
    </row>
    <row r="91" spans="31:35" x14ac:dyDescent="0.2">
      <c r="AE91" s="9">
        <v>0</v>
      </c>
      <c r="AF91" s="8">
        <v>7.807983040564956</v>
      </c>
      <c r="AG91" s="8">
        <v>7.7731412725499966</v>
      </c>
      <c r="AH91">
        <v>1.0760000000000001</v>
      </c>
      <c r="AI91" s="9">
        <v>1.3153018847833033</v>
      </c>
    </row>
    <row r="92" spans="31:35" x14ac:dyDescent="0.2">
      <c r="AE92" s="9">
        <v>0</v>
      </c>
      <c r="AF92" s="8">
        <v>7.504999109819642</v>
      </c>
      <c r="AG92" s="8">
        <v>7.8455084363955354</v>
      </c>
      <c r="AH92">
        <v>1.7370000000000001</v>
      </c>
      <c r="AI92" s="9">
        <v>1.5733276016781537</v>
      </c>
    </row>
    <row r="93" spans="31:35" x14ac:dyDescent="0.2">
      <c r="AE93" s="9">
        <v>0</v>
      </c>
      <c r="AF93" s="8">
        <v>8.6663096127374377</v>
      </c>
      <c r="AG93" s="8">
        <v>7.9286200573282883</v>
      </c>
      <c r="AH93">
        <v>2.67</v>
      </c>
      <c r="AI93" s="9">
        <v>2.0873182461123636</v>
      </c>
    </row>
    <row r="94" spans="31:35" x14ac:dyDescent="0.2">
      <c r="AE94" s="9">
        <v>0</v>
      </c>
      <c r="AF94" s="8">
        <v>4.4154872794796374</v>
      </c>
      <c r="AG94" s="8">
        <v>7.9718278813755026</v>
      </c>
      <c r="AH94">
        <v>4.9260000000000002</v>
      </c>
      <c r="AI94" s="9">
        <v>3.6264347946103546</v>
      </c>
    </row>
    <row r="95" spans="31:35" x14ac:dyDescent="0.2">
      <c r="AE95" s="9">
        <v>0</v>
      </c>
      <c r="AF95" s="8">
        <v>1.7876921484395198</v>
      </c>
      <c r="AG95" s="8">
        <v>7.9895468899199029</v>
      </c>
      <c r="AH95">
        <v>3.238</v>
      </c>
      <c r="AI95" s="9">
        <v>3.6150829163785274</v>
      </c>
    </row>
    <row r="96" spans="31:35" x14ac:dyDescent="0.2">
      <c r="AE96" s="9">
        <v>0</v>
      </c>
      <c r="AF96" s="8">
        <v>34.75311529647859</v>
      </c>
      <c r="AG96" s="8">
        <v>8.2878210325370052</v>
      </c>
      <c r="AH96">
        <v>2.9969999999999999</v>
      </c>
      <c r="AI96" s="9">
        <v>3.2698203822082261</v>
      </c>
    </row>
    <row r="97" spans="31:35" x14ac:dyDescent="0.2">
      <c r="AE97" s="9">
        <v>0</v>
      </c>
      <c r="AF97" s="8">
        <v>-15.31501978661001</v>
      </c>
      <c r="AG97" s="8">
        <v>8.1215891032424459</v>
      </c>
      <c r="AH97">
        <v>2.2989999999999999</v>
      </c>
      <c r="AI97" s="9">
        <v>3.9302838728765677</v>
      </c>
    </row>
    <row r="98" spans="31:35" x14ac:dyDescent="0.2">
      <c r="AE98" s="9">
        <v>81.030525030524998</v>
      </c>
      <c r="AF98" s="8">
        <v>-8.4651684024374667</v>
      </c>
      <c r="AG98" s="8">
        <v>10.050655394715154</v>
      </c>
      <c r="AH98">
        <v>25.061</v>
      </c>
      <c r="AI98" s="9">
        <v>0.5289262839601695</v>
      </c>
    </row>
    <row r="99" spans="31:35" x14ac:dyDescent="0.2">
      <c r="AE99" s="9">
        <v>80.522623533376205</v>
      </c>
      <c r="AF99" s="8">
        <v>-0.33183766858596248</v>
      </c>
      <c r="AG99" s="8">
        <v>10.047331500006747</v>
      </c>
      <c r="AH99">
        <v>16.260000000000002</v>
      </c>
      <c r="AI99" s="9">
        <v>0.55578114008275192</v>
      </c>
    </row>
    <row r="100" spans="31:35" x14ac:dyDescent="0.2">
      <c r="AE100" s="9"/>
      <c r="AF100" s="8">
        <v>18.441247145696828</v>
      </c>
      <c r="AG100" s="8">
        <v>10.216578346964397</v>
      </c>
      <c r="AH100">
        <v>16.198</v>
      </c>
      <c r="AI100" s="9">
        <v>0.57513104453880126</v>
      </c>
    </row>
    <row r="101" spans="31:35" x14ac:dyDescent="0.2">
      <c r="AE101" s="9">
        <v>78.520038922337704</v>
      </c>
      <c r="AF101" s="8">
        <v>8.8658597764026155</v>
      </c>
      <c r="AG101" s="8">
        <v>10.301524641087784</v>
      </c>
      <c r="AH101">
        <v>16.324000000000002</v>
      </c>
      <c r="AI101" s="9">
        <v>0.55965556433721086</v>
      </c>
    </row>
    <row r="102" spans="31:35" x14ac:dyDescent="0.2">
      <c r="AE102" s="3"/>
      <c r="AF102" s="8">
        <v>2.0696497765043511</v>
      </c>
      <c r="AG102" s="8">
        <v>10.322009876300282</v>
      </c>
      <c r="AH102">
        <v>18.312999999999999</v>
      </c>
      <c r="AI102" s="9">
        <v>0.55494146350210238</v>
      </c>
    </row>
    <row r="103" spans="31:35" x14ac:dyDescent="0.2">
      <c r="AE103" s="9">
        <v>77.218420766807796</v>
      </c>
      <c r="AF103" s="8">
        <v>4.8706294620847306</v>
      </c>
      <c r="AG103" s="8">
        <v>10.369567180448918</v>
      </c>
      <c r="AH103">
        <v>18.21</v>
      </c>
      <c r="AI103" s="9">
        <v>0.5625296669663612</v>
      </c>
    </row>
    <row r="104" spans="31:35" x14ac:dyDescent="0.2">
      <c r="AE104" s="9">
        <v>80.113123156601404</v>
      </c>
      <c r="AF104" s="8">
        <v>3.2619811877001528</v>
      </c>
      <c r="AG104" s="8">
        <v>10.401666260128623</v>
      </c>
      <c r="AH104">
        <v>16.873000000000001</v>
      </c>
      <c r="AI104" s="9">
        <v>0.55495602778891107</v>
      </c>
    </row>
    <row r="105" spans="31:35" x14ac:dyDescent="0.2">
      <c r="AE105" s="3"/>
      <c r="AF105" s="8">
        <v>5.7216161522376972</v>
      </c>
      <c r="AG105" s="8">
        <v>10.457305450860016</v>
      </c>
      <c r="AH105">
        <v>14.52</v>
      </c>
      <c r="AI105" s="9">
        <v>0.59225256548134086</v>
      </c>
    </row>
    <row r="106" spans="31:35" x14ac:dyDescent="0.2">
      <c r="AE106" s="9">
        <v>76.338886032372599</v>
      </c>
      <c r="AF106" s="8">
        <v>5.6550266410147589</v>
      </c>
      <c r="AG106" s="8">
        <v>10.512314586041793</v>
      </c>
      <c r="AH106">
        <v>15.788</v>
      </c>
      <c r="AI106" s="9">
        <v>0.61715204681957347</v>
      </c>
    </row>
    <row r="107" spans="31:35" x14ac:dyDescent="0.2">
      <c r="AE107" s="9">
        <v>75.740093240093202</v>
      </c>
      <c r="AF107" s="8">
        <v>13.158947641045213</v>
      </c>
      <c r="AG107" s="8">
        <v>10.635937846700498</v>
      </c>
      <c r="AH107">
        <v>15.444000000000001</v>
      </c>
      <c r="AI107" s="9">
        <v>0.58766991508488187</v>
      </c>
    </row>
    <row r="108" spans="31:35" x14ac:dyDescent="0.2">
      <c r="AE108" s="9">
        <v>0</v>
      </c>
      <c r="AF108" s="8">
        <v>-3.008294708796428</v>
      </c>
      <c r="AG108" s="8">
        <v>7.5829120990978733</v>
      </c>
      <c r="AH108">
        <v>12.951000000000001</v>
      </c>
      <c r="AI108" s="9">
        <v>2.6602646892774731</v>
      </c>
    </row>
    <row r="109" spans="31:35" x14ac:dyDescent="0.2">
      <c r="AE109" s="9">
        <v>0</v>
      </c>
      <c r="AF109" s="8">
        <v>42.104705853006173</v>
      </c>
      <c r="AG109" s="8">
        <v>7.9343060641529304</v>
      </c>
      <c r="AH109">
        <v>96.814999999999998</v>
      </c>
      <c r="AI109" s="9">
        <v>2.9634197063072896</v>
      </c>
    </row>
    <row r="110" spans="31:35" x14ac:dyDescent="0.2">
      <c r="AE110" s="9"/>
      <c r="AF110" s="8">
        <v>13.679985928313931</v>
      </c>
      <c r="AG110" s="8">
        <v>8.0625232381703711</v>
      </c>
      <c r="AH110">
        <v>108.428</v>
      </c>
      <c r="AI110" s="9">
        <v>2.8299517188328696</v>
      </c>
    </row>
    <row r="111" spans="31:35" x14ac:dyDescent="0.2">
      <c r="AE111" s="9">
        <v>13.045922777062399</v>
      </c>
      <c r="AF111" s="8">
        <v>14.751360340240266</v>
      </c>
      <c r="AG111" s="8">
        <v>8.200120755869575</v>
      </c>
      <c r="AH111">
        <v>27.814</v>
      </c>
      <c r="AI111" s="9">
        <v>3.2954830435630349</v>
      </c>
    </row>
    <row r="112" spans="31:35" x14ac:dyDescent="0.2">
      <c r="AE112" s="9">
        <v>26.112391193036299</v>
      </c>
      <c r="AF112" s="8">
        <v>18.61028343572098</v>
      </c>
      <c r="AG112" s="8">
        <v>8.3707937595642026</v>
      </c>
      <c r="AH112">
        <v>18.692</v>
      </c>
      <c r="AI112" s="9">
        <v>3.066465342135551</v>
      </c>
    </row>
    <row r="113" spans="31:35" x14ac:dyDescent="0.2">
      <c r="AE113" s="9">
        <v>35.482742880702098</v>
      </c>
      <c r="AF113" s="8">
        <v>22.779871467491894</v>
      </c>
      <c r="AG113" s="8">
        <v>8.5760166627227541</v>
      </c>
      <c r="AH113">
        <v>13.452999999999999</v>
      </c>
      <c r="AI113" s="9">
        <v>3.8212721622345343</v>
      </c>
    </row>
    <row r="114" spans="31:35" x14ac:dyDescent="0.2">
      <c r="AE114" s="9">
        <v>36.215572033898297</v>
      </c>
      <c r="AF114" s="8">
        <v>21.437278189080029</v>
      </c>
      <c r="AG114" s="8">
        <v>8.7702443773267937</v>
      </c>
      <c r="AH114">
        <v>8.5229999999999997</v>
      </c>
      <c r="AI114" s="9">
        <v>3.4817879462947765</v>
      </c>
    </row>
    <row r="115" spans="31:35" x14ac:dyDescent="0.2">
      <c r="AE115" s="3"/>
      <c r="AF115" s="8">
        <v>14.597687548546171</v>
      </c>
      <c r="AG115" s="8">
        <v>8.9065018169562968</v>
      </c>
      <c r="AH115">
        <v>11.509</v>
      </c>
      <c r="AI115" s="9">
        <v>3.4572888154150516</v>
      </c>
    </row>
    <row r="116" spans="31:35" x14ac:dyDescent="0.2">
      <c r="AE116" s="9">
        <v>32.238345063084097</v>
      </c>
      <c r="AF116" s="8">
        <v>4.6017507249518887</v>
      </c>
      <c r="AG116" s="8">
        <v>8.9514919197911968</v>
      </c>
      <c r="AH116">
        <v>16.181999999999999</v>
      </c>
      <c r="AI116" s="9">
        <v>3.9750239655931807</v>
      </c>
    </row>
    <row r="117" spans="31:35" x14ac:dyDescent="0.2">
      <c r="AE117" s="9">
        <v>38.568273210249799</v>
      </c>
      <c r="AF117" s="8">
        <v>0.93012410290955494</v>
      </c>
      <c r="AG117" s="8">
        <v>8.960750170646989</v>
      </c>
      <c r="AH117">
        <v>13.369</v>
      </c>
      <c r="AI117" s="9">
        <v>3.9002592668651812</v>
      </c>
    </row>
    <row r="118" spans="31:35" x14ac:dyDescent="0.2">
      <c r="AE118" s="9">
        <v>3.4920634920634899</v>
      </c>
      <c r="AF118" s="8">
        <v>21.25005456137761</v>
      </c>
      <c r="AG118" s="8">
        <v>7.1744049632917379</v>
      </c>
      <c r="AH118">
        <v>1.0009999999999999</v>
      </c>
      <c r="AI118" s="9">
        <v>1.8843696647398134</v>
      </c>
    </row>
    <row r="119" spans="31:35" x14ac:dyDescent="0.2">
      <c r="AE119" s="9">
        <v>39.708360138467597</v>
      </c>
      <c r="AF119" s="8">
        <v>26.927127574424592</v>
      </c>
      <c r="AG119" s="8">
        <v>7.4128479004502266</v>
      </c>
      <c r="AH119">
        <v>1.234</v>
      </c>
      <c r="AI119" s="9">
        <v>1.8653625314472715</v>
      </c>
    </row>
    <row r="120" spans="31:35" x14ac:dyDescent="0.2">
      <c r="AE120" s="3"/>
      <c r="AF120" s="8">
        <v>36.774223526209951</v>
      </c>
      <c r="AG120" s="8">
        <v>7.726009277380447</v>
      </c>
      <c r="AH120">
        <v>1.2989999999999999</v>
      </c>
      <c r="AI120" s="9">
        <v>1.8372302439975663</v>
      </c>
    </row>
    <row r="121" spans="31:35" x14ac:dyDescent="0.2">
      <c r="AE121" s="9">
        <v>59.1202943501794</v>
      </c>
      <c r="AF121" s="8">
        <v>34.57500620990858</v>
      </c>
      <c r="AG121" s="8">
        <v>8.0229608019839684</v>
      </c>
      <c r="AH121">
        <v>1.298</v>
      </c>
      <c r="AI121" s="9">
        <v>1.8126565678587763</v>
      </c>
    </row>
    <row r="122" spans="31:35" x14ac:dyDescent="0.2">
      <c r="AE122" s="9">
        <v>58.768333047993998</v>
      </c>
      <c r="AF122" s="8">
        <v>33.466975062250114</v>
      </c>
      <c r="AG122" s="8">
        <v>8.3116446854223831</v>
      </c>
      <c r="AH122">
        <v>1.63</v>
      </c>
      <c r="AI122" s="9">
        <v>2.2483230791036015</v>
      </c>
    </row>
    <row r="123" spans="31:35" x14ac:dyDescent="0.2">
      <c r="AE123" s="9">
        <v>62.7620288910611</v>
      </c>
      <c r="AF123" s="8">
        <v>31.9966111545484</v>
      </c>
      <c r="AG123" s="8">
        <v>8.5892507486195004</v>
      </c>
      <c r="AH123">
        <v>1.722</v>
      </c>
      <c r="AI123" s="9">
        <v>1.9899154866042899</v>
      </c>
    </row>
    <row r="124" spans="31:35" x14ac:dyDescent="0.2">
      <c r="AE124" s="9">
        <v>66.370685066337202</v>
      </c>
      <c r="AF124" s="8">
        <v>24.073867990574637</v>
      </c>
      <c r="AG124" s="8">
        <v>8.8049576604733257</v>
      </c>
      <c r="AH124">
        <v>1.444</v>
      </c>
      <c r="AI124" s="9">
        <v>1.91545796626358</v>
      </c>
    </row>
    <row r="125" spans="31:35" x14ac:dyDescent="0.2">
      <c r="AE125" s="3"/>
      <c r="AF125" s="8">
        <v>25.869388362398936</v>
      </c>
      <c r="AG125" s="8">
        <v>9.035032243496623</v>
      </c>
      <c r="AH125">
        <v>1.3109999999999999</v>
      </c>
      <c r="AI125" s="9">
        <v>2.0954428654773412</v>
      </c>
    </row>
    <row r="126" spans="31:35" x14ac:dyDescent="0.2">
      <c r="AE126" s="9">
        <v>67.066855381031601</v>
      </c>
      <c r="AF126" s="8">
        <v>24.881219983260216</v>
      </c>
      <c r="AG126" s="8">
        <v>9.2572251029125461</v>
      </c>
      <c r="AH126">
        <v>1.1259999999999999</v>
      </c>
      <c r="AI126" s="9">
        <v>2.0047498037215985</v>
      </c>
    </row>
    <row r="127" spans="31:35" x14ac:dyDescent="0.2">
      <c r="AE127" s="9">
        <v>72.103729603729505</v>
      </c>
      <c r="AF127" s="8"/>
      <c r="AG127" s="8">
        <v>9.4941650141006591</v>
      </c>
      <c r="AH127">
        <v>0.98</v>
      </c>
      <c r="AI127" s="9">
        <v>2.314184610751393</v>
      </c>
    </row>
    <row r="128" spans="31:35" x14ac:dyDescent="0.2">
      <c r="AE128" s="3"/>
      <c r="AF128" s="8">
        <v>2.1452840772497761</v>
      </c>
      <c r="AG128" s="8">
        <v>8.5367377461988845</v>
      </c>
      <c r="AH128">
        <v>1.67</v>
      </c>
      <c r="AI128" s="9">
        <v>1.4651386514637894</v>
      </c>
    </row>
    <row r="129" spans="31:35" x14ac:dyDescent="0.2">
      <c r="AE129" s="9">
        <v>0</v>
      </c>
      <c r="AF129" s="8">
        <v>8.6358754533522717</v>
      </c>
      <c r="AG129" s="8">
        <v>8.6195692580331045</v>
      </c>
      <c r="AH129">
        <v>0.86199999999999999</v>
      </c>
      <c r="AI129" s="9">
        <v>1.5954143347174581</v>
      </c>
    </row>
    <row r="130" spans="31:35" x14ac:dyDescent="0.2">
      <c r="AE130" s="9">
        <v>31.436314363143602</v>
      </c>
      <c r="AF130" s="8">
        <v>21.213215381837877</v>
      </c>
      <c r="AG130" s="8">
        <v>8.8119501775399804</v>
      </c>
      <c r="AH130">
        <v>0.64800000000000002</v>
      </c>
      <c r="AI130" s="9">
        <v>1.5926422400953233</v>
      </c>
    </row>
    <row r="131" spans="31:35" x14ac:dyDescent="0.2">
      <c r="AE131" s="3"/>
      <c r="AF131" s="8">
        <v>10.083407804587431</v>
      </c>
      <c r="AG131" s="8">
        <v>8.908018322784887</v>
      </c>
      <c r="AH131">
        <v>0.77600000000000002</v>
      </c>
      <c r="AI131" s="9">
        <v>1.6861047219591394</v>
      </c>
    </row>
    <row r="132" spans="31:35" x14ac:dyDescent="0.2">
      <c r="AE132" s="9">
        <v>38.330622610283598</v>
      </c>
      <c r="AF132" s="8">
        <v>12.921120281423354</v>
      </c>
      <c r="AG132" s="8">
        <v>9.0295376611514975</v>
      </c>
      <c r="AH132">
        <v>0.76400000000000001</v>
      </c>
      <c r="AI132" s="9">
        <v>1.7064462017733046</v>
      </c>
    </row>
    <row r="133" spans="31:35" x14ac:dyDescent="0.2">
      <c r="AE133" s="9">
        <v>29.928315412186301</v>
      </c>
      <c r="AF133" s="8">
        <v>13.503474718427992</v>
      </c>
      <c r="AG133" s="8">
        <v>9.1562009258755346</v>
      </c>
      <c r="AH133">
        <v>1.161</v>
      </c>
      <c r="AI133" s="9">
        <v>1.6181779795207432</v>
      </c>
    </row>
    <row r="134" spans="31:35" x14ac:dyDescent="0.2">
      <c r="AE134" s="9">
        <v>42.811473681038898</v>
      </c>
      <c r="AF134" s="8">
        <v>2.0479256835215875</v>
      </c>
      <c r="AG134" s="8">
        <v>9.1764733024646059</v>
      </c>
      <c r="AH134">
        <v>1.319</v>
      </c>
      <c r="AI134" s="9">
        <v>1.6829419675183614</v>
      </c>
    </row>
    <row r="135" spans="31:35" x14ac:dyDescent="0.2">
      <c r="AE135" s="9">
        <v>40.922259763723098</v>
      </c>
      <c r="AF135" s="8">
        <v>11.47201820626875</v>
      </c>
      <c r="AG135" s="8">
        <v>9.2850767180902007</v>
      </c>
      <c r="AH135">
        <v>1.786</v>
      </c>
      <c r="AI135" s="9">
        <v>1.7330178173719377</v>
      </c>
    </row>
    <row r="136" spans="31:35" x14ac:dyDescent="0.2">
      <c r="AE136" s="9">
        <v>71.732670621559507</v>
      </c>
      <c r="AF136" s="8">
        <v>15.970675575352637</v>
      </c>
      <c r="AG136" s="8">
        <v>9.4332438944857842</v>
      </c>
      <c r="AH136">
        <v>2.2999999999999998</v>
      </c>
      <c r="AI136" s="9">
        <v>1.7067296151076259</v>
      </c>
    </row>
    <row r="137" spans="31:35" x14ac:dyDescent="0.2">
      <c r="AE137" s="3"/>
      <c r="AF137" s="8">
        <v>19.62871089061375</v>
      </c>
      <c r="AG137" s="8">
        <v>9.6124665788188324</v>
      </c>
      <c r="AH137">
        <v>3.04</v>
      </c>
      <c r="AI137" s="9">
        <v>1.6628762541806019</v>
      </c>
    </row>
    <row r="138" spans="31:35" x14ac:dyDescent="0.2">
      <c r="AE138" s="9">
        <v>0</v>
      </c>
      <c r="AF138" s="8">
        <v>9.3876958792803258</v>
      </c>
      <c r="AG138" s="8">
        <v>8.2346976456517567</v>
      </c>
      <c r="AH138">
        <v>0.98599999999999999</v>
      </c>
      <c r="AI138" s="9">
        <v>3.7133837378962729</v>
      </c>
    </row>
    <row r="139" spans="31:35" x14ac:dyDescent="0.2">
      <c r="AE139" s="9">
        <v>0</v>
      </c>
      <c r="AF139" s="8">
        <v>37.583233850643317</v>
      </c>
      <c r="AG139" s="8">
        <v>8.5537565307232839</v>
      </c>
      <c r="AH139">
        <v>0.73199999999999998</v>
      </c>
      <c r="AI139" s="9">
        <v>2.7306698546141681</v>
      </c>
    </row>
    <row r="140" spans="31:35" x14ac:dyDescent="0.2">
      <c r="AE140" s="9">
        <v>0</v>
      </c>
      <c r="AF140" s="8">
        <v>10.788245729050171</v>
      </c>
      <c r="AG140" s="8">
        <v>8.6562070279430277</v>
      </c>
      <c r="AH140">
        <v>1.117</v>
      </c>
      <c r="AI140" s="9">
        <v>2.4102024122387178</v>
      </c>
    </row>
    <row r="141" spans="31:35" x14ac:dyDescent="0.2">
      <c r="AE141" s="9">
        <v>0</v>
      </c>
      <c r="AF141" s="8">
        <v>1.0773273926588676</v>
      </c>
      <c r="AG141" s="8">
        <v>8.666922683609533</v>
      </c>
      <c r="AH141">
        <v>1.0720000000000001</v>
      </c>
      <c r="AI141" s="9">
        <v>2.3330980095047869</v>
      </c>
    </row>
    <row r="142" spans="31:35" x14ac:dyDescent="0.2">
      <c r="AE142" s="8"/>
      <c r="AF142" s="8">
        <v>4.5302706797988739</v>
      </c>
      <c r="AG142" s="8">
        <v>8.7112291986566195</v>
      </c>
      <c r="AH142">
        <v>1.0680000000000001</v>
      </c>
      <c r="AI142" s="9">
        <v>2.2995865386199288</v>
      </c>
    </row>
    <row r="143" spans="31:35" x14ac:dyDescent="0.2">
      <c r="AE143" s="9">
        <v>0</v>
      </c>
      <c r="AF143" s="8">
        <v>5.7999901164610401</v>
      </c>
      <c r="AG143" s="8">
        <v>8.7676094386755299</v>
      </c>
      <c r="AH143">
        <v>1.1539999999999999</v>
      </c>
      <c r="AI143" s="9">
        <v>2.2607741172074483</v>
      </c>
    </row>
    <row r="144" spans="31:35" x14ac:dyDescent="0.2">
      <c r="AE144" s="9">
        <v>0</v>
      </c>
      <c r="AF144" s="8">
        <v>2.6841875817400456</v>
      </c>
      <c r="AG144" s="8">
        <v>8.7940973906961393</v>
      </c>
      <c r="AH144">
        <v>1.2050000000000001</v>
      </c>
      <c r="AI144" s="9">
        <v>3.9830179524502669</v>
      </c>
    </row>
    <row r="145" spans="31:35" x14ac:dyDescent="0.2">
      <c r="AE145" s="9">
        <v>0</v>
      </c>
      <c r="AF145" s="8">
        <v>40.11705482775352</v>
      </c>
      <c r="AG145" s="8">
        <v>9.1314053838880405</v>
      </c>
      <c r="AH145">
        <v>1.768</v>
      </c>
      <c r="AI145" s="9">
        <v>2.8169029325830537</v>
      </c>
    </row>
    <row r="146" spans="31:35" x14ac:dyDescent="0.2">
      <c r="AE146" s="9">
        <v>0</v>
      </c>
      <c r="AF146" s="8">
        <v>-1.2769180824586084</v>
      </c>
      <c r="AG146" s="8">
        <v>9.1185539763454742</v>
      </c>
      <c r="AH146">
        <v>1.5309999999999999</v>
      </c>
      <c r="AI146" s="9">
        <v>2.6873835361175051</v>
      </c>
    </row>
    <row r="147" spans="31:35" x14ac:dyDescent="0.2">
      <c r="AE147" s="9">
        <v>0</v>
      </c>
      <c r="AF147" s="8">
        <v>-7.6729146114216817</v>
      </c>
      <c r="AG147" s="8">
        <v>9.038721338315364</v>
      </c>
      <c r="AH147">
        <v>1.296</v>
      </c>
      <c r="AI147" s="9">
        <v>2.8220349044283508</v>
      </c>
    </row>
    <row r="148" spans="31:35" x14ac:dyDescent="0.2">
      <c r="AE148" s="8"/>
      <c r="AF148" s="8"/>
      <c r="AG148" s="8">
        <v>3.7688221567871394</v>
      </c>
      <c r="AH148" s="8"/>
      <c r="AI148" s="9">
        <v>1.1855570172401855</v>
      </c>
    </row>
    <row r="149" spans="31:35" x14ac:dyDescent="0.2">
      <c r="AE149" s="8"/>
      <c r="AF149" s="8">
        <v>113.80830390731383</v>
      </c>
      <c r="AG149" s="8">
        <v>4.5287318082396553</v>
      </c>
      <c r="AH149" s="8"/>
      <c r="AI149" s="9">
        <v>1.1738431148195723</v>
      </c>
    </row>
    <row r="150" spans="31:35" x14ac:dyDescent="0.2">
      <c r="AE150" s="8"/>
      <c r="AF150" s="8">
        <v>163.07142625835209</v>
      </c>
      <c r="AG150" s="8">
        <v>5.4959872002887904</v>
      </c>
      <c r="AI150" s="9">
        <v>1.9617991727941175</v>
      </c>
    </row>
    <row r="151" spans="31:35" x14ac:dyDescent="0.2">
      <c r="AE151" s="9">
        <v>0</v>
      </c>
      <c r="AF151" s="8">
        <v>74.24254858193278</v>
      </c>
      <c r="AG151" s="8">
        <v>6.0512653002260182</v>
      </c>
      <c r="AH151">
        <v>0.99</v>
      </c>
      <c r="AI151" s="9">
        <v>2.7516213352172381</v>
      </c>
    </row>
    <row r="152" spans="31:35" x14ac:dyDescent="0.2">
      <c r="AE152" s="9">
        <v>0</v>
      </c>
      <c r="AF152" s="8">
        <v>60.735429176969276</v>
      </c>
      <c r="AG152" s="8">
        <v>6.5258548304913297</v>
      </c>
      <c r="AH152">
        <v>2.0739999999999998</v>
      </c>
      <c r="AI152" s="9">
        <v>2.0878351155864001</v>
      </c>
    </row>
    <row r="153" spans="31:35" x14ac:dyDescent="0.2">
      <c r="AE153" s="9">
        <v>0</v>
      </c>
      <c r="AF153" s="8">
        <v>47.309479125003847</v>
      </c>
      <c r="AG153" s="8">
        <v>6.9132203184131953</v>
      </c>
      <c r="AH153">
        <v>2.2970000000000002</v>
      </c>
      <c r="AI153" s="9">
        <v>1.7972033257747542</v>
      </c>
    </row>
    <row r="154" spans="31:35" x14ac:dyDescent="0.2">
      <c r="AE154" s="9">
        <v>0</v>
      </c>
      <c r="AF154" s="8">
        <v>38.293451883677434</v>
      </c>
      <c r="AG154" s="8">
        <v>7.2374280227852967</v>
      </c>
      <c r="AH154">
        <v>3.633</v>
      </c>
      <c r="AI154" s="9">
        <v>1.4626019318050245</v>
      </c>
    </row>
    <row r="155" spans="31:35" x14ac:dyDescent="0.2">
      <c r="AE155" s="9">
        <v>0</v>
      </c>
      <c r="AF155" s="8">
        <v>39.015313053527741</v>
      </c>
      <c r="AG155" s="8">
        <v>7.5668419297128029</v>
      </c>
      <c r="AH155">
        <v>4.5179999999999998</v>
      </c>
      <c r="AI155" s="9">
        <v>1.7578159838512259</v>
      </c>
    </row>
    <row r="156" spans="31:35" x14ac:dyDescent="0.2">
      <c r="AE156" s="9">
        <v>0</v>
      </c>
      <c r="AF156" s="8">
        <v>34.960212640699076</v>
      </c>
      <c r="AG156" s="8">
        <v>7.8666517575443118</v>
      </c>
      <c r="AH156">
        <v>3.2120000000000002</v>
      </c>
      <c r="AI156" s="9">
        <v>1.4869350693954653</v>
      </c>
    </row>
    <row r="157" spans="31:35" x14ac:dyDescent="0.2">
      <c r="AE157" s="8"/>
      <c r="AF157" s="8">
        <v>-3.7561529723589482</v>
      </c>
      <c r="AG157" s="8">
        <v>8.5337749510079153</v>
      </c>
      <c r="AH157">
        <v>31.414000000000001</v>
      </c>
      <c r="AI157" s="9">
        <v>1.4464946101188132</v>
      </c>
    </row>
    <row r="158" spans="31:35" x14ac:dyDescent="0.2">
      <c r="AE158" s="9">
        <v>10.0710030847782</v>
      </c>
      <c r="AF158" s="8">
        <v>2.1461169250137591</v>
      </c>
      <c r="AG158" s="8">
        <v>8.5550090721004626</v>
      </c>
      <c r="AH158">
        <v>17.651</v>
      </c>
      <c r="AI158" s="9">
        <v>1.5269898126215649</v>
      </c>
    </row>
    <row r="159" spans="31:35" x14ac:dyDescent="0.2">
      <c r="AE159" s="9">
        <v>9.86766849320124</v>
      </c>
      <c r="AF159" s="8">
        <v>5.7523061220559599</v>
      </c>
      <c r="AG159" s="8">
        <v>8.6109385111017485</v>
      </c>
      <c r="AH159">
        <v>17.719000000000001</v>
      </c>
      <c r="AI159" s="9">
        <v>1.6516553155843683</v>
      </c>
    </row>
    <row r="160" spans="31:35" x14ac:dyDescent="0.2">
      <c r="AE160" s="9">
        <v>17.333930114828998</v>
      </c>
      <c r="AF160" s="8">
        <v>3.1576647120952863</v>
      </c>
      <c r="AG160" s="8">
        <v>8.6420268683375649</v>
      </c>
      <c r="AH160">
        <v>8.0570000000000004</v>
      </c>
      <c r="AI160" s="9">
        <v>1.6709680836040108</v>
      </c>
    </row>
    <row r="161" spans="31:35" x14ac:dyDescent="0.2">
      <c r="AE161" s="8"/>
      <c r="AF161" s="8">
        <v>-2.1677729134303094</v>
      </c>
      <c r="AG161" s="8">
        <v>8.6201107254229239</v>
      </c>
      <c r="AH161">
        <v>8.9969999999999999</v>
      </c>
      <c r="AI161" s="9">
        <v>1.8262901479610247</v>
      </c>
    </row>
    <row r="162" spans="31:35" x14ac:dyDescent="0.2">
      <c r="AE162" s="9">
        <v>20.334908855317</v>
      </c>
      <c r="AF162" s="8">
        <v>1.1764705882352908</v>
      </c>
      <c r="AG162" s="8">
        <v>8.6318067651861146</v>
      </c>
      <c r="AH162">
        <v>7.992</v>
      </c>
      <c r="AI162" s="9">
        <v>1.7638750178342131</v>
      </c>
    </row>
    <row r="163" spans="31:35" x14ac:dyDescent="0.2">
      <c r="AE163" s="8"/>
      <c r="AF163" s="8">
        <v>-2.2025253245826795</v>
      </c>
      <c r="AG163" s="8">
        <v>8.6095353345906673</v>
      </c>
      <c r="AH163">
        <v>6.5629999999999997</v>
      </c>
      <c r="AI163" s="9">
        <v>1.7249120119627259</v>
      </c>
    </row>
    <row r="164" spans="31:35" x14ac:dyDescent="0.2">
      <c r="AE164" s="9">
        <v>19.454809286898801</v>
      </c>
      <c r="AF164" s="8">
        <v>-1.1087404489669417</v>
      </c>
      <c r="AG164" s="8">
        <v>8.5983860066931701</v>
      </c>
      <c r="AH164">
        <v>6.069</v>
      </c>
      <c r="AI164" s="9">
        <v>1.7370041859521661</v>
      </c>
    </row>
    <row r="165" spans="31:35" x14ac:dyDescent="0.2">
      <c r="AE165" s="9">
        <v>20.315280471968801</v>
      </c>
      <c r="AF165" s="8">
        <v>1.8698482361836017</v>
      </c>
      <c r="AG165" s="8">
        <v>8.6169118215266529</v>
      </c>
      <c r="AH165">
        <v>11.632</v>
      </c>
      <c r="AI165" s="9">
        <v>1.6710533461253008</v>
      </c>
    </row>
    <row r="166" spans="31:35" x14ac:dyDescent="0.2">
      <c r="AE166" s="8"/>
      <c r="AF166" s="8">
        <v>1.1874807667939731</v>
      </c>
      <c r="AG166" s="8">
        <v>8.628716676901476</v>
      </c>
      <c r="AH166">
        <v>-22.065999999999999</v>
      </c>
      <c r="AI166" s="9">
        <v>1.6094742303082346</v>
      </c>
    </row>
    <row r="167" spans="31:35" x14ac:dyDescent="0.2">
      <c r="AE167" s="9">
        <v>22.955910455910399</v>
      </c>
      <c r="AF167" s="8">
        <v>-3.2549160456137196</v>
      </c>
      <c r="AG167" s="8">
        <v>7.6754995977488658</v>
      </c>
      <c r="AH167">
        <v>2.1520000000000001</v>
      </c>
      <c r="AI167" s="9">
        <v>1.2876235556174298</v>
      </c>
    </row>
    <row r="168" spans="31:35" x14ac:dyDescent="0.2">
      <c r="AE168" s="9">
        <v>21.100813743218701</v>
      </c>
      <c r="AF168" s="8">
        <v>2.5616037867186328</v>
      </c>
      <c r="AG168" s="8">
        <v>7.7007930423568771</v>
      </c>
      <c r="AH168">
        <v>1.7430000000000001</v>
      </c>
      <c r="AI168" s="9">
        <v>0.81190896339532159</v>
      </c>
    </row>
    <row r="169" spans="31:35" x14ac:dyDescent="0.2">
      <c r="AE169" s="9">
        <v>20.8623094724135</v>
      </c>
      <c r="AF169" s="8">
        <v>-1.9546626849463744</v>
      </c>
      <c r="AG169" s="8">
        <v>7.6810528537249105</v>
      </c>
      <c r="AH169">
        <v>1.391</v>
      </c>
      <c r="AI169" s="9">
        <v>0.87867460427338595</v>
      </c>
    </row>
    <row r="170" spans="31:35" x14ac:dyDescent="0.2">
      <c r="AE170" s="9">
        <v>19.322486519691399</v>
      </c>
      <c r="AF170" s="8">
        <v>6.303936499146241</v>
      </c>
      <c r="AG170" s="8">
        <v>7.7421849843759718</v>
      </c>
      <c r="AH170">
        <v>1.397</v>
      </c>
      <c r="AI170" s="9">
        <v>0.86286086390275663</v>
      </c>
    </row>
    <row r="171" spans="31:35" x14ac:dyDescent="0.2">
      <c r="AE171" s="9">
        <v>19.193409247757099</v>
      </c>
      <c r="AF171" s="8">
        <v>5.5263729107879387</v>
      </c>
      <c r="AG171" s="8">
        <v>7.7959757002612005</v>
      </c>
      <c r="AH171">
        <v>1.401</v>
      </c>
      <c r="AI171" s="9">
        <v>0.83026164225769294</v>
      </c>
    </row>
    <row r="172" spans="31:35" x14ac:dyDescent="0.2">
      <c r="AE172" s="9">
        <v>2.7696793002915401</v>
      </c>
      <c r="AF172" s="8">
        <v>5.2328451538588041</v>
      </c>
      <c r="AG172" s="8">
        <v>7.8469809821387884</v>
      </c>
      <c r="AH172">
        <v>1.2609999999999999</v>
      </c>
      <c r="AI172" s="9">
        <v>0.85695856137607507</v>
      </c>
    </row>
    <row r="173" spans="31:35" x14ac:dyDescent="0.2">
      <c r="AE173" s="9">
        <v>3.63196125907991</v>
      </c>
      <c r="AF173" s="8">
        <v>5.3244722439405718</v>
      </c>
      <c r="AG173" s="8">
        <v>7.8988565932644672</v>
      </c>
      <c r="AH173">
        <v>1.4239999999999999</v>
      </c>
      <c r="AI173" s="9">
        <v>0.87896221512879524</v>
      </c>
    </row>
    <row r="174" spans="31:35" x14ac:dyDescent="0.2">
      <c r="AE174" s="9">
        <v>4.2643923240938202</v>
      </c>
      <c r="AF174" s="8">
        <v>7.5272808254769581</v>
      </c>
      <c r="AG174" s="8">
        <v>7.9714309977693505</v>
      </c>
      <c r="AH174">
        <v>1.7150000000000001</v>
      </c>
      <c r="AI174" s="9">
        <v>0.9940628236106317</v>
      </c>
    </row>
    <row r="175" spans="31:35" x14ac:dyDescent="0.2">
      <c r="AE175" s="9">
        <v>3.8132043862321101</v>
      </c>
      <c r="AF175" s="8">
        <v>42.996202968588207</v>
      </c>
      <c r="AG175" s="8">
        <v>8.3290788890214227</v>
      </c>
      <c r="AH175">
        <v>2.17</v>
      </c>
      <c r="AI175" s="9">
        <v>0.76034374547385697</v>
      </c>
    </row>
    <row r="176" spans="31:35" x14ac:dyDescent="0.2">
      <c r="AE176" s="9">
        <v>4.4244034165957302</v>
      </c>
      <c r="AF176" s="8">
        <v>4.5213151161106371</v>
      </c>
      <c r="AG176" s="8">
        <v>8.373299726041628</v>
      </c>
      <c r="AH176">
        <v>1.9410000000000001</v>
      </c>
      <c r="AI176" s="9">
        <v>0.76322778817062753</v>
      </c>
    </row>
    <row r="177" spans="31:35" x14ac:dyDescent="0.2">
      <c r="AE177" s="9">
        <v>18.7344095382091</v>
      </c>
      <c r="AF177" s="8">
        <v>-30.861534313064581</v>
      </c>
      <c r="AG177" s="8">
        <v>9.2356181791604506</v>
      </c>
      <c r="AH177">
        <v>0.26</v>
      </c>
      <c r="AI177" s="9">
        <v>1.5815132605304212</v>
      </c>
    </row>
    <row r="178" spans="31:35" x14ac:dyDescent="0.2">
      <c r="AE178" s="3"/>
      <c r="AF178" s="8">
        <v>17.687207488299531</v>
      </c>
      <c r="AG178" s="8">
        <v>9.3984783140915766</v>
      </c>
      <c r="AH178">
        <v>0.33500000000000002</v>
      </c>
      <c r="AI178" s="9">
        <v>1.407787903893952</v>
      </c>
    </row>
    <row r="179" spans="31:35" x14ac:dyDescent="0.2">
      <c r="AE179" s="9">
        <v>34.111086353733398</v>
      </c>
      <c r="AF179" s="8">
        <v>18.574979287489644</v>
      </c>
      <c r="AG179" s="8">
        <v>9.5688536251885559</v>
      </c>
      <c r="AH179">
        <v>0.312</v>
      </c>
      <c r="AI179" s="9">
        <v>1.2383314700950252</v>
      </c>
    </row>
    <row r="180" spans="31:35" x14ac:dyDescent="0.2">
      <c r="AE180" s="9">
        <v>42.956631786050401</v>
      </c>
      <c r="AF180" s="8">
        <v>-7.1967579653437665</v>
      </c>
      <c r="AG180" s="8">
        <v>9.4941650141006591</v>
      </c>
      <c r="AH180">
        <v>0.36099999999999999</v>
      </c>
      <c r="AI180" s="9">
        <v>1.4535461526878481</v>
      </c>
    </row>
    <row r="181" spans="31:35" x14ac:dyDescent="0.2">
      <c r="AE181" s="3"/>
      <c r="AF181" s="8">
        <v>-1.505797319680771E-2</v>
      </c>
      <c r="AG181" s="8">
        <v>9.4940144230304249</v>
      </c>
      <c r="AH181">
        <v>0.55000000000000004</v>
      </c>
      <c r="AI181" s="9">
        <v>1.3901355421686747</v>
      </c>
    </row>
    <row r="182" spans="31:35" x14ac:dyDescent="0.2">
      <c r="AE182" s="9">
        <v>44.714271958305297</v>
      </c>
      <c r="AF182" s="8">
        <v>4.7590361445783129</v>
      </c>
      <c r="AG182" s="8">
        <v>9.5405070560341194</v>
      </c>
      <c r="AH182">
        <v>0.64900000000000002</v>
      </c>
      <c r="AI182" s="9">
        <v>1.4485336400230018</v>
      </c>
    </row>
    <row r="183" spans="31:35" x14ac:dyDescent="0.2">
      <c r="AE183" s="9">
        <v>47.558726460881303</v>
      </c>
      <c r="AF183" s="8">
        <v>-12.068717653824036</v>
      </c>
      <c r="AG183" s="8">
        <v>9.4118924970469156</v>
      </c>
      <c r="AH183">
        <v>0.60899999999999999</v>
      </c>
      <c r="AI183" s="9">
        <v>1.6846235592250469</v>
      </c>
    </row>
    <row r="184" spans="31:35" x14ac:dyDescent="0.2">
      <c r="AE184" s="9"/>
      <c r="AF184" s="8">
        <v>4.0873048311943105E-2</v>
      </c>
      <c r="AG184" s="8">
        <v>9.4123011440224857</v>
      </c>
      <c r="AH184">
        <v>0.55700000000000005</v>
      </c>
      <c r="AI184" s="9">
        <v>1.4387971890831834</v>
      </c>
    </row>
    <row r="185" spans="31:35" x14ac:dyDescent="0.2">
      <c r="AE185" s="9">
        <v>49.957025814119703</v>
      </c>
      <c r="AF185" s="8">
        <v>7.1498610884131395</v>
      </c>
      <c r="AG185" s="8">
        <v>9.4813593835314247</v>
      </c>
      <c r="AH185">
        <v>0.59799999999999998</v>
      </c>
      <c r="AI185" s="9">
        <v>1.4796766567528408</v>
      </c>
    </row>
    <row r="186" spans="31:35" x14ac:dyDescent="0.2">
      <c r="AE186" s="3"/>
      <c r="AF186" s="8">
        <v>6.6727674826508041</v>
      </c>
      <c r="AG186" s="8">
        <v>9.545955098183267</v>
      </c>
      <c r="AH186">
        <v>0.65700000000000003</v>
      </c>
      <c r="AI186" s="9">
        <v>1.4573920503288533</v>
      </c>
    </row>
    <row r="187" spans="31:35" x14ac:dyDescent="0.2">
      <c r="AE187" s="9">
        <v>5.55555555555555</v>
      </c>
      <c r="AF187" s="8">
        <v>10.346479323008143</v>
      </c>
      <c r="AG187" s="8">
        <v>8.8408696240913951</v>
      </c>
      <c r="AH187">
        <v>0.39200000000000002</v>
      </c>
      <c r="AI187" s="9">
        <v>4.6709593401823177</v>
      </c>
    </row>
    <row r="188" spans="31:35" x14ac:dyDescent="0.2">
      <c r="AE188" s="9">
        <v>22.238050015827699</v>
      </c>
      <c r="AF188" s="8">
        <v>16.69801765301693</v>
      </c>
      <c r="AG188" s="8">
        <v>8.9952889905593096</v>
      </c>
      <c r="AH188">
        <v>0.33600000000000002</v>
      </c>
      <c r="AI188" s="9">
        <v>4.1423434593924364</v>
      </c>
    </row>
    <row r="189" spans="31:35" x14ac:dyDescent="0.2">
      <c r="AE189" s="3"/>
      <c r="AF189" s="8">
        <v>13.924364538127712</v>
      </c>
      <c r="AG189" s="8">
        <v>9.1256535638089886</v>
      </c>
      <c r="AH189">
        <v>0.315</v>
      </c>
      <c r="AI189" s="9">
        <v>3.7831954723552461</v>
      </c>
    </row>
    <row r="190" spans="31:35" x14ac:dyDescent="0.2">
      <c r="AE190" s="9">
        <v>23.927203065134101</v>
      </c>
      <c r="AF190" s="8">
        <v>13.419677840661734</v>
      </c>
      <c r="AG190" s="8">
        <v>9.2515782799924278</v>
      </c>
      <c r="AH190">
        <v>0.44800000000000001</v>
      </c>
      <c r="AI190" s="9">
        <v>3.8396507053065925</v>
      </c>
    </row>
    <row r="191" spans="31:35" x14ac:dyDescent="0.2">
      <c r="AE191" s="9">
        <v>24.335016835016798</v>
      </c>
      <c r="AF191" s="8">
        <v>13.021782938297669</v>
      </c>
      <c r="AG191" s="8">
        <v>9.373988663504516</v>
      </c>
      <c r="AH191">
        <v>0.33800000000000002</v>
      </c>
      <c r="AI191" s="9">
        <v>3.0528103243335032</v>
      </c>
    </row>
    <row r="192" spans="31:35" x14ac:dyDescent="0.2">
      <c r="AE192" s="9">
        <v>25.6272401433691</v>
      </c>
      <c r="AF192" s="8">
        <v>7.8451349974528783</v>
      </c>
      <c r="AG192" s="8">
        <v>9.4495147403629201</v>
      </c>
      <c r="AH192">
        <v>0.40699999999999997</v>
      </c>
      <c r="AI192" s="9">
        <v>3.0364509526058887</v>
      </c>
    </row>
    <row r="193" spans="31:35" x14ac:dyDescent="0.2">
      <c r="AE193" s="3"/>
      <c r="AF193" s="8">
        <v>9.2741300582585424</v>
      </c>
      <c r="AG193" s="8">
        <v>9.538204234060796</v>
      </c>
      <c r="AH193">
        <v>0.34799999999999998</v>
      </c>
      <c r="AI193" s="9">
        <v>2.8988472622478385</v>
      </c>
    </row>
    <row r="194" spans="31:35" x14ac:dyDescent="0.2">
      <c r="AE194" s="9">
        <v>37.573909830007302</v>
      </c>
      <c r="AF194" s="8">
        <v>8.6599423631123926</v>
      </c>
      <c r="AG194" s="8">
        <v>9.6212572587625917</v>
      </c>
      <c r="AH194">
        <v>0.94599999999999995</v>
      </c>
      <c r="AI194" s="9">
        <v>4.2457896830659063</v>
      </c>
    </row>
    <row r="195" spans="31:35" x14ac:dyDescent="0.2">
      <c r="AE195" s="3"/>
      <c r="AF195" s="8">
        <v>21.721257127701897</v>
      </c>
      <c r="AG195" s="8">
        <v>9.8178207257790362</v>
      </c>
      <c r="AH195">
        <v>1.075</v>
      </c>
      <c r="AI195" s="9">
        <v>3.7028543414315287</v>
      </c>
    </row>
    <row r="196" spans="31:35" x14ac:dyDescent="0.2">
      <c r="AE196" s="9">
        <v>47.5</v>
      </c>
      <c r="AF196" s="8">
        <v>12.261684279333261</v>
      </c>
      <c r="AG196" s="8">
        <v>9.9334831525715082</v>
      </c>
      <c r="AH196">
        <v>1.036</v>
      </c>
      <c r="AI196" s="9">
        <v>3.3589693823086999</v>
      </c>
    </row>
    <row r="197" spans="31:35" x14ac:dyDescent="0.2">
      <c r="AE197" s="8"/>
      <c r="AF197" s="8">
        <v>3.8175884686544266</v>
      </c>
      <c r="AG197" s="8">
        <v>5.8695031065637133</v>
      </c>
      <c r="AH197" s="8"/>
      <c r="AI197" s="9">
        <v>3.4160893375094972</v>
      </c>
    </row>
    <row r="198" spans="31:35" x14ac:dyDescent="0.2">
      <c r="AE198" s="9">
        <v>0</v>
      </c>
      <c r="AF198" s="8">
        <v>22.528687587023025</v>
      </c>
      <c r="AG198" s="8">
        <v>6.0726781075273824</v>
      </c>
      <c r="AH198" s="8"/>
      <c r="AI198" s="9">
        <v>3.4208799998156003</v>
      </c>
    </row>
    <row r="199" spans="31:35" x14ac:dyDescent="0.2">
      <c r="AE199" s="9">
        <v>0</v>
      </c>
      <c r="AF199" s="8">
        <v>19.76530572260344</v>
      </c>
      <c r="AG199" s="8">
        <v>6.2530419636302677</v>
      </c>
      <c r="AH199">
        <v>1.335</v>
      </c>
      <c r="AI199" s="9">
        <v>4.4736956567761954</v>
      </c>
    </row>
    <row r="200" spans="31:35" x14ac:dyDescent="0.2">
      <c r="AE200" s="9">
        <v>0</v>
      </c>
      <c r="AF200" s="8">
        <v>36.171334761379619</v>
      </c>
      <c r="AG200" s="8">
        <v>6.5617856848998164</v>
      </c>
      <c r="AH200">
        <v>1.7869999999999999</v>
      </c>
      <c r="AI200" s="9">
        <v>3.8469812051434982</v>
      </c>
    </row>
    <row r="201" spans="31:35" x14ac:dyDescent="0.2">
      <c r="AE201" s="9">
        <v>0</v>
      </c>
      <c r="AF201" s="8">
        <v>26.519856289591747</v>
      </c>
      <c r="AG201" s="8">
        <v>6.7970147614774543</v>
      </c>
      <c r="AH201">
        <v>1.9359999999999999</v>
      </c>
      <c r="AI201" s="9">
        <v>4.3927193798726725</v>
      </c>
    </row>
    <row r="202" spans="31:35" x14ac:dyDescent="0.2">
      <c r="AE202" s="9">
        <v>0</v>
      </c>
      <c r="AF202" s="8">
        <v>33.984456601029308</v>
      </c>
      <c r="AG202" s="8">
        <v>7.0895683731975678</v>
      </c>
      <c r="AH202">
        <v>1.9139999999999999</v>
      </c>
      <c r="AI202" s="9">
        <v>7.2324314860053853</v>
      </c>
    </row>
    <row r="203" spans="31:35" x14ac:dyDescent="0.2">
      <c r="AE203" s="9">
        <v>0</v>
      </c>
      <c r="AF203" s="8">
        <v>41.977588607542152</v>
      </c>
      <c r="AG203" s="8">
        <v>7.4400674056473424</v>
      </c>
      <c r="AH203">
        <v>1.9850000000000001</v>
      </c>
      <c r="AI203" s="9">
        <v>4.6344648577544314</v>
      </c>
    </row>
    <row r="204" spans="31:35" x14ac:dyDescent="0.2">
      <c r="AE204" s="9">
        <v>0</v>
      </c>
      <c r="AF204" s="8">
        <v>7.5567352667416401</v>
      </c>
      <c r="AG204" s="8">
        <v>7.5129156979285829</v>
      </c>
      <c r="AH204">
        <v>1.8220000000000001</v>
      </c>
      <c r="AI204" s="9">
        <v>5.2560689166420058</v>
      </c>
    </row>
    <row r="205" spans="31:35" x14ac:dyDescent="0.2">
      <c r="AE205" s="9">
        <v>0</v>
      </c>
      <c r="AF205" s="8">
        <v>22.821812829161807</v>
      </c>
      <c r="AG205" s="8">
        <v>7.7184801407813577</v>
      </c>
      <c r="AH205">
        <v>2.097</v>
      </c>
      <c r="AI205" s="9">
        <v>5.0314148949695454</v>
      </c>
    </row>
    <row r="206" spans="31:35" x14ac:dyDescent="0.2">
      <c r="AE206" s="9">
        <v>0</v>
      </c>
      <c r="AF206" s="8">
        <v>8.1774124286853649</v>
      </c>
      <c r="AG206" s="8">
        <v>7.7970825418220402</v>
      </c>
      <c r="AH206">
        <v>2.1539999999999999</v>
      </c>
      <c r="AI206" s="9">
        <v>4.6034575005794141</v>
      </c>
    </row>
    <row r="207" spans="31:35" x14ac:dyDescent="0.2">
      <c r="AE207" s="9">
        <v>75.189654812588699</v>
      </c>
      <c r="AF207" s="8">
        <v>-28.060245354062918</v>
      </c>
      <c r="AG207" s="8">
        <v>10.296002501468664</v>
      </c>
      <c r="AH207">
        <v>1.3049999999999999</v>
      </c>
      <c r="AI207" s="9">
        <v>0.99496859593435538</v>
      </c>
    </row>
    <row r="208" spans="31:35" x14ac:dyDescent="0.2">
      <c r="AE208" s="3"/>
      <c r="AF208" s="8">
        <v>14.344566758965355</v>
      </c>
      <c r="AG208" s="8">
        <v>10.430048720688177</v>
      </c>
      <c r="AH208">
        <v>1.125</v>
      </c>
      <c r="AI208" s="9">
        <v>1.0453015179256984</v>
      </c>
    </row>
    <row r="209" spans="31:35" x14ac:dyDescent="0.2">
      <c r="AE209" s="9">
        <v>90.272388802998194</v>
      </c>
      <c r="AF209" s="8">
        <v>13.596361703384325</v>
      </c>
      <c r="AG209" s="8">
        <v>10.557530013215313</v>
      </c>
      <c r="AH209">
        <v>1.0189999999999999</v>
      </c>
      <c r="AI209" s="9">
        <v>1.0174179795143763</v>
      </c>
    </row>
    <row r="210" spans="31:35" x14ac:dyDescent="0.2">
      <c r="AE210" s="9">
        <v>88.757566387436498</v>
      </c>
      <c r="AF210" s="8">
        <v>-2.0147662871106951</v>
      </c>
      <c r="AG210" s="8">
        <v>10.537176618145875</v>
      </c>
      <c r="AH210">
        <v>1.08</v>
      </c>
      <c r="AI210" s="9">
        <v>1.1525563131782124</v>
      </c>
    </row>
    <row r="211" spans="31:35" x14ac:dyDescent="0.2">
      <c r="AE211" s="9">
        <v>87.924835673253497</v>
      </c>
      <c r="AF211" s="8">
        <v>-40.877132471942907</v>
      </c>
      <c r="AG211" s="8">
        <v>10.011624211140706</v>
      </c>
      <c r="AH211">
        <v>0.85099999999999998</v>
      </c>
      <c r="AI211" s="9">
        <v>1.9185963022796626</v>
      </c>
    </row>
    <row r="212" spans="31:35" x14ac:dyDescent="0.2">
      <c r="AE212" s="9"/>
      <c r="AF212" s="8">
        <v>-51.817447495961233</v>
      </c>
      <c r="AG212" s="8">
        <v>9.281450999434135</v>
      </c>
      <c r="AH212">
        <v>0.70299999999999996</v>
      </c>
      <c r="AI212" s="9">
        <v>3.5929961814287044</v>
      </c>
    </row>
    <row r="213" spans="31:35" x14ac:dyDescent="0.2">
      <c r="AE213" s="9">
        <v>88.219525332106699</v>
      </c>
      <c r="AF213" s="8">
        <v>-38.195026543727302</v>
      </c>
      <c r="AG213" s="8">
        <v>8.8002646513103358</v>
      </c>
      <c r="AH213">
        <v>0.68600000000000005</v>
      </c>
      <c r="AI213" s="9">
        <v>5.1529535864978904</v>
      </c>
    </row>
    <row r="214" spans="31:35" x14ac:dyDescent="0.2">
      <c r="AE214" s="9">
        <v>75.175934471619698</v>
      </c>
      <c r="AF214" s="8">
        <v>-28.239903556359252</v>
      </c>
      <c r="AG214" s="8">
        <v>8.4684230270468088</v>
      </c>
      <c r="AH214">
        <v>0.67</v>
      </c>
      <c r="AI214" s="9">
        <v>6.010289794204116</v>
      </c>
    </row>
    <row r="215" spans="31:35" x14ac:dyDescent="0.2">
      <c r="AE215" s="3"/>
      <c r="AF215" s="8">
        <v>14.783704325913483</v>
      </c>
      <c r="AG215" s="8">
        <v>8.6063023664880127</v>
      </c>
      <c r="AH215">
        <v>0.91400000000000003</v>
      </c>
      <c r="AI215" s="9">
        <v>4.2283205268935236</v>
      </c>
    </row>
    <row r="216" spans="31:35" x14ac:dyDescent="0.2">
      <c r="AE216" s="9">
        <v>77.434963433959695</v>
      </c>
      <c r="AF216" s="8">
        <v>15.678741309915845</v>
      </c>
      <c r="AG216" s="8">
        <v>8.7519490580586137</v>
      </c>
      <c r="AH216">
        <v>1.004</v>
      </c>
      <c r="AI216" s="9">
        <v>3.3896884390321049</v>
      </c>
    </row>
    <row r="217" spans="31:35" x14ac:dyDescent="0.2">
      <c r="AE217" s="3"/>
      <c r="AF217" s="8">
        <v>-30.450689695087679</v>
      </c>
      <c r="AG217" s="8">
        <v>9.0564811330092443</v>
      </c>
      <c r="AH217">
        <v>0.77200000000000002</v>
      </c>
      <c r="AI217" s="9">
        <v>3.2873784672997566</v>
      </c>
    </row>
    <row r="218" spans="31:35" x14ac:dyDescent="0.2">
      <c r="AE218" s="9">
        <v>38.823077472841597</v>
      </c>
      <c r="AF218" s="8">
        <v>42.093582089047416</v>
      </c>
      <c r="AG218" s="8">
        <v>9.4077968163544075</v>
      </c>
      <c r="AH218">
        <v>0.72899999999999998</v>
      </c>
      <c r="AI218" s="9">
        <v>3.5643930066486087</v>
      </c>
    </row>
    <row r="219" spans="31:35" x14ac:dyDescent="0.2">
      <c r="AE219" s="9">
        <v>46.701043967570399</v>
      </c>
      <c r="AF219" s="8">
        <v>37.979151276368711</v>
      </c>
      <c r="AG219" s="8">
        <v>9.7297292264026609</v>
      </c>
      <c r="AH219">
        <v>0.75</v>
      </c>
      <c r="AI219" s="9">
        <v>3.0964306960142771</v>
      </c>
    </row>
    <row r="220" spans="31:35" x14ac:dyDescent="0.2">
      <c r="AE220" s="9">
        <v>44.449598021026603</v>
      </c>
      <c r="AF220" s="8">
        <v>0.81499107674003568</v>
      </c>
      <c r="AG220" s="8">
        <v>9.7378461059933716</v>
      </c>
      <c r="AH220">
        <v>0.84299999999999997</v>
      </c>
      <c r="AI220" s="9">
        <v>3.5839381601463387</v>
      </c>
    </row>
    <row r="221" spans="31:35" x14ac:dyDescent="0.2">
      <c r="AE221" s="9">
        <v>46.117151255445002</v>
      </c>
      <c r="AF221" s="8">
        <v>-3.2159084203693871</v>
      </c>
      <c r="AG221" s="8">
        <v>9.7051585575963557</v>
      </c>
      <c r="AH221">
        <v>0.90800000000000003</v>
      </c>
      <c r="AI221" s="9">
        <v>3.7578953786123646</v>
      </c>
    </row>
    <row r="222" spans="31:35" x14ac:dyDescent="0.2">
      <c r="AE222" s="9"/>
      <c r="AF222" s="8">
        <v>-16.17485672478966</v>
      </c>
      <c r="AG222" s="8">
        <v>9.528721373177234</v>
      </c>
      <c r="AH222">
        <v>0.81899999999999995</v>
      </c>
      <c r="AI222" s="9">
        <v>4.0695323296239723</v>
      </c>
    </row>
    <row r="223" spans="31:35" x14ac:dyDescent="0.2">
      <c r="AE223" s="9">
        <v>48.150073769462601</v>
      </c>
      <c r="AF223" s="8">
        <v>-53.574805440395664</v>
      </c>
      <c r="AG223" s="8">
        <v>8.7613934852560575</v>
      </c>
      <c r="AH223">
        <v>1.1919999999999999</v>
      </c>
      <c r="AI223" s="9">
        <v>2.951903493655021</v>
      </c>
    </row>
    <row r="224" spans="31:35" x14ac:dyDescent="0.2">
      <c r="AE224" s="9">
        <v>47.949353945546797</v>
      </c>
      <c r="AF224" s="8">
        <v>-15.917280275732415</v>
      </c>
      <c r="AG224" s="8">
        <v>8.5880243721768288</v>
      </c>
      <c r="AH224">
        <v>3.2749999999999999</v>
      </c>
      <c r="AI224" s="9">
        <v>4.1958263461896781</v>
      </c>
    </row>
    <row r="225" spans="31:35" x14ac:dyDescent="0.2">
      <c r="AE225" s="9">
        <v>53.355043347236503</v>
      </c>
      <c r="AF225" s="8">
        <v>7.1734674864915222</v>
      </c>
      <c r="AG225" s="8">
        <v>8.6573028994008823</v>
      </c>
      <c r="AH225">
        <v>2.1640000000000001</v>
      </c>
      <c r="AI225" s="9">
        <v>3.8111961057023644</v>
      </c>
    </row>
    <row r="226" spans="31:35" x14ac:dyDescent="0.2">
      <c r="AE226" s="3"/>
      <c r="AF226" s="8">
        <v>27.451321279554936</v>
      </c>
      <c r="AG226" s="8">
        <v>8.8998672112235866</v>
      </c>
      <c r="AH226">
        <v>1.72</v>
      </c>
      <c r="AI226" s="9">
        <v>2.9439367071340881</v>
      </c>
    </row>
    <row r="227" spans="31:35" x14ac:dyDescent="0.2">
      <c r="AE227" s="3"/>
      <c r="AF227" s="8">
        <v>-37.559581673931447</v>
      </c>
      <c r="AG227" s="8">
        <v>11.978500552685318</v>
      </c>
      <c r="AH227">
        <v>0.82199999999999995</v>
      </c>
      <c r="AI227" s="9">
        <v>1.0334477974550043</v>
      </c>
    </row>
    <row r="228" spans="31:35" x14ac:dyDescent="0.2">
      <c r="AE228" s="9">
        <v>83.830398932280204</v>
      </c>
      <c r="AF228" s="8">
        <v>19.030340316272529</v>
      </c>
      <c r="AG228" s="8">
        <v>12.152708787952761</v>
      </c>
      <c r="AH228">
        <v>0.747</v>
      </c>
      <c r="AI228" s="9">
        <v>0.97448406440690483</v>
      </c>
    </row>
    <row r="229" spans="31:35" x14ac:dyDescent="0.2">
      <c r="AE229" s="9">
        <v>86.925872191244807</v>
      </c>
      <c r="AF229" s="8">
        <v>24.618816815834858</v>
      </c>
      <c r="AG229" s="8">
        <v>12.372798214699571</v>
      </c>
      <c r="AH229">
        <v>0.73199999999999998</v>
      </c>
      <c r="AI229" s="9">
        <v>0.88652734398144617</v>
      </c>
    </row>
    <row r="230" spans="31:35" x14ac:dyDescent="0.2">
      <c r="AE230" s="9">
        <v>87.376980483041095</v>
      </c>
      <c r="AF230" s="8">
        <v>-5.8005975808977253</v>
      </c>
      <c r="AG230" s="8">
        <v>12.313041866527415</v>
      </c>
      <c r="AH230">
        <v>0.69899999999999995</v>
      </c>
      <c r="AI230" s="9">
        <v>1.0467337586485759</v>
      </c>
    </row>
    <row r="231" spans="31:35" x14ac:dyDescent="0.2">
      <c r="AE231" s="9">
        <v>84.605609126524101</v>
      </c>
      <c r="AF231" s="8">
        <v>-4.9043040704465808</v>
      </c>
      <c r="AG231" s="8">
        <v>12.262755390702161</v>
      </c>
      <c r="AH231">
        <v>0.69599999999999995</v>
      </c>
      <c r="AI231" s="9">
        <v>1.1988481744651902</v>
      </c>
    </row>
    <row r="232" spans="31:35" x14ac:dyDescent="0.2">
      <c r="AE232" s="9">
        <v>85.738957777783298</v>
      </c>
      <c r="AF232" s="8">
        <v>-9.1446821377277185</v>
      </c>
      <c r="AG232" s="8">
        <v>12.166853532375612</v>
      </c>
      <c r="AH232">
        <v>0.69799999999999995</v>
      </c>
      <c r="AI232" s="9">
        <v>1.3833329866672213</v>
      </c>
    </row>
    <row r="233" spans="31:35" x14ac:dyDescent="0.2">
      <c r="AE233" s="3"/>
      <c r="AF233" s="8">
        <v>-36.26578197474884</v>
      </c>
      <c r="AG233" s="8">
        <v>11.716404939389708</v>
      </c>
      <c r="AH233">
        <v>0.71799999999999997</v>
      </c>
      <c r="AI233" s="9">
        <v>2.1710996524321589</v>
      </c>
    </row>
    <row r="234" spans="31:35" x14ac:dyDescent="0.2">
      <c r="AE234" s="9">
        <v>85.262171204430103</v>
      </c>
      <c r="AF234" s="8">
        <v>-15.710719122758352</v>
      </c>
      <c r="AG234" s="8">
        <v>11.545489455843491</v>
      </c>
      <c r="AH234">
        <v>0.753</v>
      </c>
      <c r="AI234" s="9">
        <v>2.5174523279450201</v>
      </c>
    </row>
    <row r="235" spans="31:35" x14ac:dyDescent="0.2">
      <c r="AE235" s="9">
        <v>84.417690598029296</v>
      </c>
      <c r="AF235" s="8">
        <v>23.400445261833315</v>
      </c>
      <c r="AG235" s="8">
        <v>11.755753989600837</v>
      </c>
      <c r="AH235">
        <v>0.751</v>
      </c>
      <c r="AI235" s="9">
        <v>1.9908695140604777</v>
      </c>
    </row>
    <row r="236" spans="31:35" x14ac:dyDescent="0.2">
      <c r="AE236" s="3"/>
      <c r="AF236" s="8">
        <v>24.643683570616151</v>
      </c>
      <c r="AG236" s="8">
        <v>11.976042938978008</v>
      </c>
      <c r="AH236">
        <v>0.68799999999999994</v>
      </c>
      <c r="AI236" s="9">
        <v>1.5976073303042126</v>
      </c>
    </row>
    <row r="237" spans="31:35" x14ac:dyDescent="0.2">
      <c r="AE237" s="3"/>
      <c r="AF237" s="8">
        <v>-35.172241813720532</v>
      </c>
      <c r="AG237" s="8">
        <v>12.526575185496682</v>
      </c>
      <c r="AH237">
        <v>1.03</v>
      </c>
      <c r="AI237" s="9">
        <v>0.84671074596101092</v>
      </c>
    </row>
    <row r="238" spans="31:35" x14ac:dyDescent="0.2">
      <c r="AE238" s="9">
        <v>84.244173580916595</v>
      </c>
      <c r="AF238" s="8">
        <v>23.955959414146985</v>
      </c>
      <c r="AG238" s="8">
        <v>12.741331336012298</v>
      </c>
      <c r="AH238">
        <v>1.0429999999999999</v>
      </c>
      <c r="AI238" s="9">
        <v>0.88562495242667849</v>
      </c>
    </row>
    <row r="239" spans="31:35" x14ac:dyDescent="0.2">
      <c r="AE239" s="9">
        <v>84.390518180198001</v>
      </c>
      <c r="AF239" s="8">
        <v>26.918595459894956</v>
      </c>
      <c r="AG239" s="8">
        <v>12.979707050336138</v>
      </c>
      <c r="AH239">
        <v>1.0589999999999999</v>
      </c>
      <c r="AI239" s="9">
        <v>0.76362663369671024</v>
      </c>
    </row>
    <row r="240" spans="31:35" x14ac:dyDescent="0.2">
      <c r="AE240" s="9">
        <v>83.813230220156598</v>
      </c>
      <c r="AF240" s="8">
        <v>-2.9553014121413712</v>
      </c>
      <c r="AG240" s="8">
        <v>12.949708546895133</v>
      </c>
      <c r="AH240">
        <v>1.0449999999999999</v>
      </c>
      <c r="AI240" s="9">
        <v>0.79340121792951979</v>
      </c>
    </row>
    <row r="241" spans="31:35" x14ac:dyDescent="0.2">
      <c r="AE241" s="3"/>
      <c r="AF241" s="8">
        <v>-7.2417366667142051</v>
      </c>
      <c r="AG241" s="8">
        <v>12.874535150968246</v>
      </c>
      <c r="AH241">
        <v>1.054</v>
      </c>
      <c r="AI241" s="9">
        <v>0.8886884460354596</v>
      </c>
    </row>
    <row r="242" spans="31:35" x14ac:dyDescent="0.2">
      <c r="AE242" s="9">
        <v>82.607591089889198</v>
      </c>
      <c r="AF242" s="8">
        <v>-6.5302231663536174</v>
      </c>
      <c r="AG242" s="8">
        <v>12.80700310659981</v>
      </c>
      <c r="AH242">
        <v>1.0049999999999999</v>
      </c>
      <c r="AI242" s="9">
        <v>0.95813720141571379</v>
      </c>
    </row>
    <row r="243" spans="31:35" x14ac:dyDescent="0.2">
      <c r="AE243" s="3"/>
      <c r="AF243" s="8">
        <v>-35.078393367748376</v>
      </c>
      <c r="AG243" s="8">
        <v>12.375013410830068</v>
      </c>
      <c r="AH243">
        <v>0.94399999999999995</v>
      </c>
      <c r="AI243" s="9">
        <v>1.4220598792280732</v>
      </c>
    </row>
    <row r="244" spans="31:35" x14ac:dyDescent="0.2">
      <c r="AE244" s="9">
        <v>84.826084448546297</v>
      </c>
      <c r="AF244" s="8">
        <v>-16.592204721084414</v>
      </c>
      <c r="AG244" s="8">
        <v>12.193584998410891</v>
      </c>
      <c r="AH244">
        <v>0.96799999999999997</v>
      </c>
      <c r="AI244" s="9">
        <v>1.6723235350702215</v>
      </c>
    </row>
    <row r="245" spans="31:35" x14ac:dyDescent="0.2">
      <c r="AE245" s="3"/>
      <c r="AF245" s="8">
        <v>20.071082129223665</v>
      </c>
      <c r="AG245" s="8">
        <v>12.376498730911061</v>
      </c>
      <c r="AH245">
        <v>0.95299999999999996</v>
      </c>
      <c r="AI245" s="9">
        <v>1.470265050893482</v>
      </c>
    </row>
    <row r="246" spans="31:35" x14ac:dyDescent="0.2">
      <c r="AE246" s="9">
        <v>89.758884200945403</v>
      </c>
      <c r="AF246" s="8">
        <v>17.781094779096147</v>
      </c>
      <c r="AG246" s="8">
        <v>12.540156317515029</v>
      </c>
      <c r="AH246">
        <v>0.89900000000000002</v>
      </c>
      <c r="AI246" s="9">
        <v>1.2393710709836323</v>
      </c>
    </row>
    <row r="247" spans="31:35" x14ac:dyDescent="0.2">
      <c r="AE247" s="9">
        <v>64.155610234637507</v>
      </c>
      <c r="AF247" s="8">
        <v>-19.716614694458119</v>
      </c>
      <c r="AG247" s="8">
        <v>9.5939006446962978</v>
      </c>
      <c r="AH247">
        <v>0.93200000000000005</v>
      </c>
      <c r="AI247" s="9">
        <v>1.1269505962521296</v>
      </c>
    </row>
    <row r="248" spans="31:35" x14ac:dyDescent="0.2">
      <c r="AE248" s="9">
        <v>64.991214667685199</v>
      </c>
      <c r="AF248" s="8">
        <v>22.473594548551958</v>
      </c>
      <c r="AG248" s="8">
        <v>9.7966259107520344</v>
      </c>
      <c r="AH248">
        <v>0.877</v>
      </c>
      <c r="AI248" s="9">
        <v>1.0180270405608414</v>
      </c>
    </row>
    <row r="249" spans="31:35" x14ac:dyDescent="0.2">
      <c r="AE249" s="9">
        <v>80.299509630154802</v>
      </c>
      <c r="AF249" s="8">
        <v>38.146108050965339</v>
      </c>
      <c r="AG249" s="8">
        <v>10.119767603828935</v>
      </c>
      <c r="AH249">
        <v>0.73</v>
      </c>
      <c r="AI249" s="9">
        <v>0.95360264207177092</v>
      </c>
    </row>
    <row r="250" spans="31:35" x14ac:dyDescent="0.2">
      <c r="AE250" s="9">
        <v>80.244329169794995</v>
      </c>
      <c r="AF250" s="8">
        <v>14.797212936485563</v>
      </c>
      <c r="AG250" s="8">
        <v>10.257764623874859</v>
      </c>
      <c r="AH250">
        <v>0.76500000000000001</v>
      </c>
      <c r="AI250" s="9">
        <v>0.96165315931656314</v>
      </c>
    </row>
    <row r="251" spans="31:35" x14ac:dyDescent="0.2">
      <c r="AE251" s="9">
        <v>73.937527370363199</v>
      </c>
      <c r="AF251" s="8">
        <v>3.1540539592323613</v>
      </c>
      <c r="AG251" s="8">
        <v>10.288817978223912</v>
      </c>
      <c r="AH251">
        <v>0.85199999999999998</v>
      </c>
      <c r="AI251" s="9">
        <v>0.99391197877695392</v>
      </c>
    </row>
    <row r="252" spans="31:35" x14ac:dyDescent="0.2">
      <c r="AE252" s="9">
        <v>77.6079185586443</v>
      </c>
      <c r="AF252" s="8">
        <v>11.795115978504864</v>
      </c>
      <c r="AG252" s="8">
        <v>10.400315666658265</v>
      </c>
      <c r="AH252">
        <v>1.1000000000000001</v>
      </c>
      <c r="AI252" s="9">
        <v>0.9808335868573167</v>
      </c>
    </row>
    <row r="253" spans="31:35" x14ac:dyDescent="0.2">
      <c r="AE253" s="9">
        <v>82.874859983454201</v>
      </c>
      <c r="AF253" s="8">
        <v>-28.101612412534227</v>
      </c>
      <c r="AG253" s="8">
        <v>10.070399319380286</v>
      </c>
      <c r="AH253">
        <v>0.96099999999999997</v>
      </c>
      <c r="AI253" s="9">
        <v>1.5631532179579402</v>
      </c>
    </row>
    <row r="254" spans="31:35" x14ac:dyDescent="0.2">
      <c r="AE254" s="9">
        <v>83.949241234955494</v>
      </c>
      <c r="AF254" s="8">
        <v>-32.776202767316889</v>
      </c>
      <c r="AG254" s="8">
        <v>9.6732564437200228</v>
      </c>
      <c r="AH254">
        <v>1.6140000000000001</v>
      </c>
      <c r="AI254" s="9">
        <v>1.6995027380877448</v>
      </c>
    </row>
    <row r="255" spans="31:35" x14ac:dyDescent="0.2">
      <c r="AE255" s="9">
        <v>86.328500707213493</v>
      </c>
      <c r="AF255" s="8">
        <v>29.791653553219614</v>
      </c>
      <c r="AG255" s="8">
        <v>9.9340167575709515</v>
      </c>
      <c r="AH255">
        <v>1.8180000000000001</v>
      </c>
      <c r="AI255" s="9">
        <v>1.2165373423860331</v>
      </c>
    </row>
    <row r="256" spans="31:35" x14ac:dyDescent="0.2">
      <c r="AE256" s="9">
        <v>87.458529393312006</v>
      </c>
      <c r="AF256" s="8">
        <v>16.36760426770126</v>
      </c>
      <c r="AG256" s="8">
        <v>10.085600754292345</v>
      </c>
      <c r="AH256">
        <v>1.9470000000000001</v>
      </c>
      <c r="AI256" s="9">
        <v>1.0828089185246927</v>
      </c>
    </row>
    <row r="257" spans="31:35" x14ac:dyDescent="0.2">
      <c r="AE257" s="9">
        <v>0</v>
      </c>
      <c r="AF257" s="8">
        <v>-6.9973970596250563</v>
      </c>
      <c r="AG257" s="8">
        <v>7.5464663369027294</v>
      </c>
      <c r="AH257">
        <v>0.55100000000000005</v>
      </c>
      <c r="AI257" s="9">
        <v>2.1969062922707994</v>
      </c>
    </row>
    <row r="258" spans="31:35" x14ac:dyDescent="0.2">
      <c r="AE258" s="9">
        <v>0</v>
      </c>
      <c r="AF258" s="8">
        <v>-0.99660091297006592</v>
      </c>
      <c r="AG258" s="8">
        <v>7.5364503346722458</v>
      </c>
      <c r="AH258">
        <v>0.51900000000000002</v>
      </c>
      <c r="AI258" s="9">
        <v>2.2746674687307014</v>
      </c>
    </row>
    <row r="259" spans="31:35" x14ac:dyDescent="0.2">
      <c r="AE259" s="9"/>
      <c r="AF259" s="8">
        <v>35.662625415830725</v>
      </c>
      <c r="AG259" s="8">
        <v>7.8414512569252661</v>
      </c>
      <c r="AH259">
        <v>0.53</v>
      </c>
      <c r="AI259" s="9">
        <v>1.9670202453404113</v>
      </c>
    </row>
    <row r="260" spans="31:35" x14ac:dyDescent="0.2">
      <c r="AE260" s="9">
        <v>0</v>
      </c>
      <c r="AF260" s="8">
        <v>23.896750414915104</v>
      </c>
      <c r="AG260" s="8">
        <v>8.0557296317458</v>
      </c>
      <c r="AH260">
        <v>0.49199999999999999</v>
      </c>
      <c r="AI260" s="9">
        <v>1.8151790626441635</v>
      </c>
    </row>
    <row r="261" spans="31:35" x14ac:dyDescent="0.2">
      <c r="AE261" s="9">
        <v>0</v>
      </c>
      <c r="AF261" s="8">
        <v>7.4818151647850941</v>
      </c>
      <c r="AG261" s="8">
        <v>8.1278811177582337</v>
      </c>
      <c r="AH261">
        <v>0.41</v>
      </c>
      <c r="AI261" s="9">
        <v>1.8493331884919593</v>
      </c>
    </row>
    <row r="262" spans="31:35" x14ac:dyDescent="0.2">
      <c r="AE262" s="9">
        <v>0</v>
      </c>
      <c r="AF262" s="8">
        <v>9.8031534879711746</v>
      </c>
      <c r="AG262" s="8">
        <v>8.2214001807243289</v>
      </c>
      <c r="AH262">
        <v>0.374</v>
      </c>
      <c r="AI262" s="9">
        <v>1.8070942146787368</v>
      </c>
    </row>
    <row r="263" spans="31:35" x14ac:dyDescent="0.2">
      <c r="AE263" s="9">
        <v>9.5479204339963797</v>
      </c>
      <c r="AF263" s="8">
        <v>-14.900797293980418</v>
      </c>
      <c r="AG263" s="8">
        <v>8.0600476613647398</v>
      </c>
      <c r="AH263">
        <v>0.46</v>
      </c>
      <c r="AI263" s="9">
        <v>2.2594046137647172</v>
      </c>
    </row>
    <row r="264" spans="31:35" x14ac:dyDescent="0.2">
      <c r="AE264" s="9">
        <v>6.5306122448979496</v>
      </c>
      <c r="AF264" s="8">
        <v>-48.688602946635243</v>
      </c>
      <c r="AG264" s="8">
        <v>7.3927903676613704</v>
      </c>
      <c r="AH264">
        <v>0.498</v>
      </c>
      <c r="AI264" s="9">
        <v>4.2063073501815014</v>
      </c>
    </row>
    <row r="265" spans="31:35" x14ac:dyDescent="0.2">
      <c r="AE265" s="9">
        <v>7.4681753889674596</v>
      </c>
      <c r="AF265" s="8">
        <v>11.113498564244518</v>
      </c>
      <c r="AG265" s="8">
        <v>7.4981723701665537</v>
      </c>
      <c r="AH265">
        <v>0.54600000000000004</v>
      </c>
      <c r="AI265" s="9">
        <v>3.5683724146567295</v>
      </c>
    </row>
    <row r="266" spans="31:35" x14ac:dyDescent="0.2">
      <c r="AE266" s="9">
        <v>8.3478260869565197</v>
      </c>
      <c r="AF266" s="8">
        <v>38.20088311840869</v>
      </c>
      <c r="AG266" s="8">
        <v>7.8217104856392901</v>
      </c>
      <c r="AH266">
        <v>0.41799999999999998</v>
      </c>
      <c r="AI266" s="9">
        <v>2.4917595767406207</v>
      </c>
    </row>
    <row r="267" spans="31:35" x14ac:dyDescent="0.2">
      <c r="AE267" s="9">
        <v>4.5798898071625302</v>
      </c>
      <c r="AF267" s="8">
        <v>-17.611766718907745</v>
      </c>
      <c r="AG267" s="8">
        <v>8.4834850003555324</v>
      </c>
      <c r="AH267">
        <v>2.3239999999999998</v>
      </c>
      <c r="AI267" s="9">
        <v>0.65075808788424638</v>
      </c>
    </row>
    <row r="268" spans="31:35" x14ac:dyDescent="0.2">
      <c r="AE268" s="9">
        <v>8.2046883933676291</v>
      </c>
      <c r="AF268" s="8">
        <v>72.165237839523996</v>
      </c>
      <c r="AG268" s="8">
        <v>9.026769515131793</v>
      </c>
      <c r="AH268">
        <v>3.298</v>
      </c>
      <c r="AI268" s="9">
        <v>0.44473225711765652</v>
      </c>
    </row>
    <row r="269" spans="31:35" x14ac:dyDescent="0.2">
      <c r="AE269" s="9">
        <v>6.9039451114922699</v>
      </c>
      <c r="AF269" s="8">
        <v>85.505943881054378</v>
      </c>
      <c r="AG269" s="8">
        <v>9.6446862531633109</v>
      </c>
      <c r="AH269">
        <v>1.589</v>
      </c>
      <c r="AI269" s="9">
        <v>0.66806582429203787</v>
      </c>
    </row>
    <row r="270" spans="31:35" x14ac:dyDescent="0.2">
      <c r="AE270" s="9">
        <v>7.5617283950617198</v>
      </c>
      <c r="AF270" s="8">
        <v>30.125247352121114</v>
      </c>
      <c r="AG270" s="8">
        <v>9.9080134949893992</v>
      </c>
      <c r="AH270">
        <v>0.74099999999999999</v>
      </c>
      <c r="AI270" s="9">
        <v>0.51411770924731237</v>
      </c>
    </row>
    <row r="271" spans="31:35" x14ac:dyDescent="0.2">
      <c r="AE271" s="9">
        <v>19.532705315720499</v>
      </c>
      <c r="AF271" s="8">
        <v>0.34760320235349895</v>
      </c>
      <c r="AG271" s="8">
        <v>9.9114834995772867</v>
      </c>
      <c r="AH271">
        <v>0.59499999999999997</v>
      </c>
      <c r="AI271" s="9">
        <v>0.4988323241021082</v>
      </c>
    </row>
    <row r="272" spans="31:35" x14ac:dyDescent="0.2">
      <c r="AE272" s="3"/>
      <c r="AF272" s="8">
        <v>-1.9653868741741309</v>
      </c>
      <c r="AG272" s="8">
        <v>9.8916339250625285</v>
      </c>
      <c r="AH272">
        <v>0.60599999999999998</v>
      </c>
      <c r="AI272" s="9">
        <v>0.46703538147289297</v>
      </c>
    </row>
    <row r="273" spans="31:35" x14ac:dyDescent="0.2">
      <c r="AE273" s="9">
        <v>22.1324475765946</v>
      </c>
      <c r="AF273" s="8">
        <v>-33.021144610691785</v>
      </c>
      <c r="AG273" s="8">
        <v>9.4908407174516647</v>
      </c>
      <c r="AH273">
        <v>0.53900000000000003</v>
      </c>
      <c r="AI273" s="9">
        <v>0.63365687358739142</v>
      </c>
    </row>
    <row r="274" spans="31:35" x14ac:dyDescent="0.2">
      <c r="AE274" s="9">
        <v>32.900899861559701</v>
      </c>
      <c r="AF274" s="8">
        <v>-20.412723449001046</v>
      </c>
      <c r="AG274" s="8">
        <v>9.2625247692136305</v>
      </c>
      <c r="AH274">
        <v>0.63</v>
      </c>
      <c r="AI274" s="9">
        <v>0.8955893770703417</v>
      </c>
    </row>
    <row r="275" spans="31:35" x14ac:dyDescent="0.2">
      <c r="AE275" s="9">
        <v>34.032281741265599</v>
      </c>
      <c r="AF275" s="8">
        <v>35.266750192203652</v>
      </c>
      <c r="AG275" s="8">
        <v>9.5646033394369052</v>
      </c>
      <c r="AH275">
        <v>0.93600000000000005</v>
      </c>
      <c r="AI275" s="9">
        <v>0.75025820453279379</v>
      </c>
    </row>
    <row r="276" spans="31:35" x14ac:dyDescent="0.2">
      <c r="AE276" s="3"/>
      <c r="AF276" s="8">
        <v>24.302114494966389</v>
      </c>
      <c r="AG276" s="8">
        <v>9.7821481630433667</v>
      </c>
      <c r="AH276">
        <v>0.84899999999999998</v>
      </c>
      <c r="AI276" s="9">
        <v>0.62064963573120713</v>
      </c>
    </row>
    <row r="277" spans="31:35" x14ac:dyDescent="0.2">
      <c r="AE277" s="8"/>
      <c r="AF277" s="8">
        <v>-40.592651387373088</v>
      </c>
      <c r="AG277" s="8">
        <v>8.8797786338946807</v>
      </c>
      <c r="AH277" s="8"/>
      <c r="AI277" s="9">
        <v>3.8393224962422758</v>
      </c>
    </row>
    <row r="278" spans="31:35" x14ac:dyDescent="0.2">
      <c r="AE278" s="8"/>
      <c r="AF278" s="8">
        <v>13.992651561543179</v>
      </c>
      <c r="AG278" s="8">
        <v>9.0107424342369864</v>
      </c>
      <c r="AH278" s="8"/>
      <c r="AI278" s="9">
        <v>3.529423973823651</v>
      </c>
    </row>
    <row r="279" spans="31:35" x14ac:dyDescent="0.2">
      <c r="AE279" s="8"/>
      <c r="AF279" s="8">
        <v>0.9071374502478361</v>
      </c>
      <c r="AG279" s="8">
        <v>9.0197729109683777</v>
      </c>
      <c r="AH279">
        <v>6.03</v>
      </c>
      <c r="AI279" s="9">
        <v>3.7165603939551599</v>
      </c>
    </row>
    <row r="280" spans="31:35" x14ac:dyDescent="0.2">
      <c r="AE280" s="9">
        <v>28.819875776397499</v>
      </c>
      <c r="AF280" s="8">
        <v>20.666916720105512</v>
      </c>
      <c r="AG280" s="8">
        <v>9.2076367204018688</v>
      </c>
      <c r="AH280">
        <v>3.9350000000000001</v>
      </c>
      <c r="AI280" s="9">
        <v>6.8369597914368798</v>
      </c>
    </row>
    <row r="281" spans="31:35" x14ac:dyDescent="0.2">
      <c r="AE281" s="9">
        <v>11.599147121535101</v>
      </c>
      <c r="AF281" s="8">
        <v>41.080918479895715</v>
      </c>
      <c r="AG281" s="8">
        <v>9.5518001501084342</v>
      </c>
      <c r="AH281">
        <v>3.3039999999999998</v>
      </c>
      <c r="AI281" s="9">
        <v>5.3436389481165598</v>
      </c>
    </row>
    <row r="282" spans="31:35" x14ac:dyDescent="0.2">
      <c r="AE282" s="9">
        <v>12.5244618395303</v>
      </c>
      <c r="AF282" s="8">
        <v>15.323383084577113</v>
      </c>
      <c r="AG282" s="8">
        <v>9.6943701729550096</v>
      </c>
      <c r="AH282">
        <v>3.7330000000000001</v>
      </c>
      <c r="AI282" s="9">
        <v>5.1274497719709107</v>
      </c>
    </row>
    <row r="283" spans="31:35" x14ac:dyDescent="0.2">
      <c r="AE283" s="9">
        <v>25.1717902350813</v>
      </c>
      <c r="AF283" s="8">
        <v>-11.235054850240354</v>
      </c>
      <c r="AG283" s="8">
        <v>9.5751917971990501</v>
      </c>
      <c r="AH283">
        <v>1.427</v>
      </c>
      <c r="AI283" s="9">
        <v>5.8393390265916825</v>
      </c>
    </row>
    <row r="284" spans="31:35" x14ac:dyDescent="0.2">
      <c r="AE284" s="9">
        <v>25.850340136054399</v>
      </c>
      <c r="AF284" s="8">
        <v>-9.3383322918836367</v>
      </c>
      <c r="AG284" s="8">
        <v>9.4771562517465782</v>
      </c>
      <c r="AH284">
        <v>1.377</v>
      </c>
      <c r="AI284" s="9">
        <v>6.149869811609741</v>
      </c>
    </row>
    <row r="285" spans="31:35" x14ac:dyDescent="0.2">
      <c r="AE285" s="9">
        <v>54.293493635077702</v>
      </c>
      <c r="AF285" s="8">
        <v>4.9548169704395777</v>
      </c>
      <c r="AG285" s="8">
        <v>9.5255160087368864</v>
      </c>
      <c r="AH285">
        <v>1.2769999999999999</v>
      </c>
      <c r="AI285" s="9">
        <v>5.7683327252827432</v>
      </c>
    </row>
    <row r="286" spans="31:35" x14ac:dyDescent="0.2">
      <c r="AE286" s="8"/>
      <c r="AF286" s="8">
        <v>3.2032105071141919</v>
      </c>
      <c r="AG286" s="8">
        <v>9.557045784877424</v>
      </c>
      <c r="AH286">
        <v>1.298</v>
      </c>
      <c r="AI286" s="9">
        <v>5.5759332579185523</v>
      </c>
    </row>
    <row r="287" spans="31:35" x14ac:dyDescent="0.2">
      <c r="AE287" s="9">
        <v>59.825267134151403</v>
      </c>
      <c r="AF287" s="8">
        <v>-32.694653948535937</v>
      </c>
      <c r="AG287" s="8">
        <v>10.790267081035894</v>
      </c>
      <c r="AH287">
        <v>1.0249999999999999</v>
      </c>
      <c r="AI287" s="9">
        <v>0.9692250648869114</v>
      </c>
    </row>
    <row r="288" spans="31:35" x14ac:dyDescent="0.2">
      <c r="AE288" s="9">
        <v>63.105848690946303</v>
      </c>
      <c r="AF288" s="8">
        <v>38.246199480904707</v>
      </c>
      <c r="AG288" s="8">
        <v>11.114133044880015</v>
      </c>
      <c r="AH288">
        <v>1.1080000000000001</v>
      </c>
      <c r="AI288" s="9">
        <v>0.74522074709817765</v>
      </c>
    </row>
    <row r="289" spans="31:35" x14ac:dyDescent="0.2">
      <c r="AE289" s="9">
        <v>51.915431634109503</v>
      </c>
      <c r="AF289" s="8">
        <v>-78.151773873914138</v>
      </c>
      <c r="AG289" s="8">
        <v>9.5930825929770798</v>
      </c>
      <c r="AH289">
        <v>0.98799999999999999</v>
      </c>
      <c r="AI289" s="9">
        <v>2.1394666848530313</v>
      </c>
    </row>
    <row r="290" spans="31:35" x14ac:dyDescent="0.2">
      <c r="AE290" s="9">
        <v>47.7307084449941</v>
      </c>
      <c r="AF290" s="8">
        <v>6.9903839596262705</v>
      </c>
      <c r="AG290" s="8">
        <v>9.6606513678761825</v>
      </c>
      <c r="AH290">
        <v>0.84399999999999997</v>
      </c>
      <c r="AI290" s="9">
        <v>2.2505099439061702</v>
      </c>
    </row>
    <row r="291" spans="31:35" x14ac:dyDescent="0.2">
      <c r="AE291" s="9">
        <v>50.147147359846997</v>
      </c>
      <c r="AF291" s="8">
        <v>-7.5662927078021411</v>
      </c>
      <c r="AG291" s="8">
        <v>9.5819728915478954</v>
      </c>
      <c r="AH291">
        <v>0.88600000000000001</v>
      </c>
      <c r="AI291" s="9">
        <v>2.456382318460796</v>
      </c>
    </row>
    <row r="292" spans="31:35" x14ac:dyDescent="0.2">
      <c r="AE292" s="3"/>
      <c r="AF292" s="8">
        <v>-25.205158264947247</v>
      </c>
      <c r="AG292" s="8">
        <v>9.2915516274010059</v>
      </c>
      <c r="AH292">
        <v>0.82199999999999995</v>
      </c>
      <c r="AI292" s="9">
        <v>3.3202102157477409</v>
      </c>
    </row>
    <row r="293" spans="31:35" x14ac:dyDescent="0.2">
      <c r="AE293" s="9">
        <v>50.477892704671</v>
      </c>
      <c r="AF293" s="8">
        <v>-49.087221095334691</v>
      </c>
      <c r="AG293" s="8">
        <v>8.6164953924900995</v>
      </c>
      <c r="AH293">
        <v>0.73799999999999999</v>
      </c>
      <c r="AI293" s="9">
        <v>5.8513219847881199</v>
      </c>
    </row>
    <row r="294" spans="31:35" x14ac:dyDescent="0.2">
      <c r="AE294" s="9">
        <v>43.092408860175297</v>
      </c>
      <c r="AF294" s="8">
        <v>-27.00108656283955</v>
      </c>
      <c r="AG294" s="8">
        <v>8.3017697631171661</v>
      </c>
      <c r="AH294">
        <v>0.71099999999999997</v>
      </c>
      <c r="AI294" s="9">
        <v>7.7137186802282312</v>
      </c>
    </row>
    <row r="295" spans="31:35" x14ac:dyDescent="0.2">
      <c r="AE295" s="3"/>
      <c r="AF295" s="8">
        <v>8.4842470850905496</v>
      </c>
      <c r="AG295" s="8">
        <v>8.3832045514129199</v>
      </c>
      <c r="AH295">
        <v>0.89300000000000002</v>
      </c>
      <c r="AI295" s="9">
        <v>5.0336153670249253</v>
      </c>
    </row>
    <row r="296" spans="31:35" x14ac:dyDescent="0.2">
      <c r="AE296" s="9">
        <v>44.170528236783198</v>
      </c>
      <c r="AF296" s="8">
        <v>34.644408872627487</v>
      </c>
      <c r="AG296" s="8">
        <v>8.6806716604087129</v>
      </c>
      <c r="AH296">
        <v>0.82199999999999995</v>
      </c>
      <c r="AI296" s="9">
        <v>3.62109375</v>
      </c>
    </row>
    <row r="297" spans="31:35" x14ac:dyDescent="0.2">
      <c r="AE297" s="3"/>
      <c r="AF297" s="8">
        <v>-36.395920221332126</v>
      </c>
      <c r="AG297" s="8">
        <v>9.6423175746244585</v>
      </c>
      <c r="AH297">
        <v>0.495</v>
      </c>
      <c r="AI297" s="9">
        <v>2.8714536129325454</v>
      </c>
    </row>
    <row r="298" spans="31:35" x14ac:dyDescent="0.2">
      <c r="AE298" s="9">
        <v>48.210584619782701</v>
      </c>
      <c r="AF298" s="8">
        <v>23.644744530286307</v>
      </c>
      <c r="AG298" s="8">
        <v>9.8545598789127045</v>
      </c>
      <c r="AH298">
        <v>0.50700000000000001</v>
      </c>
      <c r="AI298" s="9">
        <v>2.7530585455500129</v>
      </c>
    </row>
    <row r="299" spans="31:35" x14ac:dyDescent="0.2">
      <c r="AE299" s="9">
        <v>59.0272655331121</v>
      </c>
      <c r="AF299" s="8">
        <v>25.697033342084534</v>
      </c>
      <c r="AG299" s="8">
        <v>10.083264207145126</v>
      </c>
      <c r="AH299">
        <v>0.58499999999999996</v>
      </c>
      <c r="AI299" s="9">
        <v>2.5082083629224279</v>
      </c>
    </row>
    <row r="300" spans="31:35" x14ac:dyDescent="0.2">
      <c r="AE300" s="9">
        <v>58.402568251053097</v>
      </c>
      <c r="AF300" s="8">
        <v>0.97330715568737203</v>
      </c>
      <c r="AG300" s="8">
        <v>10.09295021748145</v>
      </c>
      <c r="AH300">
        <v>0.60899999999999999</v>
      </c>
      <c r="AI300" s="9">
        <v>2.6563792818136687</v>
      </c>
    </row>
    <row r="301" spans="31:35" x14ac:dyDescent="0.2">
      <c r="AE301" s="3"/>
      <c r="AF301" s="8">
        <v>1.1707761045838161</v>
      </c>
      <c r="AG301" s="8">
        <v>10.104589972973457</v>
      </c>
      <c r="AH301">
        <v>0.61099999999999999</v>
      </c>
      <c r="AI301" s="9">
        <v>2.8396237988141486</v>
      </c>
    </row>
    <row r="302" spans="31:35" x14ac:dyDescent="0.2">
      <c r="AE302" s="9">
        <v>56.3961666110594</v>
      </c>
      <c r="AF302" s="8">
        <v>-21.030464117767327</v>
      </c>
      <c r="AG302" s="8">
        <v>9.8684819433373132</v>
      </c>
      <c r="AH302">
        <v>0.61199999999999999</v>
      </c>
      <c r="AI302" s="9">
        <v>2.9131628003314001</v>
      </c>
    </row>
    <row r="303" spans="31:35" x14ac:dyDescent="0.2">
      <c r="AE303" s="9">
        <v>52.502315105474601</v>
      </c>
      <c r="AF303" s="8">
        <v>-35.376967688483845</v>
      </c>
      <c r="AG303" s="8">
        <v>9.4318826419234192</v>
      </c>
      <c r="AH303">
        <v>0.61799999999999999</v>
      </c>
      <c r="AI303" s="9">
        <v>3.4805288461538462</v>
      </c>
    </row>
    <row r="304" spans="31:35" x14ac:dyDescent="0.2">
      <c r="AE304" s="9">
        <v>54.905976003691698</v>
      </c>
      <c r="AF304" s="8">
        <v>-19.150641025641026</v>
      </c>
      <c r="AG304" s="8">
        <v>9.2193001133476553</v>
      </c>
      <c r="AH304">
        <v>0.81200000000000006</v>
      </c>
      <c r="AI304" s="9">
        <v>4.2724479682854311</v>
      </c>
    </row>
    <row r="305" spans="31:35" x14ac:dyDescent="0.2">
      <c r="AE305" s="9">
        <v>51.306210070923001</v>
      </c>
      <c r="AF305" s="8">
        <v>23.964321110009912</v>
      </c>
      <c r="AG305" s="8">
        <v>9.434123718577732</v>
      </c>
      <c r="AH305">
        <v>1.0049999999999999</v>
      </c>
      <c r="AI305" s="9">
        <v>3.3599296450271825</v>
      </c>
    </row>
    <row r="306" spans="31:35" x14ac:dyDescent="0.2">
      <c r="AE306" s="3"/>
      <c r="AF306" s="8">
        <v>42.500799488327473</v>
      </c>
      <c r="AG306" s="8">
        <v>9.7883011427270112</v>
      </c>
      <c r="AH306">
        <v>1.077</v>
      </c>
      <c r="AI306" s="9">
        <v>2.4603904847396767</v>
      </c>
    </row>
    <row r="307" spans="31:35" x14ac:dyDescent="0.2">
      <c r="AE307" s="8"/>
      <c r="AF307" s="8">
        <v>-31.228859188213875</v>
      </c>
      <c r="AG307" s="8">
        <v>9.3157494764535524</v>
      </c>
      <c r="AH307">
        <v>4.165</v>
      </c>
      <c r="AI307" s="9">
        <v>1.1544353759850809</v>
      </c>
    </row>
    <row r="308" spans="31:35" x14ac:dyDescent="0.2">
      <c r="AE308" s="9">
        <v>46.058441558441501</v>
      </c>
      <c r="AF308" s="8">
        <v>17.264761105257893</v>
      </c>
      <c r="AG308" s="8">
        <v>9.475013584155743</v>
      </c>
      <c r="AH308">
        <v>3.633</v>
      </c>
      <c r="AI308" s="9">
        <v>0.95925756545388807</v>
      </c>
    </row>
    <row r="309" spans="31:35" x14ac:dyDescent="0.2">
      <c r="AE309" s="8"/>
      <c r="AF309" s="8">
        <v>13.62805870828902</v>
      </c>
      <c r="AG309" s="8">
        <v>9.6027738696278533</v>
      </c>
      <c r="AH309">
        <v>3.9020000000000001</v>
      </c>
      <c r="AI309" s="9">
        <v>0.92508615208343437</v>
      </c>
    </row>
    <row r="310" spans="31:35" x14ac:dyDescent="0.2">
      <c r="AE310" s="9">
        <v>45.695811434941803</v>
      </c>
      <c r="AF310" s="8">
        <v>-14.67827392438393</v>
      </c>
      <c r="AG310" s="8">
        <v>9.4440328076479343</v>
      </c>
      <c r="AH310">
        <v>4.6900000000000004</v>
      </c>
      <c r="AI310" s="9">
        <v>1.2551118898395806</v>
      </c>
    </row>
    <row r="311" spans="31:35" x14ac:dyDescent="0.2">
      <c r="AE311" s="9">
        <v>48.315565031982899</v>
      </c>
      <c r="AF311" s="8">
        <v>15.595874121783254</v>
      </c>
      <c r="AG311" s="8">
        <v>9.588962886273146</v>
      </c>
      <c r="AH311">
        <v>5.5570000000000004</v>
      </c>
      <c r="AI311" s="9">
        <v>1.2126207746133819</v>
      </c>
    </row>
    <row r="312" spans="31:35" x14ac:dyDescent="0.2">
      <c r="AE312" s="3"/>
      <c r="AF312" s="8">
        <v>-16.487520781235439</v>
      </c>
      <c r="AG312" s="8">
        <v>9.4087887726968003</v>
      </c>
      <c r="AH312">
        <v>10.598000000000001</v>
      </c>
      <c r="AI312" s="9">
        <v>1.2549771051318928</v>
      </c>
    </row>
    <row r="313" spans="31:35" x14ac:dyDescent="0.2">
      <c r="AE313" s="9">
        <v>54.956695536309098</v>
      </c>
      <c r="AF313" s="8">
        <v>-36.341549234851961</v>
      </c>
      <c r="AG313" s="8">
        <v>8.9571506721865415</v>
      </c>
      <c r="AH313">
        <v>22.422000000000001</v>
      </c>
      <c r="AI313" s="9">
        <v>1.9896562064693375</v>
      </c>
    </row>
    <row r="314" spans="31:35" x14ac:dyDescent="0.2">
      <c r="AE314" s="9">
        <v>62.4326530612244</v>
      </c>
      <c r="AF314" s="8">
        <v>14.913014030543556</v>
      </c>
      <c r="AG314" s="8">
        <v>9.0961559286126796</v>
      </c>
      <c r="AH314">
        <v>45.055</v>
      </c>
      <c r="AI314" s="9">
        <v>1.809087591052686</v>
      </c>
    </row>
    <row r="315" spans="31:35" x14ac:dyDescent="0.2">
      <c r="AE315" s="3"/>
      <c r="AF315" s="8">
        <v>36.464489032202238</v>
      </c>
      <c r="AG315" s="8">
        <v>9.4070501697935427</v>
      </c>
      <c r="AH315">
        <v>4.258</v>
      </c>
      <c r="AI315" s="9">
        <v>1.383774083373563</v>
      </c>
    </row>
    <row r="316" spans="31:35" x14ac:dyDescent="0.2">
      <c r="AE316" s="9">
        <v>73.642010163749205</v>
      </c>
      <c r="AF316" s="8">
        <v>3.4441613526372485</v>
      </c>
      <c r="AG316" s="8">
        <v>9.4409119470870593</v>
      </c>
      <c r="AH316">
        <v>1.6459999999999999</v>
      </c>
      <c r="AI316" s="9">
        <v>1.4477397953625115</v>
      </c>
    </row>
    <row r="317" spans="31:35" x14ac:dyDescent="0.2">
      <c r="AE317" s="9">
        <v>85.608930211202903</v>
      </c>
      <c r="AF317" s="8">
        <v>-39.662147774859818</v>
      </c>
      <c r="AG317" s="8">
        <v>11.820527804857139</v>
      </c>
      <c r="AH317">
        <v>1.5349999999999999</v>
      </c>
      <c r="AI317" s="9">
        <v>1.1218386072226796</v>
      </c>
    </row>
    <row r="318" spans="31:35" x14ac:dyDescent="0.2">
      <c r="AE318" s="9">
        <v>88.420521859667303</v>
      </c>
      <c r="AF318" s="8">
        <v>29.214210092930244</v>
      </c>
      <c r="AG318" s="8">
        <v>12.076829189409015</v>
      </c>
      <c r="AH318">
        <v>1.353</v>
      </c>
      <c r="AI318" s="9">
        <v>0.88940097409986796</v>
      </c>
    </row>
    <row r="319" spans="31:35" x14ac:dyDescent="0.2">
      <c r="AE319" s="9">
        <v>87.659487700209795</v>
      </c>
      <c r="AF319" s="8">
        <v>31.354977468250716</v>
      </c>
      <c r="AG319" s="8">
        <v>12.349562413529963</v>
      </c>
      <c r="AH319">
        <v>1.2909999999999999</v>
      </c>
      <c r="AI319" s="9">
        <v>0.66373847240090267</v>
      </c>
    </row>
    <row r="320" spans="31:35" x14ac:dyDescent="0.2">
      <c r="AE320" s="9">
        <v>86.709878625463105</v>
      </c>
      <c r="AF320" s="8">
        <v>-74.890734171074115</v>
      </c>
      <c r="AG320" s="8">
        <v>10.967629162089013</v>
      </c>
      <c r="AH320">
        <v>1.4139999999999999</v>
      </c>
      <c r="AI320" s="9">
        <v>2.0208739455207274</v>
      </c>
    </row>
    <row r="321" spans="31:35" x14ac:dyDescent="0.2">
      <c r="AE321" s="9">
        <v>86.351722382181507</v>
      </c>
      <c r="AF321" s="8">
        <v>-6.1310745769144512</v>
      </c>
      <c r="AG321" s="8">
        <v>10.904358374883346</v>
      </c>
      <c r="AH321">
        <v>1.3919999999999999</v>
      </c>
      <c r="AI321" s="9">
        <v>2.1696469593663279</v>
      </c>
    </row>
    <row r="322" spans="31:35" x14ac:dyDescent="0.2">
      <c r="AE322" s="3"/>
      <c r="AF322" s="8">
        <v>-3.4715968610442358</v>
      </c>
      <c r="AG322" s="8">
        <v>10.869025486978895</v>
      </c>
      <c r="AH322">
        <v>1.21</v>
      </c>
      <c r="AI322" s="9">
        <v>2.2187761785088722</v>
      </c>
    </row>
    <row r="323" spans="31:35" x14ac:dyDescent="0.2">
      <c r="AE323" s="9">
        <v>89.691540023216703</v>
      </c>
      <c r="AF323" s="8">
        <v>-43.713350087579009</v>
      </c>
      <c r="AG323" s="8">
        <v>10.294312683904778</v>
      </c>
      <c r="AH323">
        <v>1.2909999999999999</v>
      </c>
      <c r="AI323" s="9">
        <v>3.2973887160059534</v>
      </c>
    </row>
    <row r="324" spans="31:35" x14ac:dyDescent="0.2">
      <c r="AE324" s="9">
        <v>87.110348407937195</v>
      </c>
      <c r="AF324" s="8">
        <v>-19.858611825192803</v>
      </c>
      <c r="AG324" s="8">
        <v>10.072934924846477</v>
      </c>
      <c r="AH324">
        <v>1.5329999999999999</v>
      </c>
      <c r="AI324" s="9">
        <v>3.7889672055037353</v>
      </c>
    </row>
    <row r="325" spans="31:35" x14ac:dyDescent="0.2">
      <c r="AE325" s="3"/>
      <c r="AF325" s="8">
        <v>22.846410332165618</v>
      </c>
      <c r="AG325" s="8">
        <v>10.278699617473272</v>
      </c>
      <c r="AH325">
        <v>1.5149999999999999</v>
      </c>
      <c r="AI325" s="9">
        <v>2.5205112347969489</v>
      </c>
    </row>
    <row r="326" spans="31:35" x14ac:dyDescent="0.2">
      <c r="AE326" s="9">
        <v>61.529496038007402</v>
      </c>
      <c r="AF326" s="8">
        <v>25.118532261389404</v>
      </c>
      <c r="AG326" s="8">
        <v>10.502790977565914</v>
      </c>
      <c r="AH326">
        <v>1.2789999999999999</v>
      </c>
      <c r="AI326" s="9">
        <v>1.9216300079633137</v>
      </c>
    </row>
    <row r="327" spans="31:35" x14ac:dyDescent="0.2">
      <c r="AE327" s="9">
        <v>65.866583039835305</v>
      </c>
      <c r="AF327" s="8">
        <v>-16.422869356560284</v>
      </c>
      <c r="AG327" s="8">
        <v>10.030208305315284</v>
      </c>
      <c r="AH327">
        <v>1.143</v>
      </c>
      <c r="AI327" s="9">
        <v>1.474099198308519</v>
      </c>
    </row>
    <row r="328" spans="31:35" x14ac:dyDescent="0.2">
      <c r="AE328" s="3"/>
      <c r="AF328" s="8">
        <v>20.901242181305612</v>
      </c>
      <c r="AG328" s="8">
        <v>10.220012151347644</v>
      </c>
      <c r="AH328">
        <v>1.02</v>
      </c>
      <c r="AI328" s="9">
        <v>1.8860713374867928</v>
      </c>
    </row>
    <row r="329" spans="31:35" x14ac:dyDescent="0.2">
      <c r="AE329" s="9">
        <v>56.548032612548703</v>
      </c>
      <c r="AF329" s="8">
        <v>44.059460050278723</v>
      </c>
      <c r="AG329" s="8">
        <v>10.585068096724608</v>
      </c>
      <c r="AH329">
        <v>1.149</v>
      </c>
      <c r="AI329" s="9">
        <v>1.396079919069297</v>
      </c>
    </row>
    <row r="330" spans="31:35" x14ac:dyDescent="0.2">
      <c r="AE330" s="9">
        <v>65.502946329033193</v>
      </c>
      <c r="AF330" s="8">
        <v>6.59838138593829</v>
      </c>
      <c r="AG330" s="8">
        <v>10.648966238356156</v>
      </c>
      <c r="AH330">
        <v>1.07</v>
      </c>
      <c r="AI330" s="9">
        <v>1.4602244418610169</v>
      </c>
    </row>
    <row r="331" spans="31:35" x14ac:dyDescent="0.2">
      <c r="AE331" s="9">
        <v>65.619808604883204</v>
      </c>
      <c r="AF331" s="8">
        <v>7.3951932430188148</v>
      </c>
      <c r="AG331" s="8">
        <v>10.720311477789672</v>
      </c>
      <c r="AH331">
        <v>0.86499999999999999</v>
      </c>
      <c r="AI331" s="9">
        <v>1.4823487827508506</v>
      </c>
    </row>
    <row r="332" spans="31:35" x14ac:dyDescent="0.2">
      <c r="AE332" s="9">
        <v>77.009521862312596</v>
      </c>
      <c r="AF332" s="8">
        <v>7.3211682057173153</v>
      </c>
      <c r="AG332" s="8">
        <v>10.790967202556164</v>
      </c>
      <c r="AH332">
        <v>0.78800000000000003</v>
      </c>
      <c r="AI332" s="9">
        <v>1.3771922601893782</v>
      </c>
    </row>
    <row r="333" spans="31:35" x14ac:dyDescent="0.2">
      <c r="AE333" s="9">
        <v>74.590895446991297</v>
      </c>
      <c r="AF333" s="8">
        <v>-26.976121860848085</v>
      </c>
      <c r="AG333" s="8">
        <v>10.476583502028243</v>
      </c>
      <c r="AH333">
        <v>0.58399999999999996</v>
      </c>
      <c r="AI333" s="9">
        <v>1.9169837914023962</v>
      </c>
    </row>
    <row r="334" spans="31:35" x14ac:dyDescent="0.2">
      <c r="AE334" s="9">
        <v>75.309994767137596</v>
      </c>
      <c r="AF334" s="8">
        <v>-21.606765327695559</v>
      </c>
      <c r="AG334" s="8">
        <v>10.23315094722801</v>
      </c>
      <c r="AH334">
        <v>0.42899999999999999</v>
      </c>
      <c r="AI334" s="9">
        <v>2.8031643293779216</v>
      </c>
    </row>
    <row r="335" spans="31:35" x14ac:dyDescent="0.2">
      <c r="AE335" s="9">
        <v>85.711810466760895</v>
      </c>
      <c r="AF335" s="8">
        <v>9.4570298453793598</v>
      </c>
      <c r="AG335" s="8">
        <v>10.323512811975622</v>
      </c>
      <c r="AH335">
        <v>0.42799999999999999</v>
      </c>
      <c r="AI335" s="9">
        <v>2.3648817345597899</v>
      </c>
    </row>
    <row r="336" spans="31:35" x14ac:dyDescent="0.2">
      <c r="AE336" s="9">
        <v>78.078780820628594</v>
      </c>
      <c r="AF336" s="8">
        <v>7.8022339027595269</v>
      </c>
      <c r="AG336" s="8">
        <v>10.398641006907823</v>
      </c>
      <c r="AH336">
        <v>0.46400000000000002</v>
      </c>
      <c r="AI336" s="9">
        <v>2.1486210574432425</v>
      </c>
    </row>
    <row r="337" spans="31:35" x14ac:dyDescent="0.2">
      <c r="AE337" s="9">
        <v>56.408870876955902</v>
      </c>
      <c r="AF337" s="8">
        <v>-33.168717616580309</v>
      </c>
      <c r="AG337" s="8">
        <v>9.0185743563542289</v>
      </c>
      <c r="AH337">
        <v>1.968</v>
      </c>
      <c r="AI337" s="9">
        <v>3.0623864324651726</v>
      </c>
    </row>
    <row r="338" spans="31:35" x14ac:dyDescent="0.2">
      <c r="AE338" s="9">
        <v>29.279220779220701</v>
      </c>
      <c r="AF338" s="8">
        <v>16.486977589339794</v>
      </c>
      <c r="AG338" s="8">
        <v>9.1711836567749891</v>
      </c>
      <c r="AH338">
        <v>2.0870000000000002</v>
      </c>
      <c r="AI338" s="9">
        <v>2.5969217970049918</v>
      </c>
    </row>
    <row r="339" spans="31:35" x14ac:dyDescent="0.2">
      <c r="AE339" s="3"/>
      <c r="AF339" s="8">
        <v>-17.533277870216306</v>
      </c>
      <c r="AG339" s="8">
        <v>8.9784083146288935</v>
      </c>
      <c r="AH339">
        <v>2.1709999999999998</v>
      </c>
      <c r="AI339" s="9">
        <v>2.0809583858764187</v>
      </c>
    </row>
    <row r="340" spans="31:35" x14ac:dyDescent="0.2">
      <c r="AE340" s="9">
        <v>42.053193183627897</v>
      </c>
      <c r="AF340" s="8">
        <v>-5.5989911727616644</v>
      </c>
      <c r="AG340" s="8">
        <v>8.920789888464375</v>
      </c>
      <c r="AH340">
        <v>5.8650000000000002</v>
      </c>
      <c r="AI340" s="9">
        <v>3.2496660432807909</v>
      </c>
    </row>
    <row r="341" spans="31:35" x14ac:dyDescent="0.2">
      <c r="AE341" s="9">
        <v>43.613749434644902</v>
      </c>
      <c r="AF341" s="8">
        <v>-8.3622762489981302</v>
      </c>
      <c r="AG341" s="8">
        <v>8.8334627207199308</v>
      </c>
      <c r="AH341">
        <v>3.5979999999999999</v>
      </c>
      <c r="AI341" s="9">
        <v>3.9565597667638484</v>
      </c>
    </row>
    <row r="342" spans="31:35" x14ac:dyDescent="0.2">
      <c r="AE342" s="9">
        <v>51.595057978210697</v>
      </c>
      <c r="AF342" s="8">
        <v>11.326530612244898</v>
      </c>
      <c r="AG342" s="8">
        <v>8.9407601348883841</v>
      </c>
      <c r="AH342">
        <v>3.3980000000000001</v>
      </c>
      <c r="AI342" s="9">
        <v>6.6207935053031299</v>
      </c>
    </row>
    <row r="343" spans="31:35" x14ac:dyDescent="0.2">
      <c r="AE343" s="3"/>
      <c r="AF343" s="8">
        <v>-3.6270786958229668</v>
      </c>
      <c r="AG343" s="8">
        <v>8.9038152117229217</v>
      </c>
      <c r="AH343">
        <v>3.895</v>
      </c>
      <c r="AI343" s="9">
        <v>6.6603260869565215</v>
      </c>
    </row>
    <row r="344" spans="31:35" x14ac:dyDescent="0.2">
      <c r="AE344" s="9">
        <v>51.025850340136003</v>
      </c>
      <c r="AF344" s="8">
        <v>1.888586956521739</v>
      </c>
      <c r="AG344" s="8">
        <v>8.9225249573013894</v>
      </c>
      <c r="AH344">
        <v>6.1660000000000004</v>
      </c>
      <c r="AI344" s="9">
        <v>6.2454993999199893</v>
      </c>
    </row>
    <row r="345" spans="31:35" x14ac:dyDescent="0.2">
      <c r="AE345" s="3"/>
      <c r="AF345" s="8">
        <v>7.094279237231631</v>
      </c>
      <c r="AG345" s="8">
        <v>8.9910643321884613</v>
      </c>
      <c r="AH345">
        <v>4.3970000000000002</v>
      </c>
      <c r="AI345" s="9">
        <v>5.7716349147055164</v>
      </c>
    </row>
    <row r="346" spans="31:35" x14ac:dyDescent="0.2">
      <c r="AE346" s="9">
        <v>72.814354727398097</v>
      </c>
      <c r="AF346" s="8">
        <v>8.1558959033744252</v>
      </c>
      <c r="AG346" s="8">
        <v>9.0694678130947679</v>
      </c>
      <c r="AH346">
        <v>2.778</v>
      </c>
      <c r="AI346" s="9">
        <v>5.2155192263412387</v>
      </c>
    </row>
    <row r="347" spans="31:35" x14ac:dyDescent="0.2">
      <c r="AE347" s="3"/>
      <c r="AF347" s="8">
        <v>-47.307869305108149</v>
      </c>
      <c r="AG347" s="8">
        <v>8.9890700650436539</v>
      </c>
      <c r="AH347">
        <v>0.93400000000000005</v>
      </c>
      <c r="AI347" s="9">
        <v>3.7038053649407363</v>
      </c>
    </row>
    <row r="348" spans="31:35" x14ac:dyDescent="0.2">
      <c r="AE348" s="9">
        <v>34.776122069754102</v>
      </c>
      <c r="AF348" s="8">
        <v>24.017467248908297</v>
      </c>
      <c r="AG348" s="8">
        <v>9.2043222996506202</v>
      </c>
      <c r="AH348">
        <v>0.79700000000000004</v>
      </c>
      <c r="AI348" s="9">
        <v>3.3125754527162976</v>
      </c>
    </row>
    <row r="349" spans="31:35" x14ac:dyDescent="0.2">
      <c r="AE349" s="9">
        <v>34.204283228648599</v>
      </c>
      <c r="AF349" s="8">
        <v>15.231388329979879</v>
      </c>
      <c r="AG349" s="8">
        <v>9.3460942929538025</v>
      </c>
      <c r="AH349">
        <v>0.80100000000000005</v>
      </c>
      <c r="AI349" s="9">
        <v>3.5897503055701065</v>
      </c>
    </row>
    <row r="350" spans="31:35" x14ac:dyDescent="0.2">
      <c r="AE350" s="9"/>
      <c r="AF350" s="8">
        <v>-17.042081368954076</v>
      </c>
      <c r="AG350" s="8">
        <v>9.159257581746866</v>
      </c>
      <c r="AH350">
        <v>0.95399999999999996</v>
      </c>
      <c r="AI350" s="9">
        <v>4.5596716480740893</v>
      </c>
    </row>
    <row r="351" spans="31:35" x14ac:dyDescent="0.2">
      <c r="AE351" s="9">
        <v>31.726812338421201</v>
      </c>
      <c r="AF351" s="8">
        <v>9.4190696695432532</v>
      </c>
      <c r="AG351" s="8">
        <v>9.2492725819779711</v>
      </c>
      <c r="AH351">
        <v>1.03</v>
      </c>
      <c r="AI351" s="9">
        <v>4.1239780705972873</v>
      </c>
    </row>
    <row r="352" spans="31:35" x14ac:dyDescent="0.2">
      <c r="AE352" s="9">
        <v>32.823458654538399</v>
      </c>
      <c r="AF352" s="8">
        <v>88.188900644416663</v>
      </c>
      <c r="AG352" s="8">
        <v>9.8815486450173733</v>
      </c>
      <c r="AH352">
        <v>1.1719999999999999</v>
      </c>
      <c r="AI352" s="9">
        <v>2.5880098129408156</v>
      </c>
    </row>
    <row r="353" spans="31:35" x14ac:dyDescent="0.2">
      <c r="AE353" s="9">
        <v>39.694602272727302</v>
      </c>
      <c r="AF353" s="8">
        <v>-32.817131759174082</v>
      </c>
      <c r="AG353" s="8">
        <v>9.4837967371639813</v>
      </c>
      <c r="AH353">
        <v>1.288</v>
      </c>
      <c r="AI353" s="9">
        <v>2.2466337010270063</v>
      </c>
    </row>
    <row r="354" spans="31:35" x14ac:dyDescent="0.2">
      <c r="AE354" s="9">
        <v>51.172704199353902</v>
      </c>
      <c r="AF354" s="8">
        <v>-21.612780524914417</v>
      </c>
      <c r="AG354" s="8">
        <v>9.2402874483441355</v>
      </c>
      <c r="AH354">
        <v>2.9710000000000001</v>
      </c>
      <c r="AI354" s="9">
        <v>2.5148486024844718</v>
      </c>
    </row>
    <row r="355" spans="31:35" x14ac:dyDescent="0.2">
      <c r="AE355" s="9">
        <v>48.171754780570502</v>
      </c>
      <c r="AF355" s="8">
        <v>35.374611801242231</v>
      </c>
      <c r="AG355" s="8">
        <v>9.5431631000922348</v>
      </c>
      <c r="AH355">
        <v>2.3410000000000002</v>
      </c>
      <c r="AI355" s="9">
        <v>2.1679690300379955</v>
      </c>
    </row>
    <row r="356" spans="31:35" x14ac:dyDescent="0.2">
      <c r="AE356" s="3"/>
      <c r="AF356" s="8">
        <v>-23.048247186178219</v>
      </c>
      <c r="AG356" s="8">
        <v>9.2811715527367742</v>
      </c>
      <c r="AH356">
        <v>1.6910000000000001</v>
      </c>
      <c r="AI356" s="9">
        <v>1.8228060368921184</v>
      </c>
    </row>
    <row r="357" spans="31:35" x14ac:dyDescent="0.2">
      <c r="AE357" s="3"/>
      <c r="AF357" s="8">
        <v>-43.134287984581313</v>
      </c>
      <c r="AG357" s="8">
        <v>11.11648451637668</v>
      </c>
      <c r="AH357">
        <v>1.2629999999999999</v>
      </c>
      <c r="AI357" s="9">
        <v>0.52963386897771703</v>
      </c>
    </row>
    <row r="358" spans="31:35" x14ac:dyDescent="0.2">
      <c r="AE358" s="9">
        <v>49.187388640685</v>
      </c>
      <c r="AF358" s="8">
        <v>20.916888406594222</v>
      </c>
      <c r="AG358" s="8">
        <v>11.306417767307444</v>
      </c>
      <c r="AH358">
        <v>1.4370000000000001</v>
      </c>
      <c r="AI358" s="9">
        <v>0.46250399547589194</v>
      </c>
    </row>
    <row r="359" spans="31:35" x14ac:dyDescent="0.2">
      <c r="AE359" s="3"/>
      <c r="AF359" s="8">
        <v>53.788940522731188</v>
      </c>
      <c r="AG359" s="8">
        <v>11.73682872763068</v>
      </c>
      <c r="AH359">
        <v>1.5189999999999999</v>
      </c>
      <c r="AI359" s="9">
        <v>0.34200407690155482</v>
      </c>
    </row>
    <row r="360" spans="31:35" x14ac:dyDescent="0.2">
      <c r="AE360" s="9">
        <v>46.368826379648802</v>
      </c>
      <c r="AF360" s="8">
        <v>10.544785962668373</v>
      </c>
      <c r="AG360" s="8">
        <v>11.837079283316969</v>
      </c>
      <c r="AH360">
        <v>1.5680000000000001</v>
      </c>
      <c r="AI360" s="9">
        <v>0.3216305338212111</v>
      </c>
    </row>
    <row r="361" spans="31:35" x14ac:dyDescent="0.2">
      <c r="AE361" s="3"/>
      <c r="AF361" s="8">
        <v>-0.15330546837713147</v>
      </c>
      <c r="AG361" s="8">
        <v>11.835545052302459</v>
      </c>
      <c r="AH361">
        <v>1.482</v>
      </c>
      <c r="AI361" s="9">
        <v>0.34228022654518592</v>
      </c>
    </row>
    <row r="362" spans="31:35" x14ac:dyDescent="0.2">
      <c r="AE362" s="9">
        <v>49.791761261724503</v>
      </c>
      <c r="AF362" s="8">
        <v>-5.2363225516751886</v>
      </c>
      <c r="AG362" s="8">
        <v>11.78176105287563</v>
      </c>
      <c r="AH362">
        <v>1.3440000000000001</v>
      </c>
      <c r="AI362" s="9">
        <v>0.34812448411849223</v>
      </c>
    </row>
    <row r="363" spans="31:35" x14ac:dyDescent="0.2">
      <c r="AE363" s="9">
        <v>49.877140851945903</v>
      </c>
      <c r="AF363" s="8">
        <v>-37.464461496132799</v>
      </c>
      <c r="AG363" s="8">
        <v>11.312325878090913</v>
      </c>
      <c r="AH363">
        <v>1.167</v>
      </c>
      <c r="AI363" s="9">
        <v>0.54193146265154479</v>
      </c>
    </row>
    <row r="364" spans="31:35" x14ac:dyDescent="0.2">
      <c r="AE364" s="9">
        <v>52.598350253807098</v>
      </c>
      <c r="AF364" s="8">
        <v>-14.247653500195542</v>
      </c>
      <c r="AG364" s="8">
        <v>11.158619142203678</v>
      </c>
      <c r="AH364">
        <v>1.1559999999999999</v>
      </c>
      <c r="AI364" s="9">
        <v>0.65805375823048196</v>
      </c>
    </row>
    <row r="365" spans="31:35" x14ac:dyDescent="0.2">
      <c r="AE365" s="9">
        <v>51.321171722024403</v>
      </c>
      <c r="AF365" s="8">
        <v>25.996921585953309</v>
      </c>
      <c r="AG365" s="8">
        <v>11.389706431011088</v>
      </c>
      <c r="AH365">
        <v>1.2809999999999999</v>
      </c>
      <c r="AI365" s="9">
        <v>0.56735326388181928</v>
      </c>
    </row>
    <row r="366" spans="31:35" x14ac:dyDescent="0.2">
      <c r="AE366" s="3"/>
      <c r="AF366" s="8">
        <v>26.016039453889402</v>
      </c>
      <c r="AG366" s="8">
        <v>11.620945441125958</v>
      </c>
      <c r="AH366">
        <v>1.262</v>
      </c>
      <c r="AI366" s="9">
        <v>0.4501961277119032</v>
      </c>
    </row>
    <row r="367" spans="31:35" x14ac:dyDescent="0.2">
      <c r="AE367" s="9">
        <v>13.7756699223641</v>
      </c>
      <c r="AF367" s="8">
        <v>-39.317224168615056</v>
      </c>
      <c r="AG367" s="8">
        <v>8.3519283777797906</v>
      </c>
      <c r="AH367">
        <v>0.78700000000000003</v>
      </c>
      <c r="AI367" s="9">
        <v>4.2749381480417137</v>
      </c>
    </row>
    <row r="368" spans="31:35" x14ac:dyDescent="0.2">
      <c r="AE368" s="9">
        <v>9.8154302458547704</v>
      </c>
      <c r="AF368" s="8">
        <v>38.091769761128525</v>
      </c>
      <c r="AG368" s="8">
        <v>8.6746766542045801</v>
      </c>
      <c r="AH368">
        <v>0.88200000000000001</v>
      </c>
      <c r="AI368" s="9">
        <v>3.694677271948315</v>
      </c>
    </row>
    <row r="369" spans="31:35" x14ac:dyDescent="0.2">
      <c r="AE369" s="9">
        <v>31.158555145591901</v>
      </c>
      <c r="AF369" s="8">
        <v>64.024424519721904</v>
      </c>
      <c r="AG369" s="8">
        <v>9.1695218149500199</v>
      </c>
      <c r="AH369">
        <v>1.016</v>
      </c>
      <c r="AI369" s="9">
        <v>2.5873657934300849</v>
      </c>
    </row>
    <row r="370" spans="31:35" x14ac:dyDescent="0.2">
      <c r="AE370" s="9">
        <v>29.164662497995799</v>
      </c>
      <c r="AF370" s="8">
        <v>19.258069217053745</v>
      </c>
      <c r="AG370" s="8">
        <v>9.3456414228315001</v>
      </c>
      <c r="AH370">
        <v>0.97799999999999998</v>
      </c>
      <c r="AI370" s="9">
        <v>2.3877213831930537</v>
      </c>
    </row>
    <row r="371" spans="31:35" x14ac:dyDescent="0.2">
      <c r="AE371" s="3"/>
      <c r="AF371" s="8">
        <v>24.318955657765073</v>
      </c>
      <c r="AG371" s="8">
        <v>9.5633217229912084</v>
      </c>
      <c r="AH371">
        <v>1.0389999999999999</v>
      </c>
      <c r="AI371" s="9">
        <v>2.1481162921836972</v>
      </c>
    </row>
    <row r="372" spans="31:35" x14ac:dyDescent="0.2">
      <c r="AE372" s="9">
        <v>38.029439654415498</v>
      </c>
      <c r="AF372" s="8">
        <v>22.76715750093129</v>
      </c>
      <c r="AG372" s="8">
        <v>9.7684410698849966</v>
      </c>
      <c r="AH372">
        <v>0.98099999999999998</v>
      </c>
      <c r="AI372" s="9">
        <v>1.9894511725351509</v>
      </c>
    </row>
    <row r="373" spans="31:35" x14ac:dyDescent="0.2">
      <c r="AE373" s="9">
        <v>38.661123493219499</v>
      </c>
      <c r="AF373" s="8">
        <v>-50.10550830497327</v>
      </c>
      <c r="AG373" s="8">
        <v>9.0731814936880877</v>
      </c>
      <c r="AH373">
        <v>0.98199999999999998</v>
      </c>
      <c r="AI373" s="9">
        <v>3.0940884576690664</v>
      </c>
    </row>
    <row r="374" spans="31:35" x14ac:dyDescent="0.2">
      <c r="AE374" s="9">
        <v>40.801222888786299</v>
      </c>
      <c r="AF374" s="8">
        <v>-15.54110730316412</v>
      </c>
      <c r="AG374" s="8">
        <v>8.9042762467342946</v>
      </c>
      <c r="AH374">
        <v>1.1279999999999999</v>
      </c>
      <c r="AI374" s="9">
        <v>4.0007954212418895</v>
      </c>
    </row>
    <row r="375" spans="31:35" x14ac:dyDescent="0.2">
      <c r="AE375" s="9">
        <v>44.089981001463102</v>
      </c>
      <c r="AF375" s="8">
        <v>52.454235098651523</v>
      </c>
      <c r="AG375" s="8">
        <v>9.325970514041579</v>
      </c>
      <c r="AH375">
        <v>1.095</v>
      </c>
      <c r="AI375" s="9">
        <v>2.6575444115104072</v>
      </c>
    </row>
    <row r="376" spans="31:35" x14ac:dyDescent="0.2">
      <c r="AE376" s="3"/>
      <c r="AF376" s="8">
        <v>51.536575636528902</v>
      </c>
      <c r="AG376" s="8">
        <v>9.7416273472084107</v>
      </c>
      <c r="AH376">
        <v>0.82699999999999996</v>
      </c>
      <c r="AI376" s="9">
        <v>1.9948310530907809</v>
      </c>
    </row>
    <row r="377" spans="31:35" x14ac:dyDescent="0.2">
      <c r="AE377" s="9">
        <v>0</v>
      </c>
      <c r="AF377" s="8">
        <v>-7.0327376767171712</v>
      </c>
      <c r="AG377" s="8">
        <v>6.7790988415736981</v>
      </c>
      <c r="AH377">
        <v>1.0029999999999999</v>
      </c>
      <c r="AI377" s="9">
        <v>4.1891294656057942</v>
      </c>
    </row>
    <row r="378" spans="31:35" x14ac:dyDescent="0.2">
      <c r="AE378" s="9">
        <v>0.100057175528873</v>
      </c>
      <c r="AF378" s="8">
        <v>-4.0079565460674447</v>
      </c>
      <c r="AG378" s="8">
        <v>6.7381939629304464</v>
      </c>
      <c r="AH378">
        <v>1.0820000000000001</v>
      </c>
      <c r="AI378" s="9">
        <v>4.745100617865373</v>
      </c>
    </row>
    <row r="379" spans="31:35" x14ac:dyDescent="0.2">
      <c r="AE379" s="9">
        <v>3.10177244139508</v>
      </c>
      <c r="AF379" s="8">
        <v>16.092816056206207</v>
      </c>
      <c r="AG379" s="8">
        <v>6.8874137865242018</v>
      </c>
      <c r="AH379">
        <v>1.1599999999999999</v>
      </c>
      <c r="AI379" s="9">
        <v>4.4205042740625231</v>
      </c>
    </row>
    <row r="380" spans="31:35" x14ac:dyDescent="0.2">
      <c r="AE380" s="9">
        <v>0.98204264870931401</v>
      </c>
      <c r="AF380" s="8">
        <v>22.929916804781072</v>
      </c>
      <c r="AG380" s="8">
        <v>7.0938580114460841</v>
      </c>
      <c r="AH380">
        <v>1.083</v>
      </c>
      <c r="AI380" s="9">
        <v>3.8324090570223137</v>
      </c>
    </row>
    <row r="381" spans="31:35" x14ac:dyDescent="0.2">
      <c r="AE381" s="9">
        <v>2.5267379679144302</v>
      </c>
      <c r="AF381" s="8">
        <v>44.973956992925132</v>
      </c>
      <c r="AG381" s="8">
        <v>7.4652419448019645</v>
      </c>
      <c r="AH381">
        <v>1.1819999999999999</v>
      </c>
      <c r="AI381" s="9">
        <v>2.8523980717846755</v>
      </c>
    </row>
    <row r="382" spans="31:35" x14ac:dyDescent="0.2">
      <c r="AE382" s="9">
        <v>30.6316399459146</v>
      </c>
      <c r="AF382" s="8">
        <v>24.436716261671965</v>
      </c>
      <c r="AG382" s="8">
        <v>7.68386904236971</v>
      </c>
      <c r="AH382">
        <v>1.288</v>
      </c>
      <c r="AI382" s="9">
        <v>2.5023877007525503</v>
      </c>
    </row>
    <row r="383" spans="31:35" x14ac:dyDescent="0.2">
      <c r="AE383" s="9">
        <v>28.913195316423899</v>
      </c>
      <c r="AF383" s="8">
        <v>-37.545184999063508</v>
      </c>
      <c r="AG383" s="8">
        <v>7.2131421916773633</v>
      </c>
      <c r="AH383">
        <v>1.5549999999999999</v>
      </c>
      <c r="AI383" s="9">
        <v>3.8771683306929963</v>
      </c>
    </row>
    <row r="384" spans="31:35" x14ac:dyDescent="0.2">
      <c r="AE384" s="9">
        <v>33.306991232118101</v>
      </c>
      <c r="AF384" s="8">
        <v>-14.845300814206253</v>
      </c>
      <c r="AG384" s="8">
        <v>7.0524415984248767</v>
      </c>
      <c r="AH384">
        <v>1.0629999999999999</v>
      </c>
      <c r="AI384" s="9">
        <v>4.4325265623526304</v>
      </c>
    </row>
    <row r="385" spans="31:35" x14ac:dyDescent="0.2">
      <c r="AE385" s="9">
        <v>29.8902731373305</v>
      </c>
      <c r="AF385" s="8">
        <v>52.6567544391729</v>
      </c>
      <c r="AG385" s="8">
        <v>7.4754633785206694</v>
      </c>
      <c r="AH385">
        <v>0.96099999999999997</v>
      </c>
      <c r="AI385" s="9">
        <v>2.6795675593562929</v>
      </c>
    </row>
    <row r="386" spans="31:35" x14ac:dyDescent="0.2">
      <c r="AE386" s="9">
        <v>29.2173655783469</v>
      </c>
      <c r="AF386" s="8">
        <v>24.029273009756729</v>
      </c>
      <c r="AG386" s="8">
        <v>7.6908108029361779</v>
      </c>
      <c r="AH386">
        <v>0.94399999999999995</v>
      </c>
      <c r="AI386" s="9">
        <v>1.9188962538182972</v>
      </c>
    </row>
    <row r="387" spans="31:35" x14ac:dyDescent="0.2">
      <c r="AE387" s="3"/>
      <c r="AF387" s="8">
        <v>-11.067385954478826</v>
      </c>
      <c r="AG387" s="8">
        <v>9.1369563377161782</v>
      </c>
      <c r="AH387" s="8"/>
      <c r="AI387" s="9">
        <v>1.321776123577459</v>
      </c>
    </row>
    <row r="388" spans="31:35" x14ac:dyDescent="0.2">
      <c r="AE388" s="3"/>
      <c r="AF388" s="8">
        <v>-12.895957670531924</v>
      </c>
      <c r="AG388" s="8">
        <v>8.998889444721657</v>
      </c>
      <c r="AH388" s="8"/>
      <c r="AI388" s="9">
        <v>1.6757377296274194</v>
      </c>
    </row>
    <row r="389" spans="31:35" x14ac:dyDescent="0.2">
      <c r="AE389" s="3"/>
      <c r="AF389" s="8">
        <v>9.6201549525641621</v>
      </c>
      <c r="AG389" s="8">
        <v>9.0907405118933582</v>
      </c>
      <c r="AH389" s="8"/>
      <c r="AI389" s="9">
        <v>1.6714916248100644</v>
      </c>
    </row>
    <row r="390" spans="31:35" x14ac:dyDescent="0.2">
      <c r="AE390" s="3"/>
      <c r="AF390" s="8">
        <v>22.376254317430632</v>
      </c>
      <c r="AG390" s="8">
        <v>9.292670676488342</v>
      </c>
      <c r="AH390" s="8"/>
      <c r="AI390" s="9">
        <v>1.406382803543589</v>
      </c>
    </row>
    <row r="391" spans="31:35" x14ac:dyDescent="0.2">
      <c r="AE391" s="3"/>
      <c r="AF391" s="8">
        <v>18.910506252265581</v>
      </c>
      <c r="AG391" s="8">
        <v>9.4658716523813062</v>
      </c>
      <c r="AH391" s="8"/>
      <c r="AI391" s="9">
        <v>1.4141338936205115</v>
      </c>
    </row>
    <row r="392" spans="31:35" x14ac:dyDescent="0.2">
      <c r="AE392" s="3"/>
      <c r="AF392" s="8">
        <v>-5.2940121321547009</v>
      </c>
      <c r="AG392" s="8">
        <v>9.4114786944474158</v>
      </c>
      <c r="AH392" s="8"/>
      <c r="AI392" s="9">
        <v>1.3280488232726708</v>
      </c>
    </row>
    <row r="393" spans="31:35" x14ac:dyDescent="0.2">
      <c r="AE393" s="3"/>
      <c r="AF393" s="8">
        <v>-8.0141878365602022</v>
      </c>
      <c r="AG393" s="8">
        <v>9.3279428580011281</v>
      </c>
      <c r="AH393" s="8"/>
      <c r="AI393" s="9">
        <v>1.3196308595800719</v>
      </c>
    </row>
    <row r="394" spans="31:35" x14ac:dyDescent="0.2">
      <c r="AE394" s="3"/>
      <c r="AF394" s="8">
        <v>-21.83823586284776</v>
      </c>
      <c r="AG394" s="8">
        <v>9.0815532503366576</v>
      </c>
      <c r="AH394" s="8"/>
      <c r="AI394" s="9">
        <v>2.1338979852498023</v>
      </c>
    </row>
    <row r="395" spans="31:35" x14ac:dyDescent="0.2">
      <c r="AE395" s="9">
        <v>16.520509193776501</v>
      </c>
      <c r="AF395" s="8">
        <v>71.264401939530742</v>
      </c>
      <c r="AG395" s="8">
        <v>9.6195916368717533</v>
      </c>
      <c r="AH395" s="8"/>
      <c r="AI395" s="9">
        <v>1.8771261016543912</v>
      </c>
    </row>
    <row r="396" spans="31:35" x14ac:dyDescent="0.2">
      <c r="AE396" s="9">
        <v>42.804943848422099</v>
      </c>
      <c r="AF396" s="8">
        <v>-16.630249254494618</v>
      </c>
      <c r="AG396" s="8">
        <v>9.437706993563264</v>
      </c>
      <c r="AH396">
        <v>3.6999999999999998E-2</v>
      </c>
      <c r="AI396" s="9">
        <v>1.9744043209138924</v>
      </c>
    </row>
    <row r="397" spans="31:35" x14ac:dyDescent="0.2">
      <c r="AE397" s="9">
        <v>85.690402421132305</v>
      </c>
      <c r="AF397" s="8"/>
      <c r="AG397" s="8" t="e">
        <v>#NUM!</v>
      </c>
      <c r="AH397" s="8"/>
      <c r="AI397" s="9" t="e">
        <v>#DIV/0!</v>
      </c>
    </row>
    <row r="398" spans="31:35" x14ac:dyDescent="0.2">
      <c r="AE398" s="9">
        <v>84.924921846973803</v>
      </c>
      <c r="AF398" s="8" t="e">
        <v>#DIV/0!</v>
      </c>
      <c r="AG398" s="8" t="e">
        <v>#NUM!</v>
      </c>
      <c r="AH398" s="8"/>
      <c r="AI398" s="9" t="e">
        <v>#DIV/0!</v>
      </c>
    </row>
    <row r="399" spans="31:35" x14ac:dyDescent="0.2">
      <c r="AE399" s="3"/>
      <c r="AF399" s="8" t="e">
        <v>#DIV/0!</v>
      </c>
      <c r="AG399" s="8" t="e">
        <v>#NUM!</v>
      </c>
      <c r="AI399" s="9" t="e">
        <v>#DIV/0!</v>
      </c>
    </row>
    <row r="400" spans="31:35" x14ac:dyDescent="0.2">
      <c r="AE400" s="9">
        <v>93.665134370579906</v>
      </c>
      <c r="AF400" s="8" t="e">
        <v>#DIV/0!</v>
      </c>
      <c r="AG400" s="8">
        <v>9.7560890255314039</v>
      </c>
      <c r="AH400">
        <v>0.97799999999999998</v>
      </c>
      <c r="AI400" s="9">
        <v>3.3055217567645867</v>
      </c>
    </row>
    <row r="401" spans="31:35" x14ac:dyDescent="0.2">
      <c r="AE401" s="3"/>
      <c r="AF401" s="8">
        <v>32.55113274233733</v>
      </c>
      <c r="AG401" s="8">
        <v>10.037887318015784</v>
      </c>
      <c r="AH401">
        <v>1.2270000000000001</v>
      </c>
      <c r="AI401" s="9">
        <v>2.2922148883157756</v>
      </c>
    </row>
    <row r="402" spans="31:35" x14ac:dyDescent="0.2">
      <c r="AE402" s="9">
        <v>3.40200382753574</v>
      </c>
      <c r="AF402" s="8">
        <v>-5.3561058415355038</v>
      </c>
      <c r="AG402" s="8">
        <v>9.4503017082165517</v>
      </c>
      <c r="AH402">
        <v>0.63800000000000001</v>
      </c>
      <c r="AI402" s="9">
        <v>1.6938325991189427</v>
      </c>
    </row>
    <row r="403" spans="31:35" x14ac:dyDescent="0.2">
      <c r="AE403" s="9">
        <v>41.614591291061799</v>
      </c>
      <c r="AF403" s="8">
        <v>-4.3738200125865321</v>
      </c>
      <c r="AG403" s="8">
        <v>9.4055781540366841</v>
      </c>
      <c r="AH403">
        <v>0.47499999999999998</v>
      </c>
      <c r="AI403" s="9">
        <v>1.8961829549193814</v>
      </c>
    </row>
    <row r="404" spans="31:35" x14ac:dyDescent="0.2">
      <c r="AE404" s="9">
        <v>55.957816377171198</v>
      </c>
      <c r="AF404" s="8">
        <v>20.58242843040474</v>
      </c>
      <c r="AG404" s="8">
        <v>9.592741540485795</v>
      </c>
      <c r="AH404">
        <v>0.42599999999999999</v>
      </c>
      <c r="AI404" s="9">
        <v>1.7406876790830945</v>
      </c>
    </row>
    <row r="405" spans="31:35" x14ac:dyDescent="0.2">
      <c r="AE405" s="9">
        <v>53.954610606784499</v>
      </c>
      <c r="AF405" s="8">
        <v>36.723973256924545</v>
      </c>
      <c r="AG405" s="8">
        <v>9.9055354541534282</v>
      </c>
      <c r="AH405">
        <v>0.44900000000000001</v>
      </c>
      <c r="AI405" s="9">
        <v>1.5709794920413154</v>
      </c>
    </row>
    <row r="406" spans="31:35" x14ac:dyDescent="0.2">
      <c r="AE406" s="9">
        <v>54.327568506672897</v>
      </c>
      <c r="AF406" s="8">
        <v>13.602115662891073</v>
      </c>
      <c r="AG406" s="8">
        <v>10.033067398072022</v>
      </c>
      <c r="AH406">
        <v>0.59599999999999997</v>
      </c>
      <c r="AI406" s="9">
        <v>1.5290552114903149</v>
      </c>
    </row>
    <row r="407" spans="31:35" x14ac:dyDescent="0.2">
      <c r="AE407" s="9">
        <v>48.634956333790903</v>
      </c>
      <c r="AF407" s="8">
        <v>-5.8286115869460184</v>
      </c>
      <c r="AG407" s="8">
        <v>9.9730136151847386</v>
      </c>
      <c r="AH407">
        <v>0.57199999999999995</v>
      </c>
      <c r="AI407" s="9">
        <v>1.5653917910447761</v>
      </c>
    </row>
    <row r="408" spans="31:35" x14ac:dyDescent="0.2">
      <c r="AE408" s="9">
        <v>44.625634192589501</v>
      </c>
      <c r="AF408" s="8">
        <v>-31.17070895522388</v>
      </c>
      <c r="AG408" s="8">
        <v>9.5994728254634492</v>
      </c>
      <c r="AH408">
        <v>0.64800000000000002</v>
      </c>
      <c r="AI408" s="9">
        <v>1.8110049468049061</v>
      </c>
    </row>
    <row r="409" spans="31:35" x14ac:dyDescent="0.2">
      <c r="AE409" s="9">
        <v>47.778021978021897</v>
      </c>
      <c r="AF409" s="8">
        <v>-50.863996747306359</v>
      </c>
      <c r="AG409" s="8">
        <v>8.8888946693715933</v>
      </c>
      <c r="AH409">
        <v>0.52600000000000002</v>
      </c>
      <c r="AI409" s="9">
        <v>2.9154599365604743</v>
      </c>
    </row>
    <row r="410" spans="31:35" x14ac:dyDescent="0.2">
      <c r="AE410" s="9">
        <v>47.130834512022602</v>
      </c>
      <c r="AF410" s="8">
        <v>0.73093366432216245</v>
      </c>
      <c r="AG410" s="8">
        <v>8.8961774222748051</v>
      </c>
      <c r="AH410">
        <v>0.496</v>
      </c>
      <c r="AI410" s="9">
        <v>2.7664293537787512</v>
      </c>
    </row>
    <row r="411" spans="31:35" x14ac:dyDescent="0.2">
      <c r="AE411" s="9">
        <v>48.5742949683167</v>
      </c>
      <c r="AF411" s="8">
        <v>15.731106243154436</v>
      </c>
      <c r="AG411" s="8">
        <v>9.0422766869289273</v>
      </c>
      <c r="AH411">
        <v>0.42199999999999999</v>
      </c>
      <c r="AI411" s="9">
        <v>2.3418904530935762</v>
      </c>
    </row>
    <row r="412" spans="31:35" x14ac:dyDescent="0.2">
      <c r="AE412" s="3"/>
      <c r="AF412" s="8">
        <v>-48.934406242379907</v>
      </c>
      <c r="AG412" s="8">
        <v>6.9833385195349607</v>
      </c>
      <c r="AH412">
        <v>0.78400000000000003</v>
      </c>
      <c r="AI412" s="9">
        <v>3.1937834778069436</v>
      </c>
    </row>
    <row r="413" spans="31:35" x14ac:dyDescent="0.2">
      <c r="AE413" s="9">
        <v>0</v>
      </c>
      <c r="AF413" s="8">
        <v>58.866513430992498</v>
      </c>
      <c r="AG413" s="8">
        <v>7.4462326449877061</v>
      </c>
      <c r="AH413">
        <v>0.65900000000000003</v>
      </c>
      <c r="AI413" s="9">
        <v>2.5436308944342114</v>
      </c>
    </row>
    <row r="414" spans="31:35" x14ac:dyDescent="0.2">
      <c r="AE414" s="9">
        <v>0.100057175528873</v>
      </c>
      <c r="AF414" s="8">
        <v>9.5843576149354881</v>
      </c>
      <c r="AG414" s="8">
        <v>7.5377571008362416</v>
      </c>
      <c r="AH414">
        <v>0.68500000000000005</v>
      </c>
      <c r="AI414" s="9">
        <v>2.8912103339664066</v>
      </c>
    </row>
    <row r="415" spans="31:35" x14ac:dyDescent="0.2">
      <c r="AE415" s="9">
        <v>0.29461279461279399</v>
      </c>
      <c r="AF415" s="8">
        <v>-8.8869703783631806</v>
      </c>
      <c r="AG415" s="8">
        <v>7.4446877343713815</v>
      </c>
      <c r="AH415">
        <v>0.80400000000000005</v>
      </c>
      <c r="AI415" s="9">
        <v>3.6856047431800421</v>
      </c>
    </row>
    <row r="416" spans="31:35" x14ac:dyDescent="0.2">
      <c r="AE416" s="9">
        <v>0</v>
      </c>
      <c r="AF416" s="8">
        <v>27.769792330970429</v>
      </c>
      <c r="AG416" s="8">
        <v>7.6897476956503841</v>
      </c>
      <c r="AH416">
        <v>0.84</v>
      </c>
      <c r="AI416" s="9">
        <v>3.3182627321608384</v>
      </c>
    </row>
    <row r="417" spans="31:35" x14ac:dyDescent="0.2">
      <c r="AE417" s="9">
        <v>2.1187683284457499</v>
      </c>
      <c r="AF417" s="8">
        <v>22.654579076164918</v>
      </c>
      <c r="AG417" s="8">
        <v>7.893949614167755</v>
      </c>
      <c r="AH417">
        <v>0.89</v>
      </c>
      <c r="AI417" s="9">
        <v>3.254477413752717</v>
      </c>
    </row>
    <row r="418" spans="31:35" x14ac:dyDescent="0.2">
      <c r="AE418" s="9">
        <v>7.38726613510799</v>
      </c>
      <c r="AF418" s="8">
        <v>-40.422049584261472</v>
      </c>
      <c r="AG418" s="8">
        <v>7.376064974331606</v>
      </c>
      <c r="AH418">
        <v>0.88</v>
      </c>
      <c r="AI418" s="9">
        <v>3.282609566691626</v>
      </c>
    </row>
    <row r="419" spans="31:35" x14ac:dyDescent="0.2">
      <c r="AE419" s="3"/>
      <c r="AF419" s="8">
        <v>-13.603774388151942</v>
      </c>
      <c r="AG419" s="8">
        <v>7.2298387781512501</v>
      </c>
      <c r="AH419">
        <v>0.90400000000000003</v>
      </c>
      <c r="AI419" s="9">
        <v>3.0708144927536232</v>
      </c>
    </row>
    <row r="420" spans="31:35" x14ac:dyDescent="0.2">
      <c r="AE420" s="9">
        <v>22.325191623173801</v>
      </c>
      <c r="AF420" s="8">
        <v>39.003550724637684</v>
      </c>
      <c r="AG420" s="8">
        <v>7.5591680697491546</v>
      </c>
      <c r="AH420">
        <v>1.0029999999999999</v>
      </c>
      <c r="AI420" s="9">
        <v>2.6287718643408651</v>
      </c>
    </row>
    <row r="421" spans="31:35" x14ac:dyDescent="0.2">
      <c r="AE421" s="9">
        <v>19.935725989631202</v>
      </c>
      <c r="AF421" s="8">
        <v>21.935004266912159</v>
      </c>
      <c r="AG421" s="8">
        <v>7.7574860346210412</v>
      </c>
      <c r="AH421">
        <v>0.92800000000000005</v>
      </c>
      <c r="AI421" s="9">
        <v>2.5917229331809049</v>
      </c>
    </row>
    <row r="422" spans="31:35" x14ac:dyDescent="0.2">
      <c r="AE422" s="9"/>
      <c r="AF422" s="8"/>
      <c r="AG422" s="8">
        <v>11.797141537778835</v>
      </c>
      <c r="AH422" s="8"/>
      <c r="AI422" s="9">
        <v>0.33833313263893072</v>
      </c>
    </row>
    <row r="423" spans="31:35" x14ac:dyDescent="0.2">
      <c r="AE423" s="3"/>
      <c r="AF423" s="8">
        <v>37.074026130411227</v>
      </c>
      <c r="AG423" s="8">
        <v>12.112492468407879</v>
      </c>
      <c r="AH423" s="8"/>
      <c r="AI423" s="9">
        <v>0.23724970214074331</v>
      </c>
    </row>
    <row r="424" spans="31:35" x14ac:dyDescent="0.2">
      <c r="AE424" s="3"/>
      <c r="AF424" s="8">
        <v>-8.8089473077366538</v>
      </c>
      <c r="AG424" s="8">
        <v>12.020279068242841</v>
      </c>
      <c r="AH424">
        <v>1.2450000000000001</v>
      </c>
      <c r="AI424" s="9">
        <v>0.28944120321032701</v>
      </c>
    </row>
    <row r="425" spans="31:35" x14ac:dyDescent="0.2">
      <c r="AE425" s="9">
        <v>31.5823210681021</v>
      </c>
      <c r="AF425" s="8">
        <v>-5.0328438367381345</v>
      </c>
      <c r="AG425" s="8">
        <v>11.96863998948152</v>
      </c>
      <c r="AH425">
        <v>1.339</v>
      </c>
      <c r="AI425" s="9">
        <v>0.31571673112280479</v>
      </c>
    </row>
    <row r="426" spans="31:35" x14ac:dyDescent="0.2">
      <c r="AE426" s="9">
        <v>34.624080285177399</v>
      </c>
      <c r="AF426" s="8">
        <v>-7.1108856907373355</v>
      </c>
      <c r="AG426" s="8">
        <v>11.894876266013325</v>
      </c>
      <c r="AH426">
        <v>1.302</v>
      </c>
      <c r="AI426" s="9">
        <v>0.3326712805602195</v>
      </c>
    </row>
    <row r="427" spans="31:35" x14ac:dyDescent="0.2">
      <c r="AE427" s="3"/>
      <c r="AF427" s="8">
        <v>-41.851973190275331</v>
      </c>
      <c r="AG427" s="8">
        <v>11.352698025649339</v>
      </c>
      <c r="AH427">
        <v>1.1830000000000001</v>
      </c>
      <c r="AI427" s="9">
        <v>0.57022125711602789</v>
      </c>
    </row>
    <row r="428" spans="31:35" x14ac:dyDescent="0.2">
      <c r="AE428" s="9">
        <v>66.0028264882325</v>
      </c>
      <c r="AF428" s="8">
        <v>-16.781501261811137</v>
      </c>
      <c r="AG428" s="8">
        <v>11.168997503377634</v>
      </c>
      <c r="AH428">
        <v>1.107</v>
      </c>
      <c r="AI428" s="9">
        <v>0.72855369686027815</v>
      </c>
    </row>
    <row r="429" spans="31:35" x14ac:dyDescent="0.2">
      <c r="AE429" s="9">
        <v>67.8096816107265</v>
      </c>
      <c r="AF429" s="8">
        <v>25.955598183305597</v>
      </c>
      <c r="AG429" s="8">
        <v>11.39975676686459</v>
      </c>
      <c r="AH429">
        <v>1.254</v>
      </c>
      <c r="AI429" s="9">
        <v>0.60885778275475921</v>
      </c>
    </row>
    <row r="430" spans="31:35" x14ac:dyDescent="0.2">
      <c r="AE430" s="3"/>
      <c r="AF430" s="8">
        <v>24.816349384098544</v>
      </c>
      <c r="AG430" s="8">
        <v>11.621430032911739</v>
      </c>
      <c r="AH430">
        <v>1.2350000000000001</v>
      </c>
      <c r="AI430" s="9">
        <v>0.48718385803106018</v>
      </c>
    </row>
    <row r="431" spans="31:35" x14ac:dyDescent="0.2">
      <c r="AE431" s="8"/>
      <c r="AF431" s="8">
        <v>1.9966690958412434</v>
      </c>
      <c r="AG431" s="8">
        <v>6.2997706006290333</v>
      </c>
      <c r="AH431">
        <v>1.1419999999999999</v>
      </c>
      <c r="AI431" s="9">
        <v>5.8244144976462353</v>
      </c>
    </row>
    <row r="432" spans="31:35" x14ac:dyDescent="0.2">
      <c r="AE432" s="9">
        <v>8.2046883933676291</v>
      </c>
      <c r="AF432" s="8">
        <v>78.635569669775023</v>
      </c>
      <c r="AG432" s="8">
        <v>6.8799482215393768</v>
      </c>
      <c r="AH432">
        <v>1.0620000000000001</v>
      </c>
      <c r="AI432" s="9">
        <v>5.5198709406771291</v>
      </c>
    </row>
    <row r="433" spans="31:35" x14ac:dyDescent="0.2">
      <c r="AE433" s="9">
        <v>10.7061177815894</v>
      </c>
      <c r="AF433" s="8">
        <v>78.90293406376469</v>
      </c>
      <c r="AG433" s="8">
        <v>7.4616214265114857</v>
      </c>
      <c r="AH433">
        <v>1.236</v>
      </c>
      <c r="AI433" s="9">
        <v>3.9366125909284486</v>
      </c>
    </row>
    <row r="434" spans="31:35" x14ac:dyDescent="0.2">
      <c r="AE434" s="8"/>
      <c r="AF434" s="8">
        <v>4.5889950786422951</v>
      </c>
      <c r="AG434" s="8">
        <v>7.506489577046092</v>
      </c>
      <c r="AH434">
        <v>1.4239999999999999</v>
      </c>
      <c r="AI434" s="9">
        <v>4.7199532479692978</v>
      </c>
    </row>
    <row r="435" spans="31:35" x14ac:dyDescent="0.2">
      <c r="AE435" s="9">
        <v>8.8903743315507899</v>
      </c>
      <c r="AF435" s="8">
        <v>27.481105211851308</v>
      </c>
      <c r="AG435" s="8">
        <v>7.7492875502577512</v>
      </c>
      <c r="AH435">
        <v>1.548</v>
      </c>
      <c r="AI435" s="9">
        <v>4.1342667567272828</v>
      </c>
    </row>
    <row r="436" spans="31:35" x14ac:dyDescent="0.2">
      <c r="AE436" s="9">
        <v>3.8105606967882402</v>
      </c>
      <c r="AF436" s="8">
        <v>14.665512028652728</v>
      </c>
      <c r="AG436" s="8">
        <v>7.8861366634066874</v>
      </c>
      <c r="AH436">
        <v>1.353</v>
      </c>
      <c r="AI436" s="9">
        <v>4.4358311777507033</v>
      </c>
    </row>
    <row r="437" spans="31:35" x14ac:dyDescent="0.2">
      <c r="AE437" s="9">
        <v>5.80110497237568</v>
      </c>
      <c r="AF437" s="8">
        <v>-32.200250587655489</v>
      </c>
      <c r="AG437" s="8">
        <v>7.4975249763749963</v>
      </c>
      <c r="AH437">
        <v>1.081</v>
      </c>
      <c r="AI437" s="9">
        <v>7.0093508829418045</v>
      </c>
    </row>
    <row r="438" spans="31:35" x14ac:dyDescent="0.2">
      <c r="AE438" s="9">
        <v>5.7337332718043301</v>
      </c>
      <c r="AF438" s="8">
        <v>-9.3472789845490052</v>
      </c>
      <c r="AG438" s="8">
        <v>7.3993907438548785</v>
      </c>
      <c r="AH438">
        <v>0.77100000000000002</v>
      </c>
      <c r="AI438" s="9">
        <v>7.4124862078498426</v>
      </c>
    </row>
    <row r="439" spans="31:35" x14ac:dyDescent="0.2">
      <c r="AE439" s="9">
        <v>23.452729310884401</v>
      </c>
      <c r="AF439" s="8">
        <v>58.166298468245635</v>
      </c>
      <c r="AG439" s="8">
        <v>7.8578675593318028</v>
      </c>
      <c r="AH439">
        <v>0.56699999999999995</v>
      </c>
      <c r="AI439" s="9">
        <v>5.3101314771848411</v>
      </c>
    </row>
    <row r="440" spans="31:35" x14ac:dyDescent="0.2">
      <c r="AE440" s="9">
        <v>23.865045168449701</v>
      </c>
      <c r="AF440" s="8">
        <v>60.518174787316312</v>
      </c>
      <c r="AG440" s="8">
        <v>8.3311045480530392</v>
      </c>
      <c r="AH440">
        <v>0.48799999999999999</v>
      </c>
      <c r="AI440" s="9">
        <v>6.33437725849193</v>
      </c>
    </row>
    <row r="441" spans="31:35" x14ac:dyDescent="0.2">
      <c r="AE441" s="8"/>
      <c r="AF441" s="8"/>
      <c r="AG441" s="8">
        <v>10.611671117922187</v>
      </c>
      <c r="AH441" s="8"/>
      <c r="AI441" s="9">
        <v>0.5234201842092302</v>
      </c>
    </row>
    <row r="442" spans="31:35" x14ac:dyDescent="0.2">
      <c r="AE442" s="8"/>
      <c r="AF442" s="8">
        <v>41.060434418558835</v>
      </c>
      <c r="AG442" s="8">
        <v>10.955689343381573</v>
      </c>
      <c r="AH442" s="8"/>
      <c r="AI442" s="9">
        <v>0.40559367307390143</v>
      </c>
    </row>
    <row r="443" spans="31:35" x14ac:dyDescent="0.2">
      <c r="AE443" s="9">
        <v>43.595631423590099</v>
      </c>
      <c r="AF443" s="8">
        <v>28.361179489865396</v>
      </c>
      <c r="AG443" s="8">
        <v>11.205367162513655</v>
      </c>
      <c r="AH443">
        <v>1.65</v>
      </c>
      <c r="AI443" s="9">
        <v>0.35015777161199063</v>
      </c>
    </row>
    <row r="444" spans="31:35" x14ac:dyDescent="0.2">
      <c r="AE444" s="9">
        <v>43.383328231813103</v>
      </c>
      <c r="AF444" s="8">
        <v>4.0939013111364995</v>
      </c>
      <c r="AG444" s="8">
        <v>11.245490365522894</v>
      </c>
      <c r="AH444">
        <v>1.5249999999999999</v>
      </c>
      <c r="AI444" s="9">
        <v>0.35569812109650611</v>
      </c>
    </row>
    <row r="445" spans="31:35" x14ac:dyDescent="0.2">
      <c r="AE445" s="3"/>
      <c r="AF445" s="8">
        <v>22.686649071001124</v>
      </c>
      <c r="AG445" s="8">
        <v>11.449953715804188</v>
      </c>
      <c r="AH445">
        <v>1.4830000000000001</v>
      </c>
      <c r="AI445" s="9">
        <v>0.30229932798704962</v>
      </c>
    </row>
    <row r="446" spans="31:35" x14ac:dyDescent="0.2">
      <c r="AE446" s="9">
        <v>49.975820696867103</v>
      </c>
      <c r="AF446" s="8">
        <v>-2.9447160186161434</v>
      </c>
      <c r="AG446" s="8">
        <v>11.42006428391894</v>
      </c>
      <c r="AH446">
        <v>1.7370000000000001</v>
      </c>
      <c r="AI446" s="9">
        <v>0.334240442435149</v>
      </c>
    </row>
    <row r="447" spans="31:35" x14ac:dyDescent="0.2">
      <c r="AE447" s="9">
        <v>46.928311489713899</v>
      </c>
      <c r="AF447" s="8">
        <v>-29.378264495457142</v>
      </c>
      <c r="AG447" s="8">
        <v>11.072232063384615</v>
      </c>
      <c r="AH447">
        <v>1.5840000000000001</v>
      </c>
      <c r="AI447" s="9">
        <v>0.6699140757314439</v>
      </c>
    </row>
    <row r="448" spans="31:35" x14ac:dyDescent="0.2">
      <c r="AE448" s="9">
        <v>50.706622058144902</v>
      </c>
      <c r="AF448" s="8">
        <v>-13.247564443201417</v>
      </c>
      <c r="AG448" s="8">
        <v>10.930120371412073</v>
      </c>
      <c r="AH448">
        <v>1.7210000000000001</v>
      </c>
      <c r="AI448" s="9">
        <v>0.79546146544158469</v>
      </c>
    </row>
    <row r="449" spans="31:35" x14ac:dyDescent="0.2">
      <c r="AE449" s="9">
        <v>48.578359562475498</v>
      </c>
      <c r="AF449" s="8">
        <v>19.95414897999391</v>
      </c>
      <c r="AG449" s="8">
        <v>11.11205976335696</v>
      </c>
      <c r="AH449">
        <v>1.899</v>
      </c>
      <c r="AI449" s="9">
        <v>0.73232896347836474</v>
      </c>
    </row>
    <row r="450" spans="31:35" x14ac:dyDescent="0.2">
      <c r="AE450" s="3"/>
      <c r="AF450" s="8">
        <v>44.09173709200585</v>
      </c>
      <c r="AG450" s="8">
        <v>11.47733973724522</v>
      </c>
      <c r="AH450">
        <v>2.073</v>
      </c>
      <c r="AI450" s="9">
        <v>0.96306888833623472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9248B-B8F6-4950-8DD8-D8847D4BA742}">
  <sheetPr codeName="Feuil8"/>
  <dimension ref="A1:H451"/>
  <sheetViews>
    <sheetView workbookViewId="0">
      <selection activeCell="B1" sqref="B1"/>
    </sheetView>
  </sheetViews>
  <sheetFormatPr baseColWidth="10" defaultRowHeight="15" x14ac:dyDescent="0.2"/>
  <cols>
    <col min="3" max="3" width="15.1640625" customWidth="1"/>
    <col min="5" max="5" width="15.33203125" customWidth="1"/>
    <col min="7" max="7" width="16.5" customWidth="1"/>
    <col min="8" max="8" width="28.83203125" customWidth="1"/>
  </cols>
  <sheetData>
    <row r="1" spans="1:8" x14ac:dyDescent="0.2">
      <c r="A1" t="s">
        <v>643</v>
      </c>
      <c r="B1" t="s">
        <v>983</v>
      </c>
      <c r="C1" t="s">
        <v>984</v>
      </c>
      <c r="D1" t="s">
        <v>635</v>
      </c>
      <c r="E1" t="s">
        <v>644</v>
      </c>
      <c r="F1" t="s">
        <v>634</v>
      </c>
      <c r="G1" t="s">
        <v>636</v>
      </c>
      <c r="H1" t="s">
        <v>640</v>
      </c>
    </row>
    <row r="2" spans="1:8" x14ac:dyDescent="0.2">
      <c r="C2">
        <v>0</v>
      </c>
      <c r="D2">
        <v>9.6842737695577661</v>
      </c>
      <c r="E2">
        <v>1.6759999999999999</v>
      </c>
      <c r="F2">
        <v>-4.0436322797627309</v>
      </c>
      <c r="G2">
        <v>1.0244039096059268</v>
      </c>
    </row>
    <row r="3" spans="1:8" x14ac:dyDescent="0.2">
      <c r="A3">
        <v>0.152</v>
      </c>
      <c r="B3">
        <v>-1.5000000000000013E-2</v>
      </c>
      <c r="C3">
        <v>0</v>
      </c>
      <c r="D3">
        <v>9.6829655619268706</v>
      </c>
      <c r="E3">
        <v>1.4630000000000001</v>
      </c>
      <c r="F3">
        <v>-0.13073523003175</v>
      </c>
      <c r="G3">
        <v>1.0048622366288493</v>
      </c>
      <c r="H3">
        <v>316119</v>
      </c>
    </row>
    <row r="4" spans="1:8" x14ac:dyDescent="0.2">
      <c r="A4">
        <v>0.12</v>
      </c>
      <c r="B4">
        <v>-3.2000000000000001E-2</v>
      </c>
      <c r="C4">
        <v>28.252658861381715</v>
      </c>
      <c r="D4">
        <v>9.6880021029637398</v>
      </c>
      <c r="E4">
        <v>1.2689999999999999</v>
      </c>
      <c r="F4">
        <v>0.50492457299588578</v>
      </c>
      <c r="G4">
        <v>0.6939775476028035</v>
      </c>
      <c r="H4">
        <v>332869.96999999997</v>
      </c>
    </row>
    <row r="5" spans="1:8" x14ac:dyDescent="0.2">
      <c r="A5">
        <v>-0.32100000000000001</v>
      </c>
      <c r="B5">
        <v>-0.441</v>
      </c>
      <c r="C5">
        <v>29.585811927828637</v>
      </c>
      <c r="D5">
        <v>9.6153387044949028</v>
      </c>
      <c r="E5">
        <v>2.8820000000000001</v>
      </c>
      <c r="F5">
        <v>-7.0086212243379018</v>
      </c>
      <c r="G5">
        <v>0.75041686120189421</v>
      </c>
      <c r="H5">
        <v>287192</v>
      </c>
    </row>
    <row r="6" spans="1:8" x14ac:dyDescent="0.2">
      <c r="A6">
        <v>-0.443</v>
      </c>
      <c r="B6">
        <v>-0.122</v>
      </c>
      <c r="C6">
        <v>25.216612520853456</v>
      </c>
      <c r="D6">
        <v>9.4725507784542948</v>
      </c>
      <c r="E6">
        <v>2.4430000000000001</v>
      </c>
      <c r="F6">
        <v>-13.306209564463417</v>
      </c>
      <c r="G6">
        <v>0.87621172488075083</v>
      </c>
      <c r="H6">
        <v>221475</v>
      </c>
    </row>
    <row r="7" spans="1:8" x14ac:dyDescent="0.2">
      <c r="A7">
        <v>0.21</v>
      </c>
      <c r="B7">
        <v>0.65300000000000002</v>
      </c>
      <c r="C7">
        <v>21.711106754239779</v>
      </c>
      <c r="D7">
        <v>9.4069756634095967</v>
      </c>
      <c r="E7">
        <v>1.9059999999999999</v>
      </c>
      <c r="F7">
        <v>-6.3471303277427298</v>
      </c>
      <c r="G7">
        <v>0.83800213587447625</v>
      </c>
      <c r="H7">
        <v>224436</v>
      </c>
    </row>
    <row r="8" spans="1:8" x14ac:dyDescent="0.2">
      <c r="A8">
        <v>0.17299999999999999</v>
      </c>
      <c r="B8">
        <v>-3.7000000000000005E-2</v>
      </c>
      <c r="C8">
        <v>29.011892450879007</v>
      </c>
      <c r="D8">
        <v>8.8686947765809716</v>
      </c>
      <c r="E8">
        <v>2.335</v>
      </c>
      <c r="F8">
        <v>-41.624907582354389</v>
      </c>
      <c r="G8">
        <v>1.0886574725584013</v>
      </c>
      <c r="H8">
        <v>210346</v>
      </c>
    </row>
    <row r="9" spans="1:8" x14ac:dyDescent="0.2">
      <c r="A9">
        <v>-5.2999999999999999E-2</v>
      </c>
      <c r="B9">
        <v>-0.22599999999999998</v>
      </c>
      <c r="C9">
        <v>24.280965023663857</v>
      </c>
      <c r="D9">
        <v>8.9368241549973018</v>
      </c>
      <c r="E9">
        <v>2.9809999999999999</v>
      </c>
      <c r="F9">
        <v>7.0503799605966782</v>
      </c>
      <c r="G9">
        <v>1.1388195083475745</v>
      </c>
      <c r="H9">
        <v>227014</v>
      </c>
    </row>
    <row r="10" spans="1:8" x14ac:dyDescent="0.2">
      <c r="A10">
        <v>-3.9E-2</v>
      </c>
      <c r="B10">
        <v>1.3999999999999999E-2</v>
      </c>
      <c r="C10">
        <v>6.6924324164971551</v>
      </c>
      <c r="D10">
        <v>10.108711502547386</v>
      </c>
      <c r="E10">
        <v>1.8660000000000001</v>
      </c>
      <c r="F10">
        <v>222.80794005521233</v>
      </c>
      <c r="G10">
        <v>1.3813731878156053</v>
      </c>
      <c r="H10">
        <v>868323</v>
      </c>
    </row>
    <row r="11" spans="1:8" x14ac:dyDescent="0.2">
      <c r="A11">
        <v>3.6999999999999998E-2</v>
      </c>
      <c r="B11">
        <v>7.5999999999999998E-2</v>
      </c>
      <c r="C11">
        <v>29.361026577399066</v>
      </c>
      <c r="D11">
        <v>9.9404460935216594</v>
      </c>
      <c r="E11">
        <v>1.518</v>
      </c>
      <c r="F11">
        <v>-15.487050008144648</v>
      </c>
      <c r="G11">
        <v>1.4250469811593505</v>
      </c>
    </row>
    <row r="12" spans="1:8" x14ac:dyDescent="0.2">
      <c r="A12">
        <v>0.13500000000000001</v>
      </c>
      <c r="B12">
        <v>9.8000000000000004E-2</v>
      </c>
      <c r="C12">
        <v>0</v>
      </c>
      <c r="D12">
        <v>8.5932278776922342</v>
      </c>
      <c r="E12">
        <v>0.41399999999999998</v>
      </c>
      <c r="F12">
        <v>-9.2972427706792207</v>
      </c>
      <c r="G12">
        <v>3.9471733086190919</v>
      </c>
    </row>
    <row r="13" spans="1:8" x14ac:dyDescent="0.2">
      <c r="A13">
        <v>0.114</v>
      </c>
      <c r="B13">
        <v>-0.42200000000000004</v>
      </c>
      <c r="C13">
        <v>0</v>
      </c>
      <c r="D13">
        <v>8.7996616968151304</v>
      </c>
      <c r="E13">
        <v>0.33900000000000002</v>
      </c>
      <c r="F13">
        <v>22.928637627432806</v>
      </c>
      <c r="G13">
        <v>3.8952050663449937</v>
      </c>
    </row>
    <row r="14" spans="1:8" x14ac:dyDescent="0.2">
      <c r="A14">
        <v>0.20399999999999999</v>
      </c>
      <c r="B14">
        <v>8.9999999999999983E-2</v>
      </c>
      <c r="C14">
        <v>0</v>
      </c>
      <c r="D14">
        <v>8.9733514138399197</v>
      </c>
      <c r="E14">
        <v>0.311</v>
      </c>
      <c r="F14">
        <v>18.968636911942099</v>
      </c>
      <c r="G14">
        <v>3.5295310519645122</v>
      </c>
    </row>
    <row r="15" spans="1:8" x14ac:dyDescent="0.2">
      <c r="A15">
        <v>0.16900000000000001</v>
      </c>
      <c r="B15">
        <v>-3.4999999999999976E-2</v>
      </c>
      <c r="C15">
        <v>0</v>
      </c>
      <c r="D15">
        <v>8.9886956967857081</v>
      </c>
      <c r="E15">
        <v>0.33600000000000002</v>
      </c>
      <c r="F15">
        <v>1.5462610899873257</v>
      </c>
      <c r="G15">
        <v>3.6663754368447328</v>
      </c>
    </row>
    <row r="16" spans="1:8" x14ac:dyDescent="0.2">
      <c r="A16">
        <v>9.1999999999999998E-2</v>
      </c>
      <c r="B16">
        <v>-7.7000000000000013E-2</v>
      </c>
      <c r="C16">
        <v>0</v>
      </c>
      <c r="D16">
        <v>8.9643119481245144</v>
      </c>
      <c r="E16">
        <v>0.33600000000000002</v>
      </c>
      <c r="F16">
        <v>-2.4088866699950073</v>
      </c>
      <c r="G16">
        <v>3.6421537280982221</v>
      </c>
    </row>
    <row r="17" spans="1:8" x14ac:dyDescent="0.2">
      <c r="A17">
        <v>7.9000000000000001E-2</v>
      </c>
      <c r="B17">
        <v>-1.2999999999999998E-2</v>
      </c>
      <c r="C17">
        <v>0</v>
      </c>
      <c r="D17">
        <v>9.1814263618115408</v>
      </c>
      <c r="E17">
        <v>0.36</v>
      </c>
      <c r="F17">
        <v>24.248625143880293</v>
      </c>
      <c r="G17">
        <v>3.094493051981472</v>
      </c>
    </row>
    <row r="18" spans="1:8" x14ac:dyDescent="0.2">
      <c r="A18">
        <v>9.2999999999999999E-2</v>
      </c>
      <c r="B18">
        <v>1.3999999999999999E-2</v>
      </c>
      <c r="C18">
        <v>0</v>
      </c>
      <c r="D18">
        <v>9.1172377537138587</v>
      </c>
      <c r="E18">
        <v>0.40600000000000003</v>
      </c>
      <c r="F18">
        <v>-6.2171899125064334</v>
      </c>
      <c r="G18">
        <v>3.1332455273844801</v>
      </c>
    </row>
    <row r="19" spans="1:8" x14ac:dyDescent="0.2">
      <c r="A19">
        <v>0.11</v>
      </c>
      <c r="B19">
        <v>1.7000000000000001E-2</v>
      </c>
      <c r="C19">
        <v>0</v>
      </c>
      <c r="D19">
        <v>9.147400572202308</v>
      </c>
      <c r="E19">
        <v>0.56200000000000006</v>
      </c>
      <c r="F19">
        <v>3.0622324662495886</v>
      </c>
      <c r="G19">
        <v>2.9711395101171458</v>
      </c>
    </row>
    <row r="20" spans="1:8" x14ac:dyDescent="0.2">
      <c r="A20">
        <v>0.13900000000000001</v>
      </c>
      <c r="B20">
        <v>2.9000000000000012E-2</v>
      </c>
      <c r="C20">
        <v>0</v>
      </c>
      <c r="D20">
        <v>9.2218736077898562</v>
      </c>
      <c r="E20">
        <v>0.56399999999999995</v>
      </c>
      <c r="F20">
        <v>7.7316293929712456</v>
      </c>
      <c r="G20">
        <v>2.71787267694741</v>
      </c>
    </row>
    <row r="21" spans="1:8" x14ac:dyDescent="0.2">
      <c r="A21">
        <v>0.158</v>
      </c>
      <c r="B21">
        <v>1.8999999999999989E-2</v>
      </c>
      <c r="C21">
        <v>0</v>
      </c>
      <c r="D21">
        <v>9.3316726571437076</v>
      </c>
      <c r="E21">
        <v>0.84099999999999997</v>
      </c>
      <c r="F21">
        <v>11.605377619612495</v>
      </c>
      <c r="G21">
        <v>2.4362267493356953</v>
      </c>
      <c r="H21">
        <v>2102800</v>
      </c>
    </row>
    <row r="22" spans="1:8" x14ac:dyDescent="0.2">
      <c r="A22">
        <v>-4.8000000000000001E-2</v>
      </c>
      <c r="B22">
        <v>-0.20600000000000002</v>
      </c>
      <c r="C22">
        <v>18.317232728508088</v>
      </c>
      <c r="D22">
        <v>11.648784147353842</v>
      </c>
      <c r="E22">
        <v>0.45500000000000002</v>
      </c>
      <c r="F22">
        <v>-3.220573823121895</v>
      </c>
      <c r="G22">
        <v>1.0021562259934353</v>
      </c>
      <c r="H22">
        <v>1865170</v>
      </c>
    </row>
    <row r="23" spans="1:8" x14ac:dyDescent="0.2">
      <c r="A23">
        <v>0.17599999999999999</v>
      </c>
      <c r="B23">
        <v>-0.03</v>
      </c>
      <c r="C23">
        <v>14.980924154438046</v>
      </c>
      <c r="D23">
        <v>11.744299056404454</v>
      </c>
      <c r="E23">
        <v>1.833</v>
      </c>
      <c r="F23">
        <v>10.022522522522523</v>
      </c>
      <c r="G23">
        <v>0.98786032229654142</v>
      </c>
    </row>
    <row r="24" spans="1:8" x14ac:dyDescent="0.2">
      <c r="A24">
        <v>0.19400000000000001</v>
      </c>
      <c r="B24">
        <v>1.8000000000000016E-2</v>
      </c>
      <c r="C24">
        <v>0</v>
      </c>
      <c r="D24">
        <v>11.753869640909945</v>
      </c>
      <c r="E24">
        <v>2.0699999999999998</v>
      </c>
      <c r="F24">
        <v>0.96165290043083962</v>
      </c>
      <c r="G24">
        <v>1.0178553184800974</v>
      </c>
      <c r="H24">
        <v>1850400</v>
      </c>
    </row>
    <row r="25" spans="1:8" x14ac:dyDescent="0.2">
      <c r="A25">
        <v>0.158</v>
      </c>
      <c r="B25">
        <v>-3.6000000000000004E-2</v>
      </c>
      <c r="C25">
        <v>17.012356575463372</v>
      </c>
      <c r="D25">
        <v>11.698217605209017</v>
      </c>
      <c r="E25">
        <v>2.343</v>
      </c>
      <c r="F25">
        <v>-5.4131792997760231</v>
      </c>
      <c r="G25">
        <v>0.90371145841122658</v>
      </c>
    </row>
    <row r="26" spans="1:8" x14ac:dyDescent="0.2">
      <c r="A26">
        <v>-0.36599999999999999</v>
      </c>
      <c r="B26">
        <v>-0.52400000000000002</v>
      </c>
      <c r="C26">
        <v>0</v>
      </c>
      <c r="D26">
        <v>11.628911331128942</v>
      </c>
      <c r="E26">
        <v>3.83</v>
      </c>
      <c r="F26">
        <v>-6.6959129921815936</v>
      </c>
      <c r="G26">
        <v>0.94103189727332637</v>
      </c>
      <c r="H26">
        <v>1667700</v>
      </c>
    </row>
    <row r="27" spans="1:8" x14ac:dyDescent="0.2">
      <c r="A27">
        <v>0.185</v>
      </c>
      <c r="B27">
        <v>0.55099999999999993</v>
      </c>
      <c r="C27">
        <v>16.158944247427474</v>
      </c>
      <c r="D27">
        <v>11.621367228703837</v>
      </c>
      <c r="E27">
        <v>2.8610000000000002</v>
      </c>
      <c r="F27">
        <v>-0.75157171098327658</v>
      </c>
      <c r="G27">
        <v>0.9259963751861755</v>
      </c>
      <c r="H27">
        <v>365100</v>
      </c>
    </row>
    <row r="28" spans="1:8" x14ac:dyDescent="0.2">
      <c r="A28">
        <v>0.17299999999999999</v>
      </c>
      <c r="B28">
        <v>-1.2000000000000011E-2</v>
      </c>
      <c r="C28">
        <v>3.4159166183267531</v>
      </c>
      <c r="D28">
        <v>11.545924943233336</v>
      </c>
      <c r="E28">
        <v>2.8460000000000001</v>
      </c>
      <c r="F28">
        <v>-7.2666750408240164</v>
      </c>
      <c r="G28">
        <v>1.0341251028010257</v>
      </c>
      <c r="H28">
        <v>281700</v>
      </c>
    </row>
    <row r="29" spans="1:8" x14ac:dyDescent="0.2">
      <c r="A29">
        <v>0.16300000000000001</v>
      </c>
      <c r="B29">
        <v>-9.9999999999999811E-3</v>
      </c>
      <c r="C29">
        <v>9.7104446742502581</v>
      </c>
      <c r="D29">
        <v>10.783902371171786</v>
      </c>
      <c r="E29">
        <v>2.835</v>
      </c>
      <c r="F29">
        <v>-53.327850611968465</v>
      </c>
      <c r="G29">
        <v>0.6013930925826112</v>
      </c>
      <c r="H29">
        <v>331300</v>
      </c>
    </row>
    <row r="30" spans="1:8" x14ac:dyDescent="0.2">
      <c r="B30">
        <v>-0.16300000000000001</v>
      </c>
      <c r="C30">
        <v>10.065931394889557</v>
      </c>
      <c r="D30">
        <v>10.86007534117482</v>
      </c>
      <c r="E30">
        <v>-8.4600000000000009</v>
      </c>
      <c r="F30">
        <v>7.9149218458476724</v>
      </c>
      <c r="G30">
        <v>0.63226141078838172</v>
      </c>
      <c r="H30">
        <v>318200</v>
      </c>
    </row>
    <row r="31" spans="1:8" x14ac:dyDescent="0.2">
      <c r="B31">
        <v>0</v>
      </c>
      <c r="C31">
        <v>9.1906880018485353</v>
      </c>
      <c r="D31">
        <v>10.976303286160228</v>
      </c>
      <c r="E31">
        <v>-10.657999999999999</v>
      </c>
      <c r="F31">
        <v>12.325188258798217</v>
      </c>
      <c r="G31">
        <v>0.59211246408537421</v>
      </c>
    </row>
    <row r="32" spans="1:8" x14ac:dyDescent="0.2">
      <c r="B32">
        <v>0</v>
      </c>
      <c r="C32">
        <v>0</v>
      </c>
      <c r="D32">
        <v>11.469579454466547</v>
      </c>
      <c r="E32">
        <v>5.8789999999999996</v>
      </c>
      <c r="F32">
        <v>-7.5962559104506413</v>
      </c>
      <c r="G32">
        <v>1.1385158420184214</v>
      </c>
      <c r="H32">
        <v>2704276</v>
      </c>
    </row>
    <row r="33" spans="1:8" x14ac:dyDescent="0.2">
      <c r="A33">
        <v>0.74299999999999999</v>
      </c>
      <c r="B33">
        <v>0.3</v>
      </c>
      <c r="C33">
        <v>23.836300814441351</v>
      </c>
      <c r="D33">
        <v>11.511634632203972</v>
      </c>
      <c r="E33">
        <v>3.8239999999999998</v>
      </c>
      <c r="F33">
        <v>4.2952024896092231</v>
      </c>
      <c r="G33">
        <v>1.1359854211933393</v>
      </c>
    </row>
    <row r="34" spans="1:8" x14ac:dyDescent="0.2">
      <c r="A34">
        <v>0.68</v>
      </c>
      <c r="B34">
        <v>-6.2999999999999945E-2</v>
      </c>
      <c r="C34">
        <v>0</v>
      </c>
      <c r="D34">
        <v>11.579798758404518</v>
      </c>
      <c r="E34">
        <v>3.9340000000000002</v>
      </c>
      <c r="F34">
        <v>7.0540997887274584</v>
      </c>
      <c r="G34">
        <v>1.0890138052302742</v>
      </c>
      <c r="H34">
        <v>2750043</v>
      </c>
    </row>
    <row r="35" spans="1:8" x14ac:dyDescent="0.2">
      <c r="A35">
        <v>0.68300000000000005</v>
      </c>
      <c r="B35">
        <v>3.0000000000000027E-3</v>
      </c>
      <c r="C35">
        <v>23.068314697222618</v>
      </c>
      <c r="D35">
        <v>11.557009333789498</v>
      </c>
      <c r="E35">
        <v>4.5640000000000001</v>
      </c>
      <c r="F35">
        <v>-2.2531707134572936</v>
      </c>
      <c r="G35">
        <v>1.1407178466514205</v>
      </c>
      <c r="H35">
        <v>2493058</v>
      </c>
    </row>
    <row r="36" spans="1:8" x14ac:dyDescent="0.2">
      <c r="A36">
        <v>0.77300000000000002</v>
      </c>
      <c r="B36">
        <v>8.9999999999999969E-2</v>
      </c>
      <c r="C36">
        <v>19.751218082282943</v>
      </c>
      <c r="D36">
        <v>11.510432359764517</v>
      </c>
      <c r="E36">
        <v>5.2039999999999997</v>
      </c>
      <c r="F36">
        <v>-4.5508913278536367</v>
      </c>
      <c r="G36">
        <v>1.2653807981874869</v>
      </c>
      <c r="H36">
        <v>2438665</v>
      </c>
    </row>
    <row r="37" spans="1:8" x14ac:dyDescent="0.2">
      <c r="A37">
        <v>0.84899999999999998</v>
      </c>
      <c r="B37">
        <v>7.5999999999999956E-2</v>
      </c>
      <c r="C37">
        <v>20.748944968178879</v>
      </c>
      <c r="D37">
        <v>11.438126484894745</v>
      </c>
      <c r="E37">
        <v>5.92</v>
      </c>
      <c r="F37">
        <v>-6.975368667983278</v>
      </c>
      <c r="G37">
        <v>1.2666041619518713</v>
      </c>
      <c r="H37">
        <v>1787502</v>
      </c>
    </row>
    <row r="38" spans="1:8" x14ac:dyDescent="0.2">
      <c r="A38">
        <v>0.84</v>
      </c>
      <c r="B38">
        <v>-9.000000000000008E-3</v>
      </c>
      <c r="C38">
        <v>16.177220688718947</v>
      </c>
      <c r="D38">
        <v>11.311310990955839</v>
      </c>
      <c r="E38">
        <v>7.8330000000000002</v>
      </c>
      <c r="F38">
        <v>-11.910381170993501</v>
      </c>
      <c r="G38">
        <v>1.3517696137801103</v>
      </c>
      <c r="H38">
        <v>1289456</v>
      </c>
    </row>
    <row r="39" spans="1:8" x14ac:dyDescent="0.2">
      <c r="A39">
        <v>1.1040000000000001</v>
      </c>
      <c r="B39">
        <v>0.26400000000000012</v>
      </c>
      <c r="C39">
        <v>10.97689622882438</v>
      </c>
      <c r="D39">
        <v>11.288781413322436</v>
      </c>
      <c r="E39">
        <v>6.4660000000000002</v>
      </c>
      <c r="F39">
        <v>-2.2277681946636325</v>
      </c>
      <c r="G39">
        <v>1.4698448448448449</v>
      </c>
      <c r="H39">
        <v>1496517</v>
      </c>
    </row>
    <row r="40" spans="1:8" x14ac:dyDescent="0.2">
      <c r="A40">
        <v>0.81</v>
      </c>
      <c r="B40">
        <v>-0.29400000000000004</v>
      </c>
      <c r="C40">
        <v>11.938136188136188</v>
      </c>
      <c r="D40">
        <v>11.278961079024354</v>
      </c>
      <c r="E40">
        <v>5.3869999999999996</v>
      </c>
      <c r="F40">
        <v>-0.97722722722722732</v>
      </c>
      <c r="G40">
        <v>1.5839977760648984</v>
      </c>
    </row>
    <row r="41" spans="1:8" x14ac:dyDescent="0.2">
      <c r="A41">
        <v>0.625</v>
      </c>
      <c r="B41">
        <v>-0.18500000000000005</v>
      </c>
      <c r="C41">
        <v>0</v>
      </c>
      <c r="D41">
        <v>11.284656300113475</v>
      </c>
      <c r="E41">
        <v>5.6660000000000004</v>
      </c>
      <c r="F41">
        <v>0.57114696925662445</v>
      </c>
      <c r="G41">
        <v>1.5502003995426619</v>
      </c>
      <c r="H41">
        <v>433373</v>
      </c>
    </row>
    <row r="42" spans="1:8" x14ac:dyDescent="0.2">
      <c r="A42">
        <v>0.307</v>
      </c>
      <c r="B42">
        <v>-0.318</v>
      </c>
      <c r="C42">
        <v>16.926649220794438</v>
      </c>
      <c r="D42">
        <v>10.000795735003125</v>
      </c>
      <c r="E42">
        <v>1.7150000000000001</v>
      </c>
      <c r="F42">
        <v>-26.875870762290187</v>
      </c>
      <c r="G42">
        <v>1.1614498276174923</v>
      </c>
    </row>
    <row r="43" spans="1:8" x14ac:dyDescent="0.2">
      <c r="A43">
        <v>-0.373</v>
      </c>
      <c r="B43">
        <v>-0.34399999999999997</v>
      </c>
      <c r="C43">
        <v>0</v>
      </c>
      <c r="D43">
        <v>9.8669272972243256</v>
      </c>
      <c r="E43">
        <v>1.512</v>
      </c>
      <c r="F43">
        <v>-12.529486481582289</v>
      </c>
      <c r="G43">
        <v>1.3264702831656467</v>
      </c>
      <c r="H43">
        <v>162553.15</v>
      </c>
    </row>
    <row r="44" spans="1:8" x14ac:dyDescent="0.2">
      <c r="A44">
        <v>1.2999999999999999E-2</v>
      </c>
      <c r="B44">
        <v>0.38600000000000001</v>
      </c>
      <c r="C44">
        <v>11.670123483379998</v>
      </c>
      <c r="D44">
        <v>9.0122552200027499</v>
      </c>
      <c r="E44">
        <v>1.403</v>
      </c>
      <c r="F44">
        <v>-57.457732600352664</v>
      </c>
      <c r="G44">
        <v>1.698037303425576</v>
      </c>
      <c r="H44">
        <v>176604</v>
      </c>
    </row>
    <row r="45" spans="1:8" x14ac:dyDescent="0.2">
      <c r="A45">
        <v>8.5999999999999993E-2</v>
      </c>
      <c r="B45">
        <v>7.2999999999999995E-2</v>
      </c>
      <c r="C45">
        <v>13.92885874280306</v>
      </c>
      <c r="D45">
        <v>9.0708483931575845</v>
      </c>
      <c r="E45">
        <v>1.964</v>
      </c>
      <c r="F45">
        <v>6.0343776667073019</v>
      </c>
      <c r="G45">
        <v>1.4576914233157048</v>
      </c>
      <c r="H45">
        <v>186969</v>
      </c>
    </row>
    <row r="46" spans="1:8" x14ac:dyDescent="0.2">
      <c r="A46">
        <v>0.14899999999999999</v>
      </c>
      <c r="B46">
        <v>6.3E-2</v>
      </c>
      <c r="C46">
        <v>15.776643321238714</v>
      </c>
      <c r="D46">
        <v>9.0706184288010459</v>
      </c>
      <c r="E46">
        <v>3.1749999999999998</v>
      </c>
      <c r="F46">
        <v>-2.2993791676247415E-2</v>
      </c>
      <c r="G46">
        <v>1.3628104875804967</v>
      </c>
      <c r="H46">
        <v>188145</v>
      </c>
    </row>
    <row r="47" spans="1:8" x14ac:dyDescent="0.2">
      <c r="A47">
        <v>0.3</v>
      </c>
      <c r="B47">
        <v>0.151</v>
      </c>
      <c r="C47">
        <v>18.050945025424543</v>
      </c>
      <c r="D47">
        <v>8.6794820944599564</v>
      </c>
      <c r="E47">
        <v>2.2189999999999999</v>
      </c>
      <c r="F47">
        <v>-32.37120515179393</v>
      </c>
      <c r="G47">
        <v>1.7723176330556027</v>
      </c>
      <c r="H47">
        <v>166160</v>
      </c>
    </row>
    <row r="48" spans="1:8" x14ac:dyDescent="0.2">
      <c r="A48">
        <v>0.14699999999999999</v>
      </c>
      <c r="B48">
        <v>-0.153</v>
      </c>
      <c r="C48">
        <v>19.811613210921664</v>
      </c>
      <c r="D48">
        <v>8.6473438758812833</v>
      </c>
      <c r="E48">
        <v>4.8520000000000003</v>
      </c>
      <c r="F48">
        <v>-3.162727427308281</v>
      </c>
      <c r="G48">
        <v>1.4726953467954347</v>
      </c>
      <c r="H48">
        <v>123500</v>
      </c>
    </row>
    <row r="49" spans="1:8" x14ac:dyDescent="0.2">
      <c r="A49">
        <v>-0.22900000000000001</v>
      </c>
      <c r="B49">
        <v>-0.376</v>
      </c>
      <c r="C49">
        <v>14.592933947772657</v>
      </c>
      <c r="D49">
        <v>8.7058281102667845</v>
      </c>
      <c r="E49">
        <v>-22.536999999999999</v>
      </c>
      <c r="F49">
        <v>6.022827041264267</v>
      </c>
      <c r="G49">
        <v>1.4016230539913879</v>
      </c>
    </row>
    <row r="50" spans="1:8" x14ac:dyDescent="0.2">
      <c r="B50">
        <v>0.22900000000000001</v>
      </c>
      <c r="C50">
        <v>0</v>
      </c>
      <c r="D50">
        <v>8.7609233763388357</v>
      </c>
      <c r="E50">
        <v>-9.734</v>
      </c>
      <c r="F50">
        <v>5.6641271944352436</v>
      </c>
      <c r="G50">
        <v>1.2865203761755486</v>
      </c>
      <c r="H50">
        <v>89938</v>
      </c>
    </row>
    <row r="51" spans="1:8" x14ac:dyDescent="0.2">
      <c r="B51">
        <v>0</v>
      </c>
      <c r="C51">
        <v>9.5587203741098943</v>
      </c>
      <c r="D51">
        <v>8.9015027574516097</v>
      </c>
      <c r="E51">
        <v>-6.6390000000000002</v>
      </c>
      <c r="F51">
        <v>15.094043887147334</v>
      </c>
      <c r="G51">
        <v>1.2813563938444776</v>
      </c>
      <c r="H51">
        <v>357000</v>
      </c>
    </row>
    <row r="52" spans="1:8" x14ac:dyDescent="0.2">
      <c r="B52">
        <v>0</v>
      </c>
      <c r="C52">
        <v>14.855193075898802</v>
      </c>
      <c r="D52">
        <v>9.6276681726268585</v>
      </c>
      <c r="E52">
        <v>2.3759999999999999</v>
      </c>
      <c r="F52">
        <v>-13.794865970013632</v>
      </c>
      <c r="G52">
        <v>1.5832400026352198</v>
      </c>
      <c r="H52">
        <v>343000</v>
      </c>
    </row>
    <row r="53" spans="1:8" x14ac:dyDescent="0.2">
      <c r="A53">
        <v>4.7E-2</v>
      </c>
      <c r="B53">
        <v>-2.7999999999999997E-2</v>
      </c>
      <c r="C53">
        <v>11.209150326797385</v>
      </c>
      <c r="D53">
        <v>9.9819752055848685</v>
      </c>
      <c r="E53">
        <v>1.7110000000000001</v>
      </c>
      <c r="F53">
        <v>42.51927004413993</v>
      </c>
      <c r="G53">
        <v>1.4145056164193592</v>
      </c>
      <c r="H53">
        <v>316000</v>
      </c>
    </row>
    <row r="54" spans="1:8" x14ac:dyDescent="0.2">
      <c r="A54">
        <v>6.8000000000000005E-2</v>
      </c>
      <c r="B54">
        <v>2.1000000000000005E-2</v>
      </c>
      <c r="C54">
        <v>10.492761322884846</v>
      </c>
      <c r="D54">
        <v>10.026854966486413</v>
      </c>
      <c r="E54">
        <v>1.371</v>
      </c>
      <c r="F54">
        <v>4.5902094023020386</v>
      </c>
      <c r="G54">
        <v>1.3310350923716079</v>
      </c>
      <c r="H54">
        <v>274000</v>
      </c>
    </row>
    <row r="55" spans="1:8" x14ac:dyDescent="0.2">
      <c r="A55">
        <v>8.7999999999999995E-2</v>
      </c>
      <c r="B55">
        <v>1.999999999999999E-2</v>
      </c>
      <c r="C55">
        <v>9.1287689488589034</v>
      </c>
      <c r="D55">
        <v>10.0163697095928</v>
      </c>
      <c r="E55">
        <v>1.427</v>
      </c>
      <c r="F55">
        <v>-1.0430478210907805</v>
      </c>
      <c r="G55">
        <v>1.3405538186690487</v>
      </c>
      <c r="H55">
        <v>313000</v>
      </c>
    </row>
    <row r="56" spans="1:8" x14ac:dyDescent="0.2">
      <c r="A56">
        <v>0.1</v>
      </c>
      <c r="B56">
        <v>1.2000000000000011E-2</v>
      </c>
      <c r="C56">
        <v>10.779721724755476</v>
      </c>
      <c r="D56">
        <v>9.972780379032077</v>
      </c>
      <c r="E56">
        <v>1.4350000000000001</v>
      </c>
      <c r="F56">
        <v>-4.2652970075926753</v>
      </c>
      <c r="G56">
        <v>1.354606951247959</v>
      </c>
      <c r="H56">
        <v>298000</v>
      </c>
    </row>
    <row r="57" spans="1:8" x14ac:dyDescent="0.2">
      <c r="A57">
        <v>0.1</v>
      </c>
      <c r="B57">
        <v>0</v>
      </c>
      <c r="C57">
        <v>10.774459469231326</v>
      </c>
      <c r="D57">
        <v>9.8802189255967736</v>
      </c>
      <c r="E57">
        <v>1.276</v>
      </c>
      <c r="F57">
        <v>-8.8406811289946354</v>
      </c>
      <c r="G57">
        <v>1.4154554759467759</v>
      </c>
      <c r="H57">
        <v>261000</v>
      </c>
    </row>
    <row r="58" spans="1:8" x14ac:dyDescent="0.2">
      <c r="A58">
        <v>8.7999999999999995E-2</v>
      </c>
      <c r="B58">
        <v>-1.2000000000000011E-2</v>
      </c>
      <c r="C58">
        <v>10.516984325260911</v>
      </c>
      <c r="D58">
        <v>9.8070317167184982</v>
      </c>
      <c r="E58">
        <v>1.538</v>
      </c>
      <c r="F58">
        <v>-7.0573183213920156</v>
      </c>
      <c r="G58">
        <v>1.3664996420901934</v>
      </c>
      <c r="H58">
        <v>180128</v>
      </c>
    </row>
    <row r="59" spans="1:8" x14ac:dyDescent="0.2">
      <c r="A59">
        <v>5.3999999999999999E-2</v>
      </c>
      <c r="B59">
        <v>-3.3999999999999996E-2</v>
      </c>
      <c r="C59">
        <v>9.9271424634885648</v>
      </c>
      <c r="D59">
        <v>9.2846126163507705</v>
      </c>
      <c r="E59">
        <v>1.5980000000000001</v>
      </c>
      <c r="F59">
        <v>-40.691591872694232</v>
      </c>
      <c r="G59">
        <v>1.6846160987837713</v>
      </c>
    </row>
    <row r="60" spans="1:8" x14ac:dyDescent="0.2">
      <c r="A60">
        <v>7.9000000000000001E-2</v>
      </c>
      <c r="B60">
        <v>2.5000000000000001E-2</v>
      </c>
      <c r="C60">
        <v>0</v>
      </c>
      <c r="D60">
        <v>9.2364953294530334</v>
      </c>
      <c r="E60">
        <v>2.1760000000000002</v>
      </c>
      <c r="F60">
        <v>-4.6977996472008172</v>
      </c>
      <c r="G60">
        <v>1.5534339990258159</v>
      </c>
      <c r="H60">
        <v>151877</v>
      </c>
    </row>
    <row r="61" spans="1:8" x14ac:dyDescent="0.2">
      <c r="A61">
        <v>9.5000000000000001E-2</v>
      </c>
      <c r="B61">
        <v>1.6E-2</v>
      </c>
      <c r="C61">
        <v>10.210904934785532</v>
      </c>
      <c r="D61">
        <v>9.1931942131412114</v>
      </c>
      <c r="E61">
        <v>1.829</v>
      </c>
      <c r="F61">
        <v>-4.2377009254749147</v>
      </c>
      <c r="G61">
        <v>1.5131230925737538</v>
      </c>
    </row>
    <row r="62" spans="1:8" x14ac:dyDescent="0.2">
      <c r="A62">
        <v>5.0000000000000001E-3</v>
      </c>
      <c r="B62">
        <v>-0.09</v>
      </c>
      <c r="C62">
        <v>0</v>
      </c>
      <c r="D62">
        <v>7.0386080874008989</v>
      </c>
      <c r="E62">
        <v>41.627000000000002</v>
      </c>
      <c r="F62">
        <v>-10.88803149175375</v>
      </c>
      <c r="G62">
        <v>1.0662212668889279</v>
      </c>
    </row>
    <row r="63" spans="1:8" x14ac:dyDescent="0.2">
      <c r="A63">
        <v>4.42</v>
      </c>
      <c r="B63">
        <v>2.141</v>
      </c>
      <c r="C63">
        <v>0</v>
      </c>
      <c r="D63">
        <v>7.1611983290282915</v>
      </c>
      <c r="E63">
        <v>8.8160000000000007</v>
      </c>
      <c r="F63">
        <v>13.042112651342341</v>
      </c>
      <c r="G63">
        <v>0.99782995745288539</v>
      </c>
    </row>
    <row r="64" spans="1:8" x14ac:dyDescent="0.2">
      <c r="A64">
        <v>0.83099999999999996</v>
      </c>
      <c r="B64">
        <v>-3.589</v>
      </c>
      <c r="C64">
        <v>0</v>
      </c>
      <c r="D64">
        <v>7.2920566739368713</v>
      </c>
      <c r="E64">
        <v>5.3959999999999999</v>
      </c>
      <c r="F64">
        <v>13.980631050856299</v>
      </c>
      <c r="G64">
        <v>0.9395909540320363</v>
      </c>
    </row>
    <row r="65" spans="1:8" x14ac:dyDescent="0.2">
      <c r="A65">
        <v>0.67</v>
      </c>
      <c r="B65">
        <v>-0.16099999999999992</v>
      </c>
      <c r="C65">
        <v>0</v>
      </c>
      <c r="D65">
        <v>7.3875904201411622</v>
      </c>
      <c r="E65">
        <v>5.734</v>
      </c>
      <c r="F65">
        <v>10.024595053207573</v>
      </c>
      <c r="G65">
        <v>1.0033846843189289</v>
      </c>
    </row>
    <row r="66" spans="1:8" x14ac:dyDescent="0.2">
      <c r="A66">
        <v>0.79800000000000004</v>
      </c>
      <c r="B66">
        <v>0.128</v>
      </c>
      <c r="C66">
        <v>0</v>
      </c>
      <c r="D66">
        <v>7.4867327006318183</v>
      </c>
      <c r="E66">
        <v>4.0389999999999997</v>
      </c>
      <c r="F66">
        <v>10.422339782944507</v>
      </c>
      <c r="G66">
        <v>0.99964634267321228</v>
      </c>
    </row>
    <row r="67" spans="1:8" x14ac:dyDescent="0.2">
      <c r="A67">
        <v>0.59299999999999997</v>
      </c>
      <c r="B67">
        <v>-0.20500000000000007</v>
      </c>
      <c r="C67">
        <v>0</v>
      </c>
      <c r="D67">
        <v>7.6115659024070634</v>
      </c>
      <c r="E67">
        <v>6.4960000000000004</v>
      </c>
      <c r="F67">
        <v>13.295946167862249</v>
      </c>
      <c r="G67">
        <v>0.94207597451520975</v>
      </c>
    </row>
    <row r="68" spans="1:8" x14ac:dyDescent="0.2">
      <c r="A68">
        <v>0.66600000000000004</v>
      </c>
      <c r="B68">
        <v>7.3000000000000065E-2</v>
      </c>
      <c r="C68">
        <v>0</v>
      </c>
      <c r="D68">
        <v>7.6792773155855567</v>
      </c>
      <c r="E68">
        <v>-25.818999999999999</v>
      </c>
      <c r="F68">
        <v>7.0056459723533857</v>
      </c>
      <c r="G68">
        <v>1.0053766522919425</v>
      </c>
    </row>
    <row r="69" spans="1:8" x14ac:dyDescent="0.2">
      <c r="A69">
        <v>1.0760000000000001</v>
      </c>
      <c r="B69">
        <v>0.41000000000000003</v>
      </c>
      <c r="C69">
        <v>0</v>
      </c>
      <c r="D69">
        <v>7.8016122451492951</v>
      </c>
      <c r="E69">
        <v>-30.081</v>
      </c>
      <c r="F69">
        <v>13.013255320250606</v>
      </c>
      <c r="G69">
        <v>0.96841737095731717</v>
      </c>
    </row>
    <row r="70" spans="1:8" x14ac:dyDescent="0.2">
      <c r="B70">
        <v>-1.0760000000000001</v>
      </c>
      <c r="C70">
        <v>0</v>
      </c>
      <c r="D70">
        <v>8.1051547260556589</v>
      </c>
      <c r="E70">
        <v>9.4949999999999992</v>
      </c>
      <c r="F70">
        <v>35.46491364428482</v>
      </c>
      <c r="G70">
        <v>2.1993616778408778</v>
      </c>
    </row>
    <row r="71" spans="1:8" x14ac:dyDescent="0.2">
      <c r="A71">
        <v>-0.11</v>
      </c>
      <c r="B71">
        <v>-0.11</v>
      </c>
      <c r="C71">
        <v>0</v>
      </c>
      <c r="D71">
        <v>8.2878942344030069</v>
      </c>
      <c r="E71">
        <v>5.859</v>
      </c>
      <c r="F71">
        <v>20.050164668877553</v>
      </c>
      <c r="G71">
        <v>1.5599410784277721</v>
      </c>
    </row>
    <row r="72" spans="1:8" x14ac:dyDescent="0.2">
      <c r="A72">
        <v>0.14699999999999999</v>
      </c>
      <c r="B72">
        <v>0.25700000000000001</v>
      </c>
      <c r="C72">
        <v>0</v>
      </c>
      <c r="D72">
        <v>7.9445152133119104</v>
      </c>
      <c r="E72">
        <v>1.042</v>
      </c>
      <c r="F72">
        <v>-12.866050707699836</v>
      </c>
      <c r="G72">
        <v>1.1415282981066039</v>
      </c>
    </row>
    <row r="73" spans="1:8" x14ac:dyDescent="0.2">
      <c r="A73">
        <v>0.23</v>
      </c>
      <c r="B73">
        <v>-0.10800000000000001</v>
      </c>
      <c r="C73">
        <v>0</v>
      </c>
      <c r="D73">
        <v>8.1758574269939679</v>
      </c>
      <c r="E73">
        <v>0.82799999999999996</v>
      </c>
      <c r="F73">
        <v>26.029045429803926</v>
      </c>
      <c r="G73">
        <v>1.1299220252885329</v>
      </c>
    </row>
    <row r="74" spans="1:8" x14ac:dyDescent="0.2">
      <c r="A74">
        <v>0.252</v>
      </c>
      <c r="B74">
        <v>2.1999999999999992E-2</v>
      </c>
      <c r="C74">
        <v>0</v>
      </c>
      <c r="D74">
        <v>8.278881686096069</v>
      </c>
      <c r="E74">
        <v>0.83899999999999997</v>
      </c>
      <c r="F74">
        <v>10.851830040845771</v>
      </c>
      <c r="G74">
        <v>1.1282909782409503</v>
      </c>
    </row>
    <row r="75" spans="1:8" x14ac:dyDescent="0.2">
      <c r="A75">
        <v>0.23899999999999999</v>
      </c>
      <c r="B75">
        <v>-1.3000000000000012E-2</v>
      </c>
      <c r="C75">
        <v>0</v>
      </c>
      <c r="D75">
        <v>8.3645232480907126</v>
      </c>
      <c r="E75">
        <v>1.0669999999999999</v>
      </c>
      <c r="F75">
        <v>8.9415770298183599</v>
      </c>
      <c r="G75">
        <v>1.2151407306273321</v>
      </c>
    </row>
    <row r="76" spans="1:8" x14ac:dyDescent="0.2">
      <c r="A76">
        <v>0.23799999999999999</v>
      </c>
      <c r="B76">
        <v>-1.0000000000000009E-3</v>
      </c>
      <c r="C76">
        <v>0</v>
      </c>
      <c r="D76">
        <v>8.4369954217212069</v>
      </c>
      <c r="E76">
        <v>1.105</v>
      </c>
      <c r="F76">
        <v>7.5162887794103836</v>
      </c>
      <c r="G76">
        <v>1.336613308560159</v>
      </c>
    </row>
    <row r="77" spans="1:8" x14ac:dyDescent="0.2">
      <c r="A77">
        <v>0.245</v>
      </c>
      <c r="B77">
        <v>7.0000000000000062E-3</v>
      </c>
      <c r="C77">
        <v>0</v>
      </c>
      <c r="D77">
        <v>8.5840103644535546</v>
      </c>
      <c r="E77">
        <v>1.1970000000000001</v>
      </c>
      <c r="F77">
        <v>15.837127213241084</v>
      </c>
      <c r="G77">
        <v>1.3145636516696286</v>
      </c>
    </row>
    <row r="78" spans="1:8" x14ac:dyDescent="0.2">
      <c r="A78">
        <v>0.24</v>
      </c>
      <c r="B78">
        <v>-5.0000000000000044E-3</v>
      </c>
      <c r="C78">
        <v>0</v>
      </c>
      <c r="D78">
        <v>8.6249169125031653</v>
      </c>
      <c r="E78">
        <v>1.373</v>
      </c>
      <c r="F78">
        <v>4.1754746983443978</v>
      </c>
      <c r="G78">
        <v>1.3393431141918222</v>
      </c>
    </row>
    <row r="79" spans="1:8" x14ac:dyDescent="0.2">
      <c r="A79">
        <v>0.254</v>
      </c>
      <c r="B79">
        <v>1.4000000000000012E-2</v>
      </c>
      <c r="C79">
        <v>0</v>
      </c>
      <c r="D79">
        <v>8.7461438488041949</v>
      </c>
      <c r="E79">
        <v>1.2769999999999999</v>
      </c>
      <c r="F79">
        <v>12.888106739454447</v>
      </c>
      <c r="G79">
        <v>1.3519184270806823</v>
      </c>
      <c r="H79">
        <v>306678</v>
      </c>
    </row>
    <row r="80" spans="1:8" x14ac:dyDescent="0.2">
      <c r="A80">
        <v>0.23599999999999999</v>
      </c>
      <c r="B80">
        <v>-1.8000000000000016E-2</v>
      </c>
      <c r="C80">
        <v>30.655844220753906</v>
      </c>
      <c r="D80">
        <v>8.8552784121930888</v>
      </c>
      <c r="E80">
        <v>1.337</v>
      </c>
      <c r="F80">
        <v>11.531242046322228</v>
      </c>
      <c r="G80">
        <v>1.426825267782009</v>
      </c>
      <c r="H80">
        <v>345983</v>
      </c>
    </row>
    <row r="81" spans="1:8" x14ac:dyDescent="0.2">
      <c r="A81">
        <v>0.26300000000000001</v>
      </c>
      <c r="B81">
        <v>2.7000000000000024E-2</v>
      </c>
      <c r="C81">
        <v>34.443648020388459</v>
      </c>
      <c r="D81">
        <v>9.0121333059520037</v>
      </c>
      <c r="E81">
        <v>1.454</v>
      </c>
      <c r="F81">
        <v>16.982585255230838</v>
      </c>
      <c r="G81">
        <v>1.2246891002194586</v>
      </c>
    </row>
    <row r="82" spans="1:8" x14ac:dyDescent="0.2">
      <c r="A82">
        <v>0.186</v>
      </c>
      <c r="B82">
        <v>-7.7000000000000013E-2</v>
      </c>
      <c r="C82">
        <v>0</v>
      </c>
      <c r="D82">
        <v>10.95729422815692</v>
      </c>
      <c r="G82">
        <v>1.1987763852817626</v>
      </c>
    </row>
    <row r="83" spans="1:8" x14ac:dyDescent="0.2">
      <c r="B83">
        <v>0</v>
      </c>
      <c r="C83">
        <v>0</v>
      </c>
      <c r="D83">
        <v>10.917322330911832</v>
      </c>
      <c r="F83">
        <v>-3.9183559638144709</v>
      </c>
      <c r="G83">
        <v>1.1804691326669448</v>
      </c>
      <c r="H83">
        <v>579837</v>
      </c>
    </row>
    <row r="84" spans="1:8" x14ac:dyDescent="0.2">
      <c r="B84">
        <v>0</v>
      </c>
      <c r="C84">
        <v>7.1346991509782205</v>
      </c>
      <c r="D84">
        <v>10.861054575722122</v>
      </c>
      <c r="F84">
        <v>-5.4714003229142101</v>
      </c>
      <c r="G84">
        <v>1.5596752835511543</v>
      </c>
      <c r="H84">
        <v>538298</v>
      </c>
    </row>
    <row r="85" spans="1:8" x14ac:dyDescent="0.2">
      <c r="B85">
        <v>0</v>
      </c>
      <c r="C85">
        <v>6.755832779025841</v>
      </c>
      <c r="D85">
        <v>10.822235263563458</v>
      </c>
      <c r="E85">
        <v>1.5309999999999999</v>
      </c>
      <c r="F85">
        <v>-3.8075498493484559</v>
      </c>
      <c r="G85">
        <v>1.5896694132434213</v>
      </c>
      <c r="H85">
        <v>468425</v>
      </c>
    </row>
    <row r="86" spans="1:8" x14ac:dyDescent="0.2">
      <c r="A86">
        <v>9.5000000000000001E-2</v>
      </c>
      <c r="B86">
        <v>9.5000000000000001E-2</v>
      </c>
      <c r="C86">
        <v>7.6283262221932713</v>
      </c>
      <c r="D86">
        <v>10.270592910089658</v>
      </c>
      <c r="E86">
        <v>1.615</v>
      </c>
      <c r="F86">
        <v>-42.399696746004828</v>
      </c>
      <c r="G86">
        <v>2.1269093554085416</v>
      </c>
      <c r="H86">
        <v>403018</v>
      </c>
    </row>
    <row r="87" spans="1:8" x14ac:dyDescent="0.2">
      <c r="A87">
        <v>1.6E-2</v>
      </c>
      <c r="B87">
        <v>-7.9000000000000001E-2</v>
      </c>
      <c r="C87">
        <v>7.2625015767754491</v>
      </c>
      <c r="D87">
        <v>10.33695685705389</v>
      </c>
      <c r="E87">
        <v>1.611</v>
      </c>
      <c r="F87">
        <v>6.8615565792663924</v>
      </c>
      <c r="G87">
        <v>1.7986840399325814</v>
      </c>
    </row>
    <row r="88" spans="1:8" x14ac:dyDescent="0.2">
      <c r="A88">
        <v>8.8999999999999996E-2</v>
      </c>
      <c r="B88">
        <v>7.2999999999999995E-2</v>
      </c>
      <c r="C88">
        <v>0</v>
      </c>
      <c r="D88">
        <v>7.4039552676727842</v>
      </c>
      <c r="E88">
        <v>0.80800000000000005</v>
      </c>
      <c r="F88">
        <v>2.5565648719594707</v>
      </c>
      <c r="G88">
        <v>1.2416229722588201</v>
      </c>
    </row>
    <row r="89" spans="1:8" x14ac:dyDescent="0.2">
      <c r="A89">
        <v>0.155</v>
      </c>
      <c r="B89">
        <v>-2.0000000000000018E-3</v>
      </c>
      <c r="C89">
        <v>0</v>
      </c>
      <c r="D89">
        <v>7.5282253094279685</v>
      </c>
      <c r="E89">
        <v>1.196</v>
      </c>
      <c r="F89">
        <v>13.232160383033326</v>
      </c>
      <c r="G89">
        <v>1.801552530860812</v>
      </c>
    </row>
    <row r="90" spans="1:8" x14ac:dyDescent="0.2">
      <c r="A90">
        <v>0.21</v>
      </c>
      <c r="B90">
        <v>5.4999999999999993E-2</v>
      </c>
      <c r="C90">
        <v>0</v>
      </c>
      <c r="D90">
        <v>7.6979597486254292</v>
      </c>
      <c r="E90">
        <v>1.304</v>
      </c>
      <c r="F90">
        <v>18.499012260444946</v>
      </c>
      <c r="G90">
        <v>1.2197502821203103</v>
      </c>
    </row>
    <row r="91" spans="1:8" x14ac:dyDescent="0.2">
      <c r="A91">
        <v>0.19600000000000001</v>
      </c>
      <c r="B91">
        <v>-1.3999999999999985E-2</v>
      </c>
      <c r="C91">
        <v>0</v>
      </c>
      <c r="D91">
        <v>7.7731412725499966</v>
      </c>
      <c r="E91">
        <v>1.0760000000000001</v>
      </c>
      <c r="F91">
        <v>7.807983040564956</v>
      </c>
      <c r="G91">
        <v>1.3153018847833033</v>
      </c>
    </row>
    <row r="92" spans="1:8" x14ac:dyDescent="0.2">
      <c r="A92">
        <v>0.13200000000000001</v>
      </c>
      <c r="B92">
        <v>-6.4000000000000001E-2</v>
      </c>
      <c r="C92">
        <v>0</v>
      </c>
      <c r="D92">
        <v>7.8455084363955354</v>
      </c>
      <c r="E92">
        <v>1.7370000000000001</v>
      </c>
      <c r="F92">
        <v>7.504999109819642</v>
      </c>
      <c r="G92">
        <v>1.5733276016781537</v>
      </c>
    </row>
    <row r="93" spans="1:8" x14ac:dyDescent="0.2">
      <c r="A93">
        <v>0.17699999999999999</v>
      </c>
      <c r="B93">
        <v>4.4999999999999984E-2</v>
      </c>
      <c r="C93">
        <v>0</v>
      </c>
      <c r="D93">
        <v>7.9286200573282883</v>
      </c>
      <c r="E93">
        <v>2.67</v>
      </c>
      <c r="F93">
        <v>8.6663096127374377</v>
      </c>
      <c r="G93">
        <v>2.0873182461123636</v>
      </c>
    </row>
    <row r="94" spans="1:8" x14ac:dyDescent="0.2">
      <c r="A94">
        <v>0.20499999999999999</v>
      </c>
      <c r="B94">
        <v>2.7999999999999997E-2</v>
      </c>
      <c r="C94">
        <v>0</v>
      </c>
      <c r="D94">
        <v>7.9718278813755026</v>
      </c>
      <c r="E94">
        <v>4.9260000000000002</v>
      </c>
      <c r="F94">
        <v>4.4154872794796374</v>
      </c>
      <c r="G94">
        <v>3.6264347946103546</v>
      </c>
    </row>
    <row r="95" spans="1:8" x14ac:dyDescent="0.2">
      <c r="A95">
        <v>0.27200000000000002</v>
      </c>
      <c r="B95">
        <v>6.7000000000000032E-2</v>
      </c>
      <c r="C95">
        <v>0</v>
      </c>
      <c r="D95">
        <v>7.9895468899199029</v>
      </c>
      <c r="E95">
        <v>3.238</v>
      </c>
      <c r="F95">
        <v>1.7876921484395198</v>
      </c>
      <c r="G95">
        <v>3.6150829163785274</v>
      </c>
    </row>
    <row r="96" spans="1:8" x14ac:dyDescent="0.2">
      <c r="A96">
        <v>0.16500000000000001</v>
      </c>
      <c r="B96">
        <v>-0.10700000000000001</v>
      </c>
      <c r="C96">
        <v>0</v>
      </c>
      <c r="D96">
        <v>8.2878210325370052</v>
      </c>
      <c r="E96">
        <v>2.9969999999999999</v>
      </c>
      <c r="F96">
        <v>34.75311529647859</v>
      </c>
      <c r="G96">
        <v>3.2698203822082261</v>
      </c>
    </row>
    <row r="97" spans="1:8" x14ac:dyDescent="0.2">
      <c r="B97">
        <v>-0.16500000000000001</v>
      </c>
      <c r="C97">
        <v>0</v>
      </c>
      <c r="D97">
        <v>8.1215891032424459</v>
      </c>
      <c r="E97">
        <v>2.2989999999999999</v>
      </c>
      <c r="F97">
        <v>-15.31501978661001</v>
      </c>
      <c r="G97">
        <v>3.9302838728765677</v>
      </c>
      <c r="H97">
        <v>205564</v>
      </c>
    </row>
    <row r="98" spans="1:8" x14ac:dyDescent="0.2">
      <c r="A98">
        <v>0.14499999999999999</v>
      </c>
      <c r="B98">
        <v>0.14499999999999999</v>
      </c>
      <c r="C98">
        <v>16.772883615130681</v>
      </c>
      <c r="D98">
        <v>10.050655394715154</v>
      </c>
      <c r="E98">
        <v>25.061</v>
      </c>
      <c r="F98">
        <v>-8.4651684024374667</v>
      </c>
      <c r="G98">
        <v>0.5289262839601695</v>
      </c>
      <c r="H98">
        <v>196598</v>
      </c>
    </row>
    <row r="99" spans="1:8" x14ac:dyDescent="0.2">
      <c r="A99">
        <v>-2.3E-2</v>
      </c>
      <c r="B99">
        <v>-8.1000000000000003E-2</v>
      </c>
      <c r="C99">
        <v>15.317033485822211</v>
      </c>
      <c r="D99">
        <v>10.047331500006747</v>
      </c>
      <c r="E99">
        <v>16.260000000000002</v>
      </c>
      <c r="F99">
        <v>-0.33183766858596248</v>
      </c>
      <c r="G99">
        <v>0.55578114008275192</v>
      </c>
    </row>
    <row r="100" spans="1:8" x14ac:dyDescent="0.2">
      <c r="A100">
        <v>0.186</v>
      </c>
      <c r="B100">
        <v>0.20899999999999999</v>
      </c>
      <c r="C100">
        <v>0</v>
      </c>
      <c r="D100">
        <v>10.216578346964397</v>
      </c>
      <c r="E100">
        <v>16.198</v>
      </c>
      <c r="F100">
        <v>18.441247145696828</v>
      </c>
      <c r="G100">
        <v>0.57513104453880126</v>
      </c>
      <c r="H100">
        <v>233998</v>
      </c>
    </row>
    <row r="101" spans="1:8" x14ac:dyDescent="0.2">
      <c r="A101">
        <v>9.1999999999999998E-2</v>
      </c>
      <c r="B101">
        <v>-9.4E-2</v>
      </c>
      <c r="C101">
        <v>14.040934474179011</v>
      </c>
      <c r="D101">
        <v>10.301524641087784</v>
      </c>
      <c r="E101">
        <v>16.324000000000002</v>
      </c>
      <c r="F101">
        <v>8.8658597764026155</v>
      </c>
      <c r="G101">
        <v>0.55965556433721086</v>
      </c>
    </row>
    <row r="102" spans="1:8" x14ac:dyDescent="0.2">
      <c r="A102">
        <v>3.5999999999999997E-2</v>
      </c>
      <c r="B102">
        <v>-5.6000000000000001E-2</v>
      </c>
      <c r="C102">
        <v>0</v>
      </c>
      <c r="D102">
        <v>10.322009876300282</v>
      </c>
      <c r="E102">
        <v>18.312999999999999</v>
      </c>
      <c r="F102">
        <v>2.0696497765043511</v>
      </c>
      <c r="G102">
        <v>0.55494146350210238</v>
      </c>
      <c r="H102">
        <v>257797</v>
      </c>
    </row>
    <row r="103" spans="1:8" x14ac:dyDescent="0.2">
      <c r="A103">
        <v>-1.0999999999999999E-2</v>
      </c>
      <c r="B103">
        <v>-4.7E-2</v>
      </c>
      <c r="C103">
        <v>14.377607435663082</v>
      </c>
      <c r="D103">
        <v>10.369567180448918</v>
      </c>
      <c r="E103">
        <v>18.21</v>
      </c>
      <c r="F103">
        <v>4.8706294620847306</v>
      </c>
      <c r="G103">
        <v>0.5625296669663612</v>
      </c>
      <c r="H103">
        <v>263529</v>
      </c>
    </row>
    <row r="104" spans="1:8" x14ac:dyDescent="0.2">
      <c r="A104">
        <v>6.4000000000000001E-2</v>
      </c>
      <c r="B104">
        <v>7.4999999999999997E-2</v>
      </c>
      <c r="C104">
        <v>14.427250805838895</v>
      </c>
      <c r="D104">
        <v>10.401666260128623</v>
      </c>
      <c r="E104">
        <v>16.873000000000001</v>
      </c>
      <c r="F104">
        <v>3.2619811877001528</v>
      </c>
      <c r="G104">
        <v>0.55495602778891107</v>
      </c>
    </row>
    <row r="105" spans="1:8" x14ac:dyDescent="0.2">
      <c r="A105">
        <v>8.1000000000000003E-2</v>
      </c>
      <c r="B105">
        <v>1.7000000000000001E-2</v>
      </c>
      <c r="C105">
        <v>0</v>
      </c>
      <c r="D105">
        <v>10.457305450860016</v>
      </c>
      <c r="E105">
        <v>14.52</v>
      </c>
      <c r="F105">
        <v>5.7216161522376972</v>
      </c>
      <c r="G105">
        <v>0.59225256548134086</v>
      </c>
      <c r="H105">
        <v>267868</v>
      </c>
    </row>
    <row r="106" spans="1:8" x14ac:dyDescent="0.2">
      <c r="A106">
        <v>0.10199999999999999</v>
      </c>
      <c r="B106">
        <v>2.0999999999999991E-2</v>
      </c>
      <c r="C106">
        <v>11.80561034011183</v>
      </c>
      <c r="D106">
        <v>10.512314586041793</v>
      </c>
      <c r="E106">
        <v>15.788</v>
      </c>
      <c r="F106">
        <v>5.6550266410147589</v>
      </c>
      <c r="G106">
        <v>0.61715204681957347</v>
      </c>
      <c r="H106">
        <v>241038</v>
      </c>
    </row>
    <row r="107" spans="1:8" x14ac:dyDescent="0.2">
      <c r="A107">
        <v>8.8999999999999996E-2</v>
      </c>
      <c r="B107">
        <v>-1.2999999999999998E-2</v>
      </c>
      <c r="C107">
        <v>9.8587746624280346</v>
      </c>
      <c r="D107">
        <v>10.635937846700498</v>
      </c>
      <c r="E107">
        <v>15.444000000000001</v>
      </c>
      <c r="F107">
        <v>13.158947641045213</v>
      </c>
      <c r="G107">
        <v>0.58766991508488187</v>
      </c>
    </row>
    <row r="108" spans="1:8" x14ac:dyDescent="0.2">
      <c r="A108">
        <v>0.13700000000000001</v>
      </c>
      <c r="B108">
        <v>4.8000000000000015E-2</v>
      </c>
      <c r="C108">
        <v>0</v>
      </c>
      <c r="D108">
        <v>7.5829120990978733</v>
      </c>
      <c r="E108">
        <v>12.951000000000001</v>
      </c>
      <c r="F108">
        <v>-3.008294708796428</v>
      </c>
      <c r="G108">
        <v>2.6602646892774731</v>
      </c>
    </row>
    <row r="109" spans="1:8" x14ac:dyDescent="0.2">
      <c r="A109">
        <v>0.34100000000000003</v>
      </c>
      <c r="B109">
        <v>0.14400000000000002</v>
      </c>
      <c r="C109">
        <v>0</v>
      </c>
      <c r="D109">
        <v>7.9343060641529304</v>
      </c>
      <c r="E109">
        <v>96.814999999999998</v>
      </c>
      <c r="F109">
        <v>42.104705853006173</v>
      </c>
      <c r="G109">
        <v>2.9634197063072896</v>
      </c>
    </row>
    <row r="110" spans="1:8" x14ac:dyDescent="0.2">
      <c r="A110">
        <v>0.65100000000000002</v>
      </c>
      <c r="B110">
        <v>0.31</v>
      </c>
      <c r="C110">
        <v>0</v>
      </c>
      <c r="D110">
        <v>8.0625232381703711</v>
      </c>
      <c r="E110">
        <v>108.428</v>
      </c>
      <c r="F110">
        <v>13.679985928313931</v>
      </c>
      <c r="G110">
        <v>2.8299517188328696</v>
      </c>
      <c r="H110">
        <v>68976</v>
      </c>
    </row>
    <row r="111" spans="1:8" x14ac:dyDescent="0.2">
      <c r="A111">
        <v>2.0049999999999999</v>
      </c>
      <c r="B111">
        <v>1.3539999999999999</v>
      </c>
      <c r="C111">
        <v>5.7479334197712211</v>
      </c>
      <c r="D111">
        <v>8.200120755869575</v>
      </c>
      <c r="E111">
        <v>27.814</v>
      </c>
      <c r="F111">
        <v>14.751360340240266</v>
      </c>
      <c r="G111">
        <v>3.2954830435630349</v>
      </c>
      <c r="H111">
        <v>72870</v>
      </c>
    </row>
    <row r="112" spans="1:8" x14ac:dyDescent="0.2">
      <c r="A112">
        <v>1.022</v>
      </c>
      <c r="B112">
        <v>-0.98299999999999987</v>
      </c>
      <c r="C112">
        <v>5.5020073983765192</v>
      </c>
      <c r="D112">
        <v>8.3707937595642026</v>
      </c>
      <c r="E112">
        <v>18.692</v>
      </c>
      <c r="F112">
        <v>18.61028343572098</v>
      </c>
      <c r="G112">
        <v>3.066465342135551</v>
      </c>
      <c r="H112">
        <v>72688</v>
      </c>
    </row>
    <row r="113" spans="1:8" x14ac:dyDescent="0.2">
      <c r="A113">
        <v>0.57299999999999995</v>
      </c>
      <c r="B113">
        <v>-0.44900000000000007</v>
      </c>
      <c r="C113">
        <v>3.5870549991248017</v>
      </c>
      <c r="D113">
        <v>8.5760166627227541</v>
      </c>
      <c r="E113">
        <v>13.452999999999999</v>
      </c>
      <c r="F113">
        <v>22.779871467491894</v>
      </c>
      <c r="G113">
        <v>3.8212721622345343</v>
      </c>
      <c r="H113">
        <v>34327</v>
      </c>
    </row>
    <row r="114" spans="1:8" x14ac:dyDescent="0.2">
      <c r="A114">
        <v>0.46700000000000003</v>
      </c>
      <c r="B114">
        <v>-0.10599999999999993</v>
      </c>
      <c r="C114">
        <v>1.5309633513410814</v>
      </c>
      <c r="D114">
        <v>8.7702443773267937</v>
      </c>
      <c r="E114">
        <v>8.5229999999999997</v>
      </c>
      <c r="F114">
        <v>21.437278189080029</v>
      </c>
      <c r="G114">
        <v>3.4817879462947765</v>
      </c>
    </row>
    <row r="115" spans="1:8" x14ac:dyDescent="0.2">
      <c r="A115">
        <v>0.189</v>
      </c>
      <c r="B115">
        <v>-0.27800000000000002</v>
      </c>
      <c r="C115">
        <v>0</v>
      </c>
      <c r="D115">
        <v>8.9065018169562968</v>
      </c>
      <c r="E115">
        <v>11.509</v>
      </c>
      <c r="F115">
        <v>14.597687548546171</v>
      </c>
      <c r="G115">
        <v>3.4572888154150516</v>
      </c>
      <c r="H115">
        <v>41506</v>
      </c>
    </row>
    <row r="116" spans="1:8" x14ac:dyDescent="0.2">
      <c r="A116">
        <v>0.24099999999999999</v>
      </c>
      <c r="B116">
        <v>5.1999999999999991E-2</v>
      </c>
      <c r="C116">
        <v>1.3526566899572428</v>
      </c>
      <c r="D116">
        <v>8.9514919197911968</v>
      </c>
      <c r="E116">
        <v>16.181999999999999</v>
      </c>
      <c r="F116">
        <v>4.6017507249518887</v>
      </c>
      <c r="G116">
        <v>3.9750239655931807</v>
      </c>
      <c r="H116">
        <v>42422</v>
      </c>
    </row>
    <row r="117" spans="1:8" x14ac:dyDescent="0.2">
      <c r="A117">
        <v>0.28399999999999997</v>
      </c>
      <c r="B117">
        <v>4.2999999999999983E-2</v>
      </c>
      <c r="C117">
        <v>1.3960253655261832</v>
      </c>
      <c r="D117">
        <v>8.960750170646989</v>
      </c>
      <c r="E117">
        <v>13.369</v>
      </c>
      <c r="F117">
        <v>0.93012410290955494</v>
      </c>
      <c r="G117">
        <v>3.9002592668651812</v>
      </c>
    </row>
    <row r="118" spans="1:8" x14ac:dyDescent="0.2">
      <c r="A118">
        <v>0.45800000000000002</v>
      </c>
      <c r="B118">
        <v>0.17400000000000004</v>
      </c>
      <c r="C118">
        <v>0</v>
      </c>
      <c r="D118">
        <v>7.1744049632917379</v>
      </c>
      <c r="E118">
        <v>1.0009999999999999</v>
      </c>
      <c r="F118">
        <v>21.25005456137761</v>
      </c>
      <c r="G118">
        <v>1.8843696647398134</v>
      </c>
      <c r="H118">
        <v>10829</v>
      </c>
    </row>
    <row r="119" spans="1:8" x14ac:dyDescent="0.2">
      <c r="A119">
        <v>0.105</v>
      </c>
      <c r="B119">
        <v>2.7999999999999997E-2</v>
      </c>
      <c r="C119">
        <v>3.5032099548228581</v>
      </c>
      <c r="D119">
        <v>7.4128479004502266</v>
      </c>
      <c r="E119">
        <v>1.234</v>
      </c>
      <c r="F119">
        <v>26.927127574424592</v>
      </c>
      <c r="G119">
        <v>1.8653625314472715</v>
      </c>
    </row>
    <row r="120" spans="1:8" x14ac:dyDescent="0.2">
      <c r="A120">
        <v>6.9000000000000006E-2</v>
      </c>
      <c r="B120">
        <v>-3.599999999999999E-2</v>
      </c>
      <c r="C120">
        <v>0</v>
      </c>
      <c r="D120">
        <v>7.726009277380447</v>
      </c>
      <c r="E120">
        <v>1.2989999999999999</v>
      </c>
      <c r="F120">
        <v>36.774223526209951</v>
      </c>
      <c r="G120">
        <v>1.8372302439975663</v>
      </c>
      <c r="H120">
        <v>21614.75</v>
      </c>
    </row>
    <row r="121" spans="1:8" x14ac:dyDescent="0.2">
      <c r="A121">
        <v>3.0000000000000001E-3</v>
      </c>
      <c r="B121">
        <v>-6.6000000000000003E-2</v>
      </c>
      <c r="C121">
        <v>3.9093727640444236</v>
      </c>
      <c r="D121">
        <v>8.0229608019839684</v>
      </c>
      <c r="E121">
        <v>1.298</v>
      </c>
      <c r="F121">
        <v>34.57500620990858</v>
      </c>
      <c r="G121">
        <v>1.8126565678587763</v>
      </c>
      <c r="H121">
        <v>37196</v>
      </c>
    </row>
    <row r="122" spans="1:8" x14ac:dyDescent="0.2">
      <c r="A122">
        <v>-0.14899999999999999</v>
      </c>
      <c r="B122">
        <v>-0.152</v>
      </c>
      <c r="C122">
        <v>4.0638352964569817</v>
      </c>
      <c r="D122">
        <v>8.3116446854223831</v>
      </c>
      <c r="E122">
        <v>1.63</v>
      </c>
      <c r="F122">
        <v>33.466975062250114</v>
      </c>
      <c r="G122">
        <v>2.2483230791036015</v>
      </c>
      <c r="H122">
        <v>54559</v>
      </c>
    </row>
    <row r="123" spans="1:8" x14ac:dyDescent="0.2">
      <c r="A123">
        <v>-5.6000000000000001E-2</v>
      </c>
      <c r="B123">
        <v>9.2999999999999999E-2</v>
      </c>
      <c r="C123">
        <v>5.1023185113376233</v>
      </c>
      <c r="D123">
        <v>8.5892507486195004</v>
      </c>
      <c r="E123">
        <v>1.722</v>
      </c>
      <c r="F123">
        <v>31.9966111545484</v>
      </c>
      <c r="G123">
        <v>1.9899154866042899</v>
      </c>
      <c r="H123">
        <v>76850</v>
      </c>
    </row>
    <row r="124" spans="1:8" x14ac:dyDescent="0.2">
      <c r="A124">
        <v>-0.10100000000000001</v>
      </c>
      <c r="B124">
        <v>-4.5000000000000005E-2</v>
      </c>
      <c r="C124">
        <v>6.0176471712125155</v>
      </c>
      <c r="D124">
        <v>8.8049576604733257</v>
      </c>
      <c r="E124">
        <v>1.444</v>
      </c>
      <c r="F124">
        <v>24.073867990574637</v>
      </c>
      <c r="G124">
        <v>1.91545796626358</v>
      </c>
    </row>
    <row r="125" spans="1:8" x14ac:dyDescent="0.2">
      <c r="A125">
        <v>-2.1000000000000001E-2</v>
      </c>
      <c r="B125">
        <v>0.08</v>
      </c>
      <c r="C125">
        <v>0</v>
      </c>
      <c r="D125">
        <v>9.035032243496623</v>
      </c>
      <c r="E125">
        <v>1.3109999999999999</v>
      </c>
      <c r="F125">
        <v>25.869388362398936</v>
      </c>
      <c r="G125">
        <v>2.0954428654773412</v>
      </c>
      <c r="H125">
        <v>178000</v>
      </c>
    </row>
    <row r="126" spans="1:8" x14ac:dyDescent="0.2">
      <c r="A126">
        <v>3.7999999999999999E-2</v>
      </c>
      <c r="B126">
        <v>5.8999999999999997E-2</v>
      </c>
      <c r="C126">
        <v>8.4722359591965688</v>
      </c>
      <c r="D126">
        <v>9.2572251029125461</v>
      </c>
      <c r="E126">
        <v>1.1259999999999999</v>
      </c>
      <c r="F126">
        <v>24.881219983260216</v>
      </c>
      <c r="G126">
        <v>2.0047498037215985</v>
      </c>
      <c r="H126">
        <v>240000</v>
      </c>
    </row>
    <row r="127" spans="1:8" x14ac:dyDescent="0.2">
      <c r="A127">
        <v>1.2999999999999999E-2</v>
      </c>
      <c r="B127">
        <v>-2.5000000000000001E-2</v>
      </c>
      <c r="C127">
        <v>7.8081790675732829</v>
      </c>
      <c r="D127">
        <v>9.4941650141006591</v>
      </c>
      <c r="E127">
        <v>0.98</v>
      </c>
      <c r="G127">
        <v>2.314184610751393</v>
      </c>
    </row>
    <row r="128" spans="1:8" x14ac:dyDescent="0.2">
      <c r="A128">
        <v>8.8999999999999996E-2</v>
      </c>
      <c r="B128">
        <v>7.5999999999999998E-2</v>
      </c>
      <c r="C128">
        <v>0</v>
      </c>
      <c r="D128">
        <v>8.5367377461988845</v>
      </c>
      <c r="E128">
        <v>1.67</v>
      </c>
      <c r="F128">
        <v>2.1452840772497761</v>
      </c>
      <c r="G128">
        <v>1.4651386514637894</v>
      </c>
    </row>
    <row r="129" spans="1:8" x14ac:dyDescent="0.2">
      <c r="A129">
        <v>0.63500000000000001</v>
      </c>
      <c r="B129">
        <v>0.7</v>
      </c>
      <c r="C129">
        <v>0</v>
      </c>
      <c r="D129">
        <v>8.6195692580331045</v>
      </c>
      <c r="E129">
        <v>0.86199999999999999</v>
      </c>
      <c r="F129">
        <v>8.6358754533522717</v>
      </c>
      <c r="G129">
        <v>1.5954143347174581</v>
      </c>
    </row>
    <row r="130" spans="1:8" x14ac:dyDescent="0.2">
      <c r="A130">
        <v>0.46100000000000002</v>
      </c>
      <c r="B130">
        <v>-0.17399999999999999</v>
      </c>
      <c r="C130">
        <v>0</v>
      </c>
      <c r="D130">
        <v>8.8119501775399804</v>
      </c>
      <c r="E130">
        <v>0.64800000000000002</v>
      </c>
      <c r="F130">
        <v>21.213215381837877</v>
      </c>
      <c r="G130">
        <v>1.5926422400953233</v>
      </c>
    </row>
    <row r="131" spans="1:8" x14ac:dyDescent="0.2">
      <c r="A131">
        <v>0.436</v>
      </c>
      <c r="B131">
        <v>-2.5000000000000022E-2</v>
      </c>
      <c r="C131">
        <v>0</v>
      </c>
      <c r="D131">
        <v>8.908018322784887</v>
      </c>
      <c r="E131">
        <v>0.77600000000000002</v>
      </c>
      <c r="F131">
        <v>10.083407804587431</v>
      </c>
      <c r="G131">
        <v>1.6861047219591394</v>
      </c>
    </row>
    <row r="132" spans="1:8" x14ac:dyDescent="0.2">
      <c r="A132">
        <v>0.34899999999999998</v>
      </c>
      <c r="B132">
        <v>-8.7000000000000022E-2</v>
      </c>
      <c r="C132">
        <v>0</v>
      </c>
      <c r="D132">
        <v>9.0295376611514975</v>
      </c>
      <c r="E132">
        <v>0.76400000000000001</v>
      </c>
      <c r="F132">
        <v>12.921120281423354</v>
      </c>
      <c r="G132">
        <v>1.7064462017733046</v>
      </c>
    </row>
    <row r="133" spans="1:8" x14ac:dyDescent="0.2">
      <c r="A133">
        <v>0.443</v>
      </c>
      <c r="B133">
        <v>9.4000000000000028E-2</v>
      </c>
      <c r="C133">
        <v>0</v>
      </c>
      <c r="D133">
        <v>9.1562009258755346</v>
      </c>
      <c r="E133">
        <v>1.161</v>
      </c>
      <c r="F133">
        <v>13.503474718427992</v>
      </c>
      <c r="G133">
        <v>1.6181779795207432</v>
      </c>
    </row>
    <row r="134" spans="1:8" x14ac:dyDescent="0.2">
      <c r="A134">
        <v>0.48399999999999999</v>
      </c>
      <c r="B134">
        <v>4.0999999999999981E-2</v>
      </c>
      <c r="C134">
        <v>0</v>
      </c>
      <c r="D134">
        <v>9.1764733024646059</v>
      </c>
      <c r="E134">
        <v>1.319</v>
      </c>
      <c r="F134">
        <v>2.0479256835215875</v>
      </c>
      <c r="G134">
        <v>1.6829419675183614</v>
      </c>
      <c r="H134">
        <v>99214</v>
      </c>
    </row>
    <row r="135" spans="1:8" x14ac:dyDescent="0.2">
      <c r="A135">
        <v>0.56299999999999994</v>
      </c>
      <c r="B135">
        <v>7.8999999999999959E-2</v>
      </c>
      <c r="C135">
        <v>5.3126639892904954</v>
      </c>
      <c r="D135">
        <v>9.2850767180902007</v>
      </c>
      <c r="E135">
        <v>1.786</v>
      </c>
      <c r="F135">
        <v>11.47201820626875</v>
      </c>
      <c r="G135">
        <v>1.7330178173719377</v>
      </c>
      <c r="H135">
        <v>71504</v>
      </c>
    </row>
    <row r="136" spans="1:8" x14ac:dyDescent="0.2">
      <c r="A136">
        <v>0.67100000000000004</v>
      </c>
      <c r="B136">
        <v>0.1080000000000001</v>
      </c>
      <c r="C136">
        <v>3.3524309625392656</v>
      </c>
      <c r="D136">
        <v>9.4332438944857842</v>
      </c>
      <c r="E136">
        <v>2.2999999999999998</v>
      </c>
      <c r="F136">
        <v>15.970675575352637</v>
      </c>
      <c r="G136">
        <v>1.7067296151076259</v>
      </c>
    </row>
    <row r="137" spans="1:8" x14ac:dyDescent="0.2">
      <c r="A137">
        <v>0.77900000000000003</v>
      </c>
      <c r="B137">
        <v>0.10799999999999998</v>
      </c>
      <c r="C137">
        <v>0</v>
      </c>
      <c r="D137">
        <v>9.6124665788188324</v>
      </c>
      <c r="E137">
        <v>3.04</v>
      </c>
      <c r="F137">
        <v>19.62871089061375</v>
      </c>
      <c r="G137">
        <v>1.6628762541806019</v>
      </c>
    </row>
    <row r="138" spans="1:8" x14ac:dyDescent="0.2">
      <c r="A138">
        <v>0.89300000000000002</v>
      </c>
      <c r="B138">
        <v>0.11399999999999999</v>
      </c>
      <c r="C138">
        <v>0</v>
      </c>
      <c r="D138">
        <v>8.2346976456517567</v>
      </c>
      <c r="E138">
        <v>0.98599999999999999</v>
      </c>
      <c r="F138">
        <v>9.3876958792803258</v>
      </c>
      <c r="G138">
        <v>3.7133837378962729</v>
      </c>
    </row>
    <row r="139" spans="1:8" x14ac:dyDescent="0.2">
      <c r="A139">
        <v>5.2999999999999999E-2</v>
      </c>
      <c r="B139">
        <v>2.5999999999999999E-2</v>
      </c>
      <c r="C139">
        <v>0</v>
      </c>
      <c r="D139">
        <v>8.5537565307232839</v>
      </c>
      <c r="E139">
        <v>0.73199999999999998</v>
      </c>
      <c r="F139">
        <v>37.583233850643317</v>
      </c>
      <c r="G139">
        <v>2.7306698546141681</v>
      </c>
    </row>
    <row r="140" spans="1:8" x14ac:dyDescent="0.2">
      <c r="A140">
        <v>3.4000000000000002E-2</v>
      </c>
      <c r="B140">
        <v>-1.8999999999999996E-2</v>
      </c>
      <c r="C140">
        <v>0</v>
      </c>
      <c r="D140">
        <v>8.6562070279430277</v>
      </c>
      <c r="E140">
        <v>1.117</v>
      </c>
      <c r="F140">
        <v>10.788245729050171</v>
      </c>
      <c r="G140">
        <v>2.4102024122387178</v>
      </c>
    </row>
    <row r="141" spans="1:8" x14ac:dyDescent="0.2">
      <c r="A141">
        <v>6.6000000000000003E-2</v>
      </c>
      <c r="B141">
        <v>3.2000000000000001E-2</v>
      </c>
      <c r="C141">
        <v>0</v>
      </c>
      <c r="D141">
        <v>8.666922683609533</v>
      </c>
      <c r="E141">
        <v>1.0720000000000001</v>
      </c>
      <c r="F141">
        <v>1.0773273926588676</v>
      </c>
      <c r="G141">
        <v>2.3330980095047869</v>
      </c>
    </row>
    <row r="142" spans="1:8" x14ac:dyDescent="0.2">
      <c r="A142">
        <v>6.9000000000000006E-2</v>
      </c>
      <c r="B142">
        <v>3.0000000000000027E-3</v>
      </c>
      <c r="C142">
        <v>0</v>
      </c>
      <c r="D142">
        <v>8.7112291986566195</v>
      </c>
      <c r="E142">
        <v>1.0680000000000001</v>
      </c>
      <c r="F142">
        <v>4.5302706797988739</v>
      </c>
      <c r="G142">
        <v>2.2995865386199288</v>
      </c>
    </row>
    <row r="143" spans="1:8" x14ac:dyDescent="0.2">
      <c r="A143">
        <v>7.4999999999999997E-2</v>
      </c>
      <c r="B143">
        <v>5.9999999999999915E-3</v>
      </c>
      <c r="C143">
        <v>0</v>
      </c>
      <c r="D143">
        <v>8.7676094386755299</v>
      </c>
      <c r="E143">
        <v>1.1539999999999999</v>
      </c>
      <c r="F143">
        <v>5.7999901164610401</v>
      </c>
      <c r="G143">
        <v>2.2607741172074483</v>
      </c>
    </row>
    <row r="144" spans="1:8" x14ac:dyDescent="0.2">
      <c r="A144">
        <v>7.5999999999999998E-2</v>
      </c>
      <c r="B144">
        <v>1.0000000000000009E-3</v>
      </c>
      <c r="C144">
        <v>0</v>
      </c>
      <c r="D144">
        <v>8.7940973906961393</v>
      </c>
      <c r="E144">
        <v>1.2050000000000001</v>
      </c>
      <c r="F144">
        <v>2.6841875817400456</v>
      </c>
      <c r="G144">
        <v>3.9830179524502669</v>
      </c>
    </row>
    <row r="145" spans="1:7" x14ac:dyDescent="0.2">
      <c r="A145">
        <v>0.10100000000000001</v>
      </c>
      <c r="B145">
        <v>2.5000000000000008E-2</v>
      </c>
      <c r="C145">
        <v>0</v>
      </c>
      <c r="D145">
        <v>9.1314053838880405</v>
      </c>
      <c r="E145">
        <v>1.768</v>
      </c>
      <c r="F145">
        <v>40.11705482775352</v>
      </c>
      <c r="G145">
        <v>2.8169029325830537</v>
      </c>
    </row>
    <row r="146" spans="1:7" x14ac:dyDescent="0.2">
      <c r="A146">
        <v>4.2999999999999997E-2</v>
      </c>
      <c r="B146">
        <v>-5.800000000000001E-2</v>
      </c>
      <c r="C146">
        <v>0</v>
      </c>
      <c r="D146">
        <v>9.1185539763454742</v>
      </c>
      <c r="E146">
        <v>1.5309999999999999</v>
      </c>
      <c r="F146">
        <v>-1.2769180824586084</v>
      </c>
      <c r="G146">
        <v>2.6873835361175051</v>
      </c>
    </row>
    <row r="147" spans="1:7" x14ac:dyDescent="0.2">
      <c r="A147">
        <v>4.3999999999999997E-2</v>
      </c>
      <c r="B147">
        <v>1.0000000000000009E-3</v>
      </c>
      <c r="C147">
        <v>0</v>
      </c>
      <c r="D147">
        <v>9.038721338315364</v>
      </c>
      <c r="E147">
        <v>1.296</v>
      </c>
      <c r="F147">
        <v>-7.6729146114216817</v>
      </c>
      <c r="G147">
        <v>2.8220349044283508</v>
      </c>
    </row>
    <row r="148" spans="1:7" x14ac:dyDescent="0.2">
      <c r="A148">
        <v>0.122</v>
      </c>
      <c r="B148">
        <v>7.8E-2</v>
      </c>
      <c r="C148">
        <v>0</v>
      </c>
      <c r="D148">
        <v>3.7688221567871394</v>
      </c>
      <c r="G148">
        <v>1.1855570172401855</v>
      </c>
    </row>
    <row r="149" spans="1:7" x14ac:dyDescent="0.2">
      <c r="B149">
        <v>0</v>
      </c>
      <c r="C149">
        <v>0</v>
      </c>
      <c r="D149">
        <v>4.5287318082396553</v>
      </c>
      <c r="F149">
        <v>113.80830390731383</v>
      </c>
      <c r="G149">
        <v>1.1738431148195723</v>
      </c>
    </row>
    <row r="150" spans="1:7" x14ac:dyDescent="0.2">
      <c r="B150">
        <v>0</v>
      </c>
      <c r="C150">
        <v>0</v>
      </c>
      <c r="D150">
        <v>5.4959872002887904</v>
      </c>
      <c r="F150">
        <v>163.07142625835209</v>
      </c>
      <c r="G150">
        <v>1.9617991727941175</v>
      </c>
    </row>
    <row r="151" spans="1:7" x14ac:dyDescent="0.2">
      <c r="B151">
        <v>0</v>
      </c>
      <c r="C151">
        <v>0</v>
      </c>
      <c r="D151">
        <v>6.0512653002260182</v>
      </c>
      <c r="E151">
        <v>0.99</v>
      </c>
      <c r="F151">
        <v>74.24254858193278</v>
      </c>
      <c r="G151">
        <v>2.7516213352172381</v>
      </c>
    </row>
    <row r="152" spans="1:7" x14ac:dyDescent="0.2">
      <c r="A152">
        <v>-0.246</v>
      </c>
      <c r="B152">
        <v>-0.246</v>
      </c>
      <c r="C152">
        <v>0</v>
      </c>
      <c r="D152">
        <v>6.5258548304913297</v>
      </c>
      <c r="E152">
        <v>2.0739999999999998</v>
      </c>
      <c r="F152">
        <v>60.735429176969276</v>
      </c>
      <c r="G152">
        <v>2.0878351155864001</v>
      </c>
    </row>
    <row r="153" spans="1:7" x14ac:dyDescent="0.2">
      <c r="A153">
        <v>-0.42899999999999999</v>
      </c>
      <c r="B153">
        <v>-0.183</v>
      </c>
      <c r="C153">
        <v>0</v>
      </c>
      <c r="D153">
        <v>6.9132203184131953</v>
      </c>
      <c r="E153">
        <v>2.2970000000000002</v>
      </c>
      <c r="F153">
        <v>47.309479125003847</v>
      </c>
      <c r="G153">
        <v>1.7972033257747542</v>
      </c>
    </row>
    <row r="154" spans="1:7" x14ac:dyDescent="0.2">
      <c r="A154">
        <v>-0.46600000000000003</v>
      </c>
      <c r="B154">
        <v>-3.7000000000000033E-2</v>
      </c>
      <c r="C154">
        <v>0</v>
      </c>
      <c r="D154">
        <v>7.2374280227852967</v>
      </c>
      <c r="E154">
        <v>3.633</v>
      </c>
      <c r="F154">
        <v>38.293451883677434</v>
      </c>
      <c r="G154">
        <v>1.4626019318050245</v>
      </c>
    </row>
    <row r="155" spans="1:7" x14ac:dyDescent="0.2">
      <c r="A155">
        <v>-1.0680000000000001</v>
      </c>
      <c r="B155">
        <v>-0.60200000000000009</v>
      </c>
      <c r="C155">
        <v>0</v>
      </c>
      <c r="D155">
        <v>7.5668419297128029</v>
      </c>
      <c r="E155">
        <v>4.5179999999999998</v>
      </c>
      <c r="F155">
        <v>39.015313053527741</v>
      </c>
      <c r="G155">
        <v>1.7578159838512259</v>
      </c>
    </row>
    <row r="156" spans="1:7" x14ac:dyDescent="0.2">
      <c r="A156">
        <v>-0.318</v>
      </c>
      <c r="B156">
        <v>0.75</v>
      </c>
      <c r="C156">
        <v>0</v>
      </c>
      <c r="D156">
        <v>7.8666517575443118</v>
      </c>
      <c r="E156">
        <v>3.2120000000000002</v>
      </c>
      <c r="F156">
        <v>34.960212640699076</v>
      </c>
      <c r="G156">
        <v>1.4869350693954653</v>
      </c>
    </row>
    <row r="157" spans="1:7" x14ac:dyDescent="0.2">
      <c r="A157">
        <v>-7.0999999999999994E-2</v>
      </c>
      <c r="B157">
        <v>0.247</v>
      </c>
      <c r="C157">
        <v>0</v>
      </c>
      <c r="D157">
        <v>8.5337749510079153</v>
      </c>
      <c r="E157">
        <v>31.414000000000001</v>
      </c>
      <c r="F157">
        <v>-3.7561529723589482</v>
      </c>
      <c r="G157">
        <v>1.4464946101188132</v>
      </c>
    </row>
    <row r="158" spans="1:7" x14ac:dyDescent="0.2">
      <c r="A158">
        <v>1.8580000000000001</v>
      </c>
      <c r="B158">
        <v>-1.1360000000000001</v>
      </c>
      <c r="C158">
        <v>0</v>
      </c>
      <c r="D158">
        <v>8.5550090721004626</v>
      </c>
      <c r="E158">
        <v>17.651</v>
      </c>
      <c r="F158">
        <v>2.1461169250137591</v>
      </c>
      <c r="G158">
        <v>1.5269898126215649</v>
      </c>
    </row>
    <row r="159" spans="1:7" x14ac:dyDescent="0.2">
      <c r="A159">
        <v>1.389</v>
      </c>
      <c r="B159">
        <v>-0.46900000000000008</v>
      </c>
      <c r="C159">
        <v>0</v>
      </c>
      <c r="D159">
        <v>8.6109385111017485</v>
      </c>
      <c r="E159">
        <v>17.719000000000001</v>
      </c>
      <c r="F159">
        <v>5.7523061220559599</v>
      </c>
      <c r="G159">
        <v>1.6516553155843683</v>
      </c>
    </row>
    <row r="160" spans="1:7" x14ac:dyDescent="0.2">
      <c r="A160">
        <v>1.3720000000000001</v>
      </c>
      <c r="B160">
        <v>-1.6999999999999904E-2</v>
      </c>
      <c r="C160">
        <v>0</v>
      </c>
      <c r="D160">
        <v>8.6420268683375649</v>
      </c>
      <c r="E160">
        <v>8.0570000000000004</v>
      </c>
      <c r="F160">
        <v>3.1576647120952863</v>
      </c>
      <c r="G160">
        <v>1.6709680836040108</v>
      </c>
    </row>
    <row r="161" spans="1:8" x14ac:dyDescent="0.2">
      <c r="A161">
        <v>1.016</v>
      </c>
      <c r="B161">
        <v>-0.35600000000000009</v>
      </c>
      <c r="C161">
        <v>0</v>
      </c>
      <c r="D161">
        <v>8.6201107254229239</v>
      </c>
      <c r="E161">
        <v>8.9969999999999999</v>
      </c>
      <c r="F161">
        <v>-2.1677729134303094</v>
      </c>
      <c r="G161">
        <v>1.8262901479610247</v>
      </c>
    </row>
    <row r="162" spans="1:8" x14ac:dyDescent="0.2">
      <c r="A162">
        <v>0.64300000000000002</v>
      </c>
      <c r="B162">
        <v>-0.373</v>
      </c>
      <c r="C162">
        <v>0</v>
      </c>
      <c r="D162">
        <v>8.6318067651861146</v>
      </c>
      <c r="E162">
        <v>7.992</v>
      </c>
      <c r="F162">
        <v>1.1764705882352908</v>
      </c>
      <c r="G162">
        <v>1.7638750178342131</v>
      </c>
    </row>
    <row r="163" spans="1:8" x14ac:dyDescent="0.2">
      <c r="A163">
        <v>0.57699999999999996</v>
      </c>
      <c r="B163">
        <v>-6.6000000000000059E-2</v>
      </c>
      <c r="C163">
        <v>0</v>
      </c>
      <c r="D163">
        <v>8.6095353345906673</v>
      </c>
      <c r="E163">
        <v>6.5629999999999997</v>
      </c>
      <c r="F163">
        <v>-2.2025253245826795</v>
      </c>
      <c r="G163">
        <v>1.7249120119627259</v>
      </c>
    </row>
    <row r="164" spans="1:8" x14ac:dyDescent="0.2">
      <c r="A164">
        <v>0.53200000000000003</v>
      </c>
      <c r="B164">
        <v>-4.4999999999999929E-2</v>
      </c>
      <c r="C164">
        <v>0</v>
      </c>
      <c r="D164">
        <v>8.5983860066931701</v>
      </c>
      <c r="E164">
        <v>6.069</v>
      </c>
      <c r="F164">
        <v>-1.1087404489669417</v>
      </c>
      <c r="G164">
        <v>1.7370041859521661</v>
      </c>
    </row>
    <row r="165" spans="1:8" x14ac:dyDescent="0.2">
      <c r="A165">
        <v>0.51</v>
      </c>
      <c r="B165">
        <v>-2.200000000000002E-2</v>
      </c>
      <c r="C165">
        <v>0</v>
      </c>
      <c r="D165">
        <v>8.6169118215266529</v>
      </c>
      <c r="E165">
        <v>11.632</v>
      </c>
      <c r="F165">
        <v>1.8698482361836017</v>
      </c>
      <c r="G165">
        <v>1.6710533461253008</v>
      </c>
    </row>
    <row r="166" spans="1:8" x14ac:dyDescent="0.2">
      <c r="A166">
        <v>0.193</v>
      </c>
      <c r="B166">
        <v>-0.317</v>
      </c>
      <c r="C166">
        <v>0</v>
      </c>
      <c r="D166">
        <v>8.628716676901476</v>
      </c>
      <c r="E166">
        <v>-22.065999999999999</v>
      </c>
      <c r="F166">
        <v>1.1874807667939731</v>
      </c>
      <c r="G166">
        <v>1.6094742303082346</v>
      </c>
    </row>
    <row r="167" spans="1:8" x14ac:dyDescent="0.2">
      <c r="A167">
        <v>-0.56599999999999995</v>
      </c>
      <c r="B167">
        <v>-0.7589999999999999</v>
      </c>
      <c r="C167">
        <v>0</v>
      </c>
      <c r="D167">
        <v>7.6754995977488658</v>
      </c>
      <c r="E167">
        <v>2.1520000000000001</v>
      </c>
      <c r="F167">
        <v>-3.2549160456137196</v>
      </c>
      <c r="G167">
        <v>1.2876235556174298</v>
      </c>
    </row>
    <row r="168" spans="1:8" x14ac:dyDescent="0.2">
      <c r="A168">
        <v>0.26200000000000001</v>
      </c>
      <c r="B168">
        <v>-3.4999999999999976E-2</v>
      </c>
      <c r="C168">
        <v>0</v>
      </c>
      <c r="D168">
        <v>7.7007930423568771</v>
      </c>
      <c r="E168">
        <v>1.7430000000000001</v>
      </c>
      <c r="F168">
        <v>2.5616037867186328</v>
      </c>
      <c r="G168">
        <v>0.81190896339532159</v>
      </c>
    </row>
    <row r="169" spans="1:8" x14ac:dyDescent="0.2">
      <c r="A169">
        <v>0.247</v>
      </c>
      <c r="B169">
        <v>-1.5000000000000013E-2</v>
      </c>
      <c r="C169">
        <v>0</v>
      </c>
      <c r="D169">
        <v>7.6810528537249105</v>
      </c>
      <c r="E169">
        <v>1.391</v>
      </c>
      <c r="F169">
        <v>-1.9546626849463744</v>
      </c>
      <c r="G169">
        <v>0.87867460427338595</v>
      </c>
    </row>
    <row r="170" spans="1:8" x14ac:dyDescent="0.2">
      <c r="A170">
        <v>0.221</v>
      </c>
      <c r="B170">
        <v>-2.5999999999999995E-2</v>
      </c>
      <c r="C170">
        <v>0</v>
      </c>
      <c r="D170">
        <v>7.7421849843759718</v>
      </c>
      <c r="E170">
        <v>1.397</v>
      </c>
      <c r="F170">
        <v>6.303936499146241</v>
      </c>
      <c r="G170">
        <v>0.86286086390275663</v>
      </c>
    </row>
    <row r="171" spans="1:8" x14ac:dyDescent="0.2">
      <c r="A171">
        <v>0.14499999999999999</v>
      </c>
      <c r="B171">
        <v>-7.6000000000000012E-2</v>
      </c>
      <c r="C171">
        <v>0</v>
      </c>
      <c r="D171">
        <v>7.7959757002612005</v>
      </c>
      <c r="E171">
        <v>1.401</v>
      </c>
      <c r="F171">
        <v>5.5263729107879387</v>
      </c>
      <c r="G171">
        <v>0.83026164225769294</v>
      </c>
    </row>
    <row r="172" spans="1:8" x14ac:dyDescent="0.2">
      <c r="A172">
        <v>0.28000000000000003</v>
      </c>
      <c r="B172">
        <v>0.13500000000000004</v>
      </c>
      <c r="C172">
        <v>0</v>
      </c>
      <c r="D172">
        <v>7.8469809821387884</v>
      </c>
      <c r="E172">
        <v>1.2609999999999999</v>
      </c>
      <c r="F172">
        <v>5.2328451538588041</v>
      </c>
      <c r="G172">
        <v>0.85695856137607507</v>
      </c>
    </row>
    <row r="173" spans="1:8" x14ac:dyDescent="0.2">
      <c r="A173">
        <v>0.26400000000000001</v>
      </c>
      <c r="B173">
        <v>-1.6000000000000014E-2</v>
      </c>
      <c r="C173">
        <v>0</v>
      </c>
      <c r="D173">
        <v>7.8988565932644672</v>
      </c>
      <c r="E173">
        <v>1.4239999999999999</v>
      </c>
      <c r="F173">
        <v>5.3244722439405718</v>
      </c>
      <c r="G173">
        <v>0.87896221512879524</v>
      </c>
    </row>
    <row r="174" spans="1:8" x14ac:dyDescent="0.2">
      <c r="A174">
        <v>0.28899999999999998</v>
      </c>
      <c r="B174">
        <v>2.4999999999999967E-2</v>
      </c>
      <c r="C174">
        <v>0</v>
      </c>
      <c r="D174">
        <v>7.9714309977693505</v>
      </c>
      <c r="E174">
        <v>1.7150000000000001</v>
      </c>
      <c r="F174">
        <v>7.5272808254769581</v>
      </c>
      <c r="G174">
        <v>0.9940628236106317</v>
      </c>
    </row>
    <row r="175" spans="1:8" x14ac:dyDescent="0.2">
      <c r="A175">
        <v>0.30599999999999999</v>
      </c>
      <c r="B175">
        <v>1.7000000000000015E-2</v>
      </c>
      <c r="C175">
        <v>0</v>
      </c>
      <c r="D175">
        <v>8.3290788890214227</v>
      </c>
      <c r="E175">
        <v>2.17</v>
      </c>
      <c r="F175">
        <v>42.996202968588207</v>
      </c>
      <c r="G175">
        <v>0.76034374547385697</v>
      </c>
    </row>
    <row r="176" spans="1:8" x14ac:dyDescent="0.2">
      <c r="A176">
        <v>0.32100000000000001</v>
      </c>
      <c r="B176">
        <v>1.5000000000000013E-2</v>
      </c>
      <c r="C176">
        <v>0</v>
      </c>
      <c r="D176">
        <v>8.373299726041628</v>
      </c>
      <c r="E176">
        <v>1.9410000000000001</v>
      </c>
      <c r="F176">
        <v>4.5213151161106371</v>
      </c>
      <c r="G176">
        <v>0.76322778817062753</v>
      </c>
      <c r="H176">
        <v>777427</v>
      </c>
    </row>
    <row r="177" spans="1:8" x14ac:dyDescent="0.2">
      <c r="A177">
        <v>0.39700000000000002</v>
      </c>
      <c r="B177">
        <v>7.6000000000000012E-2</v>
      </c>
      <c r="C177">
        <v>47.930147965474724</v>
      </c>
      <c r="D177">
        <v>9.2356181791604506</v>
      </c>
      <c r="E177">
        <v>0.26</v>
      </c>
      <c r="F177">
        <v>-30.861534313064581</v>
      </c>
      <c r="G177">
        <v>1.5815132605304212</v>
      </c>
    </row>
    <row r="178" spans="1:8" x14ac:dyDescent="0.2">
      <c r="A178">
        <v>-0.189</v>
      </c>
      <c r="B178">
        <v>-0.46300000000000002</v>
      </c>
      <c r="C178">
        <v>0</v>
      </c>
      <c r="D178">
        <v>9.3984783140915766</v>
      </c>
      <c r="E178">
        <v>0.33500000000000002</v>
      </c>
      <c r="F178">
        <v>17.687207488299531</v>
      </c>
      <c r="G178">
        <v>1.407787903893952</v>
      </c>
      <c r="H178">
        <v>755506</v>
      </c>
    </row>
    <row r="179" spans="1:8" x14ac:dyDescent="0.2">
      <c r="A179">
        <v>-0.11799999999999999</v>
      </c>
      <c r="B179">
        <v>7.1000000000000008E-2</v>
      </c>
      <c r="C179">
        <v>42.628561755910397</v>
      </c>
      <c r="D179">
        <v>9.5688536251885559</v>
      </c>
      <c r="E179">
        <v>0.312</v>
      </c>
      <c r="F179">
        <v>18.574979287489644</v>
      </c>
      <c r="G179">
        <v>1.2383314700950252</v>
      </c>
      <c r="H179">
        <v>710557</v>
      </c>
    </row>
    <row r="180" spans="1:8" x14ac:dyDescent="0.2">
      <c r="A180">
        <v>-0.161</v>
      </c>
      <c r="B180">
        <v>-4.300000000000001E-2</v>
      </c>
      <c r="C180">
        <v>36.804982906868332</v>
      </c>
      <c r="D180">
        <v>9.4941650141006591</v>
      </c>
      <c r="E180">
        <v>0.36099999999999999</v>
      </c>
      <c r="F180">
        <v>-7.1967579653437665</v>
      </c>
      <c r="G180">
        <v>1.4535461526878481</v>
      </c>
    </row>
    <row r="181" spans="1:8" x14ac:dyDescent="0.2">
      <c r="A181">
        <v>-0.23100000000000001</v>
      </c>
      <c r="B181">
        <v>-7.0000000000000007E-2</v>
      </c>
      <c r="C181">
        <v>0</v>
      </c>
      <c r="D181">
        <v>9.4940144230304249</v>
      </c>
      <c r="E181">
        <v>0.55000000000000004</v>
      </c>
      <c r="F181">
        <v>-1.505797319680771E-2</v>
      </c>
      <c r="G181">
        <v>1.3901355421686747</v>
      </c>
      <c r="H181">
        <v>563426</v>
      </c>
    </row>
    <row r="182" spans="1:8" x14ac:dyDescent="0.2">
      <c r="A182">
        <v>-0.10299999999999999</v>
      </c>
      <c r="B182">
        <v>0.128</v>
      </c>
      <c r="C182">
        <v>27.958813021040097</v>
      </c>
      <c r="D182">
        <v>9.5405070560341194</v>
      </c>
      <c r="E182">
        <v>0.64900000000000002</v>
      </c>
      <c r="F182">
        <v>4.7590361445783129</v>
      </c>
      <c r="G182">
        <v>1.4485336400230018</v>
      </c>
      <c r="H182">
        <v>580492</v>
      </c>
    </row>
    <row r="183" spans="1:8" x14ac:dyDescent="0.2">
      <c r="A183">
        <v>-1.2E-2</v>
      </c>
      <c r="B183">
        <v>9.0999999999999998E-2</v>
      </c>
      <c r="C183">
        <v>28.168284161490682</v>
      </c>
      <c r="D183">
        <v>9.4118924970469156</v>
      </c>
      <c r="E183">
        <v>0.60899999999999999</v>
      </c>
      <c r="F183">
        <v>-12.068717653824036</v>
      </c>
      <c r="G183">
        <v>1.6846235592250469</v>
      </c>
    </row>
    <row r="184" spans="1:8" x14ac:dyDescent="0.2">
      <c r="A184">
        <v>9.5000000000000001E-2</v>
      </c>
      <c r="B184">
        <v>0.107</v>
      </c>
      <c r="C184">
        <v>0</v>
      </c>
      <c r="D184">
        <v>9.4123011440224857</v>
      </c>
      <c r="E184">
        <v>0.55700000000000005</v>
      </c>
      <c r="F184">
        <v>4.0873048311943105E-2</v>
      </c>
      <c r="G184">
        <v>1.4387971890831834</v>
      </c>
      <c r="H184">
        <v>629484</v>
      </c>
    </row>
    <row r="185" spans="1:8" x14ac:dyDescent="0.2">
      <c r="A185">
        <v>3.1E-2</v>
      </c>
      <c r="B185">
        <v>-6.4000000000000001E-2</v>
      </c>
      <c r="C185">
        <v>32.442611967221566</v>
      </c>
      <c r="D185">
        <v>9.4813593835314247</v>
      </c>
      <c r="E185">
        <v>0.59799999999999998</v>
      </c>
      <c r="F185">
        <v>7.1498610884131395</v>
      </c>
      <c r="G185">
        <v>1.4796766567528408</v>
      </c>
    </row>
    <row r="186" spans="1:8" x14ac:dyDescent="0.2">
      <c r="A186">
        <v>-0.19800000000000001</v>
      </c>
      <c r="B186">
        <v>-0.22900000000000001</v>
      </c>
      <c r="C186">
        <v>0</v>
      </c>
      <c r="D186">
        <v>9.545955098183267</v>
      </c>
      <c r="E186">
        <v>0.65700000000000003</v>
      </c>
      <c r="F186">
        <v>6.6727674826508041</v>
      </c>
      <c r="G186">
        <v>1.4573920503288533</v>
      </c>
      <c r="H186">
        <v>94469</v>
      </c>
    </row>
    <row r="187" spans="1:8" x14ac:dyDescent="0.2">
      <c r="A187">
        <v>-0.222</v>
      </c>
      <c r="B187">
        <v>-2.3999999999999994E-2</v>
      </c>
      <c r="C187">
        <v>2.9264582881571202</v>
      </c>
      <c r="D187">
        <v>8.8408696240913951</v>
      </c>
      <c r="E187">
        <v>0.39200000000000002</v>
      </c>
      <c r="F187">
        <v>10.346479323008143</v>
      </c>
      <c r="G187">
        <v>4.6709593401823177</v>
      </c>
      <c r="H187">
        <v>78750</v>
      </c>
    </row>
    <row r="188" spans="1:8" x14ac:dyDescent="0.2">
      <c r="A188">
        <v>0.17399999999999999</v>
      </c>
      <c r="B188">
        <v>0.17399999999999999</v>
      </c>
      <c r="C188">
        <v>2.3572198275862069</v>
      </c>
      <c r="D188">
        <v>8.9952889905593096</v>
      </c>
      <c r="E188">
        <v>0.33600000000000002</v>
      </c>
      <c r="F188">
        <v>16.69801765301693</v>
      </c>
      <c r="G188">
        <v>4.1423434593924364</v>
      </c>
    </row>
    <row r="189" spans="1:8" x14ac:dyDescent="0.2">
      <c r="A189">
        <v>0.106</v>
      </c>
      <c r="B189">
        <v>-6.7999999999999991E-2</v>
      </c>
      <c r="C189">
        <v>0</v>
      </c>
      <c r="D189">
        <v>9.1256535638089886</v>
      </c>
      <c r="E189">
        <v>0.315</v>
      </c>
      <c r="F189">
        <v>13.924364538127712</v>
      </c>
      <c r="G189">
        <v>3.7831954723552461</v>
      </c>
      <c r="H189">
        <v>76464</v>
      </c>
    </row>
    <row r="190" spans="1:8" x14ac:dyDescent="0.2">
      <c r="A190">
        <v>0.122</v>
      </c>
      <c r="B190">
        <v>1.6E-2</v>
      </c>
      <c r="C190">
        <v>1.9109789318471497</v>
      </c>
      <c r="D190">
        <v>9.2515782799924278</v>
      </c>
      <c r="E190">
        <v>0.44800000000000001</v>
      </c>
      <c r="F190">
        <v>13.419677840661734</v>
      </c>
      <c r="G190">
        <v>3.8396507053065925</v>
      </c>
      <c r="H190">
        <v>80551</v>
      </c>
    </row>
    <row r="191" spans="1:8" x14ac:dyDescent="0.2">
      <c r="A191">
        <v>6.9000000000000006E-2</v>
      </c>
      <c r="B191">
        <v>-5.2999999999999992E-2</v>
      </c>
      <c r="C191">
        <v>2.2402658805206364</v>
      </c>
      <c r="D191">
        <v>9.373988663504516</v>
      </c>
      <c r="E191">
        <v>0.33800000000000002</v>
      </c>
      <c r="F191">
        <v>13.021782938297669</v>
      </c>
      <c r="G191">
        <v>3.0528103243335032</v>
      </c>
      <c r="H191">
        <v>84231</v>
      </c>
    </row>
    <row r="192" spans="1:8" x14ac:dyDescent="0.2">
      <c r="A192">
        <v>0.159</v>
      </c>
      <c r="B192">
        <v>0.09</v>
      </c>
      <c r="C192">
        <v>2.183904171744147</v>
      </c>
      <c r="D192">
        <v>9.4495147403629201</v>
      </c>
      <c r="E192">
        <v>0.40699999999999997</v>
      </c>
      <c r="F192">
        <v>7.8451349974528783</v>
      </c>
      <c r="G192">
        <v>3.0364509526058887</v>
      </c>
    </row>
    <row r="193" spans="1:8" x14ac:dyDescent="0.2">
      <c r="A193">
        <v>0.17399999999999999</v>
      </c>
      <c r="B193">
        <v>1.4999999999999986E-2</v>
      </c>
      <c r="C193">
        <v>0</v>
      </c>
      <c r="D193">
        <v>9.538204234060796</v>
      </c>
      <c r="E193">
        <v>0.34799999999999998</v>
      </c>
      <c r="F193">
        <v>9.2741300582585424</v>
      </c>
      <c r="G193">
        <v>2.8988472622478385</v>
      </c>
      <c r="H193">
        <v>77973</v>
      </c>
    </row>
    <row r="194" spans="1:8" x14ac:dyDescent="0.2">
      <c r="A194">
        <v>0.193</v>
      </c>
      <c r="B194">
        <v>1.9000000000000017E-2</v>
      </c>
      <c r="C194">
        <v>1.2176622159756383</v>
      </c>
      <c r="D194">
        <v>9.6212572587625917</v>
      </c>
      <c r="E194">
        <v>0.94599999999999995</v>
      </c>
      <c r="F194">
        <v>8.6599423631123926</v>
      </c>
      <c r="G194">
        <v>4.2457896830659063</v>
      </c>
    </row>
    <row r="195" spans="1:8" x14ac:dyDescent="0.2">
      <c r="A195">
        <v>0.182</v>
      </c>
      <c r="B195">
        <v>-1.100000000000001E-2</v>
      </c>
      <c r="C195">
        <v>0</v>
      </c>
      <c r="D195">
        <v>9.8178207257790362</v>
      </c>
      <c r="E195">
        <v>1.075</v>
      </c>
      <c r="F195">
        <v>21.721257127701897</v>
      </c>
      <c r="G195">
        <v>3.7028543414315287</v>
      </c>
      <c r="H195">
        <v>63225.8</v>
      </c>
    </row>
    <row r="196" spans="1:8" x14ac:dyDescent="0.2">
      <c r="A196">
        <v>0.20499999999999999</v>
      </c>
      <c r="B196">
        <v>2.2999999999999993E-2</v>
      </c>
      <c r="C196">
        <v>0.91333766702780794</v>
      </c>
      <c r="D196">
        <v>9.9334831525715082</v>
      </c>
      <c r="E196">
        <v>1.036</v>
      </c>
      <c r="F196">
        <v>12.261684279333261</v>
      </c>
      <c r="G196">
        <v>3.3589693823086999</v>
      </c>
    </row>
    <row r="197" spans="1:8" x14ac:dyDescent="0.2">
      <c r="A197">
        <v>0.31</v>
      </c>
      <c r="B197">
        <v>0.10500000000000001</v>
      </c>
      <c r="C197">
        <v>0</v>
      </c>
      <c r="D197">
        <v>5.8695031065637133</v>
      </c>
      <c r="F197">
        <v>3.8175884686544266</v>
      </c>
      <c r="G197">
        <v>3.4160893375094972</v>
      </c>
    </row>
    <row r="198" spans="1:8" x14ac:dyDescent="0.2">
      <c r="B198">
        <v>0</v>
      </c>
      <c r="C198">
        <v>0</v>
      </c>
      <c r="D198">
        <v>6.0726781075273824</v>
      </c>
      <c r="F198">
        <v>22.528687587023025</v>
      </c>
      <c r="G198">
        <v>3.4208799998156003</v>
      </c>
    </row>
    <row r="199" spans="1:8" x14ac:dyDescent="0.2">
      <c r="B199">
        <v>0</v>
      </c>
      <c r="C199">
        <v>0</v>
      </c>
      <c r="D199">
        <v>6.2530419636302677</v>
      </c>
      <c r="E199">
        <v>1.335</v>
      </c>
      <c r="F199">
        <v>19.76530572260344</v>
      </c>
      <c r="G199">
        <v>4.4736956567761954</v>
      </c>
    </row>
    <row r="200" spans="1:8" x14ac:dyDescent="0.2">
      <c r="A200">
        <v>0.19800000000000001</v>
      </c>
      <c r="B200">
        <v>0.19800000000000001</v>
      </c>
      <c r="C200">
        <v>0</v>
      </c>
      <c r="D200">
        <v>6.5617856848998164</v>
      </c>
      <c r="E200">
        <v>1.7869999999999999</v>
      </c>
      <c r="F200">
        <v>36.171334761379619</v>
      </c>
      <c r="G200">
        <v>3.8469812051434982</v>
      </c>
    </row>
    <row r="201" spans="1:8" x14ac:dyDescent="0.2">
      <c r="A201">
        <v>0.2</v>
      </c>
      <c r="B201">
        <v>2.0000000000000018E-3</v>
      </c>
      <c r="C201">
        <v>0</v>
      </c>
      <c r="D201">
        <v>6.7970147614774543</v>
      </c>
      <c r="E201">
        <v>1.9359999999999999</v>
      </c>
      <c r="F201">
        <v>26.519856289591747</v>
      </c>
      <c r="G201">
        <v>4.3927193798726725</v>
      </c>
    </row>
    <row r="202" spans="1:8" x14ac:dyDescent="0.2">
      <c r="A202">
        <v>0.23599999999999999</v>
      </c>
      <c r="B202">
        <v>3.5999999999999976E-2</v>
      </c>
      <c r="C202">
        <v>0</v>
      </c>
      <c r="D202">
        <v>7.0895683731975678</v>
      </c>
      <c r="E202">
        <v>1.9139999999999999</v>
      </c>
      <c r="F202">
        <v>33.984456601029308</v>
      </c>
      <c r="G202">
        <v>7.2324314860053853</v>
      </c>
    </row>
    <row r="203" spans="1:8" x14ac:dyDescent="0.2">
      <c r="A203">
        <v>0.21</v>
      </c>
      <c r="B203">
        <v>-2.5999999999999995E-2</v>
      </c>
      <c r="C203">
        <v>0</v>
      </c>
      <c r="D203">
        <v>7.4400674056473424</v>
      </c>
      <c r="E203">
        <v>1.9850000000000001</v>
      </c>
      <c r="F203">
        <v>41.977588607542152</v>
      </c>
      <c r="G203">
        <v>4.6344648577544314</v>
      </c>
    </row>
    <row r="204" spans="1:8" x14ac:dyDescent="0.2">
      <c r="A204">
        <v>0.13300000000000001</v>
      </c>
      <c r="B204">
        <v>-7.6999999999999985E-2</v>
      </c>
      <c r="C204">
        <v>0</v>
      </c>
      <c r="D204">
        <v>7.5129156979285829</v>
      </c>
      <c r="E204">
        <v>1.8220000000000001</v>
      </c>
      <c r="F204">
        <v>7.5567352667416401</v>
      </c>
      <c r="G204">
        <v>5.2560689166420058</v>
      </c>
    </row>
    <row r="205" spans="1:8" x14ac:dyDescent="0.2">
      <c r="A205">
        <v>0.111</v>
      </c>
      <c r="B205">
        <v>-2.2000000000000006E-2</v>
      </c>
      <c r="C205">
        <v>0</v>
      </c>
      <c r="D205">
        <v>7.7184801407813577</v>
      </c>
      <c r="E205">
        <v>2.097</v>
      </c>
      <c r="F205">
        <v>22.821812829161807</v>
      </c>
      <c r="G205">
        <v>5.0314148949695454</v>
      </c>
    </row>
    <row r="206" spans="1:8" x14ac:dyDescent="0.2">
      <c r="A206">
        <v>0.14099999999999999</v>
      </c>
      <c r="B206">
        <v>2.9999999999999985E-2</v>
      </c>
      <c r="C206">
        <v>0</v>
      </c>
      <c r="D206">
        <v>7.7970825418220402</v>
      </c>
      <c r="E206">
        <v>2.1539999999999999</v>
      </c>
      <c r="F206">
        <v>8.1774124286853649</v>
      </c>
      <c r="G206">
        <v>4.6034575005794141</v>
      </c>
      <c r="H206">
        <v>9537175</v>
      </c>
    </row>
    <row r="207" spans="1:8" x14ac:dyDescent="0.2">
      <c r="A207">
        <v>0.19</v>
      </c>
      <c r="B207">
        <v>4.9000000000000016E-2</v>
      </c>
      <c r="C207">
        <v>323.67809265229931</v>
      </c>
      <c r="D207">
        <v>10.296002501468664</v>
      </c>
      <c r="E207">
        <v>1.3049999999999999</v>
      </c>
      <c r="F207">
        <v>-28.060245354062918</v>
      </c>
      <c r="G207">
        <v>0.99496859593435538</v>
      </c>
    </row>
    <row r="208" spans="1:8" x14ac:dyDescent="0.2">
      <c r="A208">
        <v>2.1000000000000001E-2</v>
      </c>
      <c r="B208">
        <v>-0.21100000000000002</v>
      </c>
      <c r="C208">
        <v>0</v>
      </c>
      <c r="D208">
        <v>10.430048720688177</v>
      </c>
      <c r="E208">
        <v>1.125</v>
      </c>
      <c r="F208">
        <v>14.344566758965355</v>
      </c>
      <c r="G208">
        <v>1.0453015179256984</v>
      </c>
      <c r="H208">
        <v>5040000</v>
      </c>
    </row>
    <row r="209" spans="1:8" x14ac:dyDescent="0.2">
      <c r="A209">
        <v>0.153</v>
      </c>
      <c r="B209">
        <v>0.13200000000000001</v>
      </c>
      <c r="C209">
        <v>128.78168438266559</v>
      </c>
      <c r="D209">
        <v>10.557530013215313</v>
      </c>
      <c r="E209">
        <v>1.0189999999999999</v>
      </c>
      <c r="F209">
        <v>13.596361703384325</v>
      </c>
      <c r="G209">
        <v>1.0174179795143763</v>
      </c>
      <c r="H209">
        <v>5760000</v>
      </c>
    </row>
    <row r="210" spans="1:8" x14ac:dyDescent="0.2">
      <c r="A210">
        <v>9.2999999999999999E-2</v>
      </c>
      <c r="B210">
        <v>-0.06</v>
      </c>
      <c r="C210">
        <v>132.59363274326097</v>
      </c>
      <c r="D210">
        <v>10.537176618145875</v>
      </c>
      <c r="E210">
        <v>1.08</v>
      </c>
      <c r="F210">
        <v>-2.0147662871106951</v>
      </c>
      <c r="G210">
        <v>1.1525563131782124</v>
      </c>
      <c r="H210">
        <v>5150000</v>
      </c>
    </row>
    <row r="211" spans="1:8" x14ac:dyDescent="0.2">
      <c r="A211">
        <v>6.6000000000000003E-2</v>
      </c>
      <c r="B211">
        <v>-2.6999999999999996E-2</v>
      </c>
      <c r="C211">
        <v>120.45656546755859</v>
      </c>
      <c r="D211">
        <v>10.011624211140706</v>
      </c>
      <c r="E211">
        <v>0.85099999999999998</v>
      </c>
      <c r="F211">
        <v>-40.877132471942907</v>
      </c>
      <c r="G211">
        <v>1.9185963022796626</v>
      </c>
    </row>
    <row r="212" spans="1:8" x14ac:dyDescent="0.2">
      <c r="A212">
        <v>0.13100000000000001</v>
      </c>
      <c r="B212">
        <v>6.5000000000000002E-2</v>
      </c>
      <c r="C212">
        <v>0</v>
      </c>
      <c r="D212">
        <v>9.281450999434135</v>
      </c>
      <c r="E212">
        <v>0.70299999999999996</v>
      </c>
      <c r="F212">
        <v>-51.817447495961233</v>
      </c>
      <c r="G212">
        <v>3.5929961814287044</v>
      </c>
      <c r="H212">
        <v>5650000</v>
      </c>
    </row>
    <row r="213" spans="1:8" x14ac:dyDescent="0.2">
      <c r="A213">
        <v>9.8000000000000004E-2</v>
      </c>
      <c r="B213">
        <v>-3.3000000000000002E-2</v>
      </c>
      <c r="C213">
        <v>165.22883462494516</v>
      </c>
      <c r="D213">
        <v>8.8002646513103358</v>
      </c>
      <c r="E213">
        <v>0.68600000000000005</v>
      </c>
      <c r="F213">
        <v>-38.195026543727302</v>
      </c>
      <c r="G213">
        <v>5.1529535864978904</v>
      </c>
      <c r="H213">
        <v>4600000</v>
      </c>
    </row>
    <row r="214" spans="1:8" x14ac:dyDescent="0.2">
      <c r="A214">
        <v>-4.9000000000000002E-2</v>
      </c>
      <c r="B214">
        <v>-0.14700000000000002</v>
      </c>
      <c r="C214">
        <v>160.72114880682017</v>
      </c>
      <c r="D214">
        <v>8.4684230270468088</v>
      </c>
      <c r="E214">
        <v>0.67</v>
      </c>
      <c r="F214">
        <v>-28.239903556359252</v>
      </c>
      <c r="G214">
        <v>6.010289794204116</v>
      </c>
    </row>
    <row r="215" spans="1:8" x14ac:dyDescent="0.2">
      <c r="A215">
        <v>-0.14000000000000001</v>
      </c>
      <c r="B215">
        <v>-9.1000000000000011E-2</v>
      </c>
      <c r="C215">
        <v>0</v>
      </c>
      <c r="D215">
        <v>8.6063023664880127</v>
      </c>
      <c r="E215">
        <v>0.91400000000000003</v>
      </c>
      <c r="F215">
        <v>14.783704325913483</v>
      </c>
      <c r="G215">
        <v>4.2283205268935236</v>
      </c>
      <c r="H215">
        <v>3919979</v>
      </c>
    </row>
    <row r="216" spans="1:8" x14ac:dyDescent="0.2">
      <c r="A216">
        <v>-0.376</v>
      </c>
      <c r="B216">
        <v>-0.23599999999999999</v>
      </c>
      <c r="C216">
        <v>182.89455512527411</v>
      </c>
      <c r="D216">
        <v>8.7519490580586137</v>
      </c>
      <c r="E216">
        <v>1.004</v>
      </c>
      <c r="F216">
        <v>15.678741309915845</v>
      </c>
      <c r="G216">
        <v>3.3896884390321049</v>
      </c>
    </row>
    <row r="217" spans="1:8" x14ac:dyDescent="0.2">
      <c r="A217">
        <v>-0.254</v>
      </c>
      <c r="B217">
        <v>0.122</v>
      </c>
      <c r="C217">
        <v>0</v>
      </c>
      <c r="D217">
        <v>9.0564811330092443</v>
      </c>
      <c r="E217">
        <v>0.77200000000000002</v>
      </c>
      <c r="F217">
        <v>-30.450689695087679</v>
      </c>
      <c r="G217">
        <v>3.2873784672997566</v>
      </c>
      <c r="H217">
        <v>10900000</v>
      </c>
    </row>
    <row r="218" spans="1:8" x14ac:dyDescent="0.2">
      <c r="A218">
        <v>-0.19800000000000001</v>
      </c>
      <c r="B218">
        <v>-0.442</v>
      </c>
      <c r="C218">
        <v>251.00748416810592</v>
      </c>
      <c r="D218">
        <v>9.4077968163544075</v>
      </c>
      <c r="E218">
        <v>0.72899999999999998</v>
      </c>
      <c r="F218">
        <v>42.093582089047416</v>
      </c>
      <c r="G218">
        <v>3.5643930066486087</v>
      </c>
      <c r="H218">
        <v>13100000</v>
      </c>
    </row>
    <row r="219" spans="1:8" x14ac:dyDescent="0.2">
      <c r="A219">
        <v>0.16500000000000001</v>
      </c>
      <c r="B219">
        <v>0.36299999999999999</v>
      </c>
      <c r="C219">
        <v>251.67624061017079</v>
      </c>
      <c r="D219">
        <v>9.7297292264026609</v>
      </c>
      <c r="E219">
        <v>0.75</v>
      </c>
      <c r="F219">
        <v>37.979151276368711</v>
      </c>
      <c r="G219">
        <v>3.0964306960142771</v>
      </c>
      <c r="H219">
        <v>10240000</v>
      </c>
    </row>
    <row r="220" spans="1:8" x14ac:dyDescent="0.2">
      <c r="A220">
        <v>0.153</v>
      </c>
      <c r="B220">
        <v>-1.2000000000000011E-2</v>
      </c>
      <c r="C220">
        <v>168.59574888453497</v>
      </c>
      <c r="D220">
        <v>9.7378461059933716</v>
      </c>
      <c r="E220">
        <v>0.84299999999999997</v>
      </c>
      <c r="F220">
        <v>0.81499107674003568</v>
      </c>
      <c r="G220">
        <v>3.5839381601463387</v>
      </c>
      <c r="H220">
        <v>9050000</v>
      </c>
    </row>
    <row r="221" spans="1:8" x14ac:dyDescent="0.2">
      <c r="A221">
        <v>7.1999999999999995E-2</v>
      </c>
      <c r="B221">
        <v>-8.1000000000000003E-2</v>
      </c>
      <c r="C221">
        <v>146.82739263753913</v>
      </c>
      <c r="D221">
        <v>9.7051585575963557</v>
      </c>
      <c r="E221">
        <v>0.90800000000000003</v>
      </c>
      <c r="F221">
        <v>-3.2159084203693871</v>
      </c>
      <c r="G221">
        <v>3.7578953786123646</v>
      </c>
    </row>
    <row r="222" spans="1:8" x14ac:dyDescent="0.2">
      <c r="A222">
        <v>7.5999999999999998E-2</v>
      </c>
      <c r="B222">
        <v>4.0000000000000036E-3</v>
      </c>
      <c r="C222">
        <v>0</v>
      </c>
      <c r="D222">
        <v>9.528721373177234</v>
      </c>
      <c r="E222">
        <v>0.81899999999999995</v>
      </c>
      <c r="F222">
        <v>-16.17485672478966</v>
      </c>
      <c r="G222">
        <v>4.0695323296239723</v>
      </c>
      <c r="H222">
        <v>4340000</v>
      </c>
    </row>
    <row r="223" spans="1:8" x14ac:dyDescent="0.2">
      <c r="A223">
        <v>2E-3</v>
      </c>
      <c r="B223">
        <v>-7.3999999999999996E-2</v>
      </c>
      <c r="C223">
        <v>230.33648232671692</v>
      </c>
      <c r="D223">
        <v>8.7613934852560575</v>
      </c>
      <c r="E223">
        <v>1.1919999999999999</v>
      </c>
      <c r="F223">
        <v>-53.574805440395664</v>
      </c>
      <c r="G223">
        <v>2.951903493655021</v>
      </c>
      <c r="H223">
        <v>4470000</v>
      </c>
    </row>
    <row r="224" spans="1:8" x14ac:dyDescent="0.2">
      <c r="A224">
        <v>-0.32700000000000001</v>
      </c>
      <c r="B224">
        <v>-0.32900000000000001</v>
      </c>
      <c r="C224">
        <v>198.4990452506772</v>
      </c>
      <c r="D224">
        <v>8.5880243721768288</v>
      </c>
      <c r="E224">
        <v>3.2749999999999999</v>
      </c>
      <c r="F224">
        <v>-15.917280275732415</v>
      </c>
      <c r="G224">
        <v>4.1958263461896781</v>
      </c>
      <c r="H224">
        <v>3420000</v>
      </c>
    </row>
    <row r="225" spans="1:8" x14ac:dyDescent="0.2">
      <c r="A225">
        <v>-0.83899999999999997</v>
      </c>
      <c r="B225">
        <v>-0.51200000000000001</v>
      </c>
      <c r="C225">
        <v>156.00766353434906</v>
      </c>
      <c r="D225">
        <v>8.6573028994008823</v>
      </c>
      <c r="E225">
        <v>2.1640000000000001</v>
      </c>
      <c r="F225">
        <v>7.1734674864915222</v>
      </c>
      <c r="G225">
        <v>3.8111961057023644</v>
      </c>
    </row>
    <row r="226" spans="1:8" x14ac:dyDescent="0.2">
      <c r="A226">
        <v>8.2000000000000003E-2</v>
      </c>
      <c r="B226">
        <v>0.92099999999999993</v>
      </c>
      <c r="C226">
        <v>0</v>
      </c>
      <c r="D226">
        <v>8.8998672112235866</v>
      </c>
      <c r="E226">
        <v>1.72</v>
      </c>
      <c r="F226">
        <v>27.451321279554936</v>
      </c>
      <c r="G226">
        <v>2.9439367071340881</v>
      </c>
    </row>
    <row r="227" spans="1:8" x14ac:dyDescent="0.2">
      <c r="A227">
        <v>0.109</v>
      </c>
      <c r="B227">
        <v>2.6999999999999996E-2</v>
      </c>
      <c r="C227">
        <v>0</v>
      </c>
      <c r="D227">
        <v>11.978500552685318</v>
      </c>
      <c r="E227">
        <v>0.82199999999999995</v>
      </c>
      <c r="F227">
        <v>-37.559581673931447</v>
      </c>
      <c r="G227">
        <v>1.0334477974550043</v>
      </c>
      <c r="H227">
        <v>66619864</v>
      </c>
    </row>
    <row r="228" spans="1:8" x14ac:dyDescent="0.2">
      <c r="A228">
        <v>0.124</v>
      </c>
      <c r="B228">
        <v>-0.14000000000000001</v>
      </c>
      <c r="C228">
        <v>360.55758271138558</v>
      </c>
      <c r="D228">
        <v>12.152708787952761</v>
      </c>
      <c r="E228">
        <v>0.747</v>
      </c>
      <c r="F228">
        <v>19.030340316272529</v>
      </c>
      <c r="G228">
        <v>0.97448406440690483</v>
      </c>
      <c r="H228">
        <v>65908005</v>
      </c>
    </row>
    <row r="229" spans="1:8" x14ac:dyDescent="0.2">
      <c r="A229">
        <v>0.159</v>
      </c>
      <c r="B229">
        <v>3.5000000000000003E-2</v>
      </c>
      <c r="C229">
        <v>314.63573044864756</v>
      </c>
      <c r="D229">
        <v>12.372798214699571</v>
      </c>
      <c r="E229">
        <v>0.73199999999999998</v>
      </c>
      <c r="F229">
        <v>24.618816815834858</v>
      </c>
      <c r="G229">
        <v>0.88652734398144617</v>
      </c>
      <c r="H229">
        <v>62000000</v>
      </c>
    </row>
    <row r="230" spans="1:8" x14ac:dyDescent="0.2">
      <c r="A230">
        <v>0.222</v>
      </c>
      <c r="B230">
        <v>6.3E-2</v>
      </c>
      <c r="C230">
        <v>266.11497883956702</v>
      </c>
      <c r="D230">
        <v>12.313041866527415</v>
      </c>
      <c r="E230">
        <v>0.69899999999999995</v>
      </c>
      <c r="F230">
        <v>-5.8005975808977253</v>
      </c>
      <c r="G230">
        <v>1.0467337586485759</v>
      </c>
      <c r="H230">
        <v>62000000</v>
      </c>
    </row>
    <row r="231" spans="1:8" x14ac:dyDescent="0.2">
      <c r="A231">
        <v>0.17100000000000001</v>
      </c>
      <c r="B231">
        <v>-5.099999999999999E-2</v>
      </c>
      <c r="C231">
        <v>244.33208671424575</v>
      </c>
      <c r="D231">
        <v>12.262755390702161</v>
      </c>
      <c r="E231">
        <v>0.69599999999999995</v>
      </c>
      <c r="F231">
        <v>-4.9043040704465808</v>
      </c>
      <c r="G231">
        <v>1.1988481744651902</v>
      </c>
      <c r="H231">
        <v>61000000</v>
      </c>
    </row>
    <row r="232" spans="1:8" x14ac:dyDescent="0.2">
      <c r="A232">
        <v>0.152</v>
      </c>
      <c r="B232">
        <v>-1.9000000000000017E-2</v>
      </c>
      <c r="C232">
        <v>229.30089540120139</v>
      </c>
      <c r="D232">
        <v>12.166853532375612</v>
      </c>
      <c r="E232">
        <v>0.69799999999999995</v>
      </c>
      <c r="F232">
        <v>-9.1446821377277185</v>
      </c>
      <c r="G232">
        <v>1.3833329866672213</v>
      </c>
    </row>
    <row r="233" spans="1:8" x14ac:dyDescent="0.2">
      <c r="A233">
        <v>0.121</v>
      </c>
      <c r="B233">
        <v>-3.1E-2</v>
      </c>
      <c r="C233">
        <v>0</v>
      </c>
      <c r="D233">
        <v>11.716404939389708</v>
      </c>
      <c r="E233">
        <v>0.71799999999999997</v>
      </c>
      <c r="F233">
        <v>-36.26578197474884</v>
      </c>
      <c r="G233">
        <v>2.1710996524321589</v>
      </c>
      <c r="H233">
        <v>62000000</v>
      </c>
    </row>
    <row r="234" spans="1:8" x14ac:dyDescent="0.2">
      <c r="A234">
        <v>4.9000000000000002E-2</v>
      </c>
      <c r="B234">
        <v>-7.1999999999999995E-2</v>
      </c>
      <c r="C234">
        <v>238.39002145510193</v>
      </c>
      <c r="D234">
        <v>11.545489455843491</v>
      </c>
      <c r="E234">
        <v>0.753</v>
      </c>
      <c r="F234">
        <v>-15.710719122758352</v>
      </c>
      <c r="G234">
        <v>2.5174523279450201</v>
      </c>
      <c r="H234">
        <v>60000000</v>
      </c>
    </row>
    <row r="235" spans="1:8" x14ac:dyDescent="0.2">
      <c r="A235">
        <v>-8.9999999999999993E-3</v>
      </c>
      <c r="B235">
        <v>-5.8000000000000003E-2</v>
      </c>
      <c r="C235">
        <v>236.40103070849389</v>
      </c>
      <c r="D235">
        <v>11.755753989600837</v>
      </c>
      <c r="E235">
        <v>0.751</v>
      </c>
      <c r="F235">
        <v>23.400445261833315</v>
      </c>
      <c r="G235">
        <v>1.9908695140604777</v>
      </c>
    </row>
    <row r="236" spans="1:8" x14ac:dyDescent="0.2">
      <c r="A236">
        <v>0.04</v>
      </c>
      <c r="B236">
        <v>4.9000000000000002E-2</v>
      </c>
      <c r="C236">
        <v>0</v>
      </c>
      <c r="D236">
        <v>11.976042938978008</v>
      </c>
      <c r="E236">
        <v>0.68799999999999994</v>
      </c>
      <c r="F236">
        <v>24.643683570616151</v>
      </c>
      <c r="G236">
        <v>1.5976073303042126</v>
      </c>
    </row>
    <row r="237" spans="1:8" x14ac:dyDescent="0.2">
      <c r="A237">
        <v>8.5999999999999993E-2</v>
      </c>
      <c r="B237">
        <v>4.5999999999999992E-2</v>
      </c>
      <c r="C237">
        <v>0</v>
      </c>
      <c r="D237">
        <v>12.526575185496682</v>
      </c>
      <c r="E237">
        <v>1.03</v>
      </c>
      <c r="F237">
        <v>-35.172241813720532</v>
      </c>
      <c r="G237">
        <v>0.84671074596101092</v>
      </c>
      <c r="H237">
        <v>126000000</v>
      </c>
    </row>
    <row r="238" spans="1:8" x14ac:dyDescent="0.2">
      <c r="A238">
        <v>0.157</v>
      </c>
      <c r="B238">
        <v>-0.18000000000000002</v>
      </c>
      <c r="C238">
        <v>416.51515652375127</v>
      </c>
      <c r="D238">
        <v>12.741331336012298</v>
      </c>
      <c r="E238">
        <v>1.0429999999999999</v>
      </c>
      <c r="F238">
        <v>23.955959414146985</v>
      </c>
      <c r="G238">
        <v>0.88562495242667849</v>
      </c>
      <c r="H238">
        <v>128000000</v>
      </c>
    </row>
    <row r="239" spans="1:8" x14ac:dyDescent="0.2">
      <c r="A239">
        <v>0.19</v>
      </c>
      <c r="B239">
        <v>3.3000000000000002E-2</v>
      </c>
      <c r="C239">
        <v>386.64620663823206</v>
      </c>
      <c r="D239">
        <v>12.979707050336138</v>
      </c>
      <c r="E239">
        <v>1.0589999999999999</v>
      </c>
      <c r="F239">
        <v>26.918595459894956</v>
      </c>
      <c r="G239">
        <v>0.76362663369671024</v>
      </c>
      <c r="H239">
        <v>126000000</v>
      </c>
    </row>
    <row r="240" spans="1:8" x14ac:dyDescent="0.2">
      <c r="A240">
        <v>0.22</v>
      </c>
      <c r="B240">
        <v>0.03</v>
      </c>
      <c r="C240">
        <v>377.47719408619065</v>
      </c>
      <c r="D240">
        <v>12.949708546895133</v>
      </c>
      <c r="E240">
        <v>1.0449999999999999</v>
      </c>
      <c r="F240">
        <v>-2.9553014121413712</v>
      </c>
      <c r="G240">
        <v>0.79340121792951979</v>
      </c>
    </row>
    <row r="241" spans="1:8" x14ac:dyDescent="0.2">
      <c r="A241">
        <v>0.22800000000000001</v>
      </c>
      <c r="B241">
        <v>8.0000000000000071E-3</v>
      </c>
      <c r="C241">
        <v>0</v>
      </c>
      <c r="D241">
        <v>12.874535150968246</v>
      </c>
      <c r="E241">
        <v>1.054</v>
      </c>
      <c r="F241">
        <v>-7.2417366667142051</v>
      </c>
      <c r="G241">
        <v>0.8886884460354596</v>
      </c>
      <c r="H241">
        <v>124000000</v>
      </c>
    </row>
    <row r="242" spans="1:8" x14ac:dyDescent="0.2">
      <c r="A242">
        <v>0.16700000000000001</v>
      </c>
      <c r="B242">
        <v>-6.0999999999999999E-2</v>
      </c>
      <c r="C242">
        <v>354.79966694611909</v>
      </c>
      <c r="D242">
        <v>12.80700310659981</v>
      </c>
      <c r="E242">
        <v>1.0049999999999999</v>
      </c>
      <c r="F242">
        <v>-6.5302231663536174</v>
      </c>
      <c r="G242">
        <v>0.95813720141571379</v>
      </c>
    </row>
    <row r="243" spans="1:8" x14ac:dyDescent="0.2">
      <c r="A243">
        <v>0.159</v>
      </c>
      <c r="B243">
        <v>-8.0000000000000071E-3</v>
      </c>
      <c r="C243">
        <v>0</v>
      </c>
      <c r="D243">
        <v>12.375013410830068</v>
      </c>
      <c r="E243">
        <v>0.94399999999999995</v>
      </c>
      <c r="F243">
        <v>-35.078393367748376</v>
      </c>
      <c r="G243">
        <v>1.4220598792280732</v>
      </c>
      <c r="H243">
        <v>125000000</v>
      </c>
    </row>
    <row r="244" spans="1:8" x14ac:dyDescent="0.2">
      <c r="A244">
        <v>9.2999999999999999E-2</v>
      </c>
      <c r="B244">
        <v>-6.6000000000000003E-2</v>
      </c>
      <c r="C244">
        <v>378.42779900337257</v>
      </c>
      <c r="D244">
        <v>12.193584998410891</v>
      </c>
      <c r="E244">
        <v>0.96799999999999997</v>
      </c>
      <c r="F244">
        <v>-16.592204721084414</v>
      </c>
      <c r="G244">
        <v>1.6723235350702215</v>
      </c>
    </row>
    <row r="245" spans="1:8" x14ac:dyDescent="0.2">
      <c r="A245">
        <v>4.2999999999999997E-2</v>
      </c>
      <c r="B245">
        <v>-0.05</v>
      </c>
      <c r="C245">
        <v>0</v>
      </c>
      <c r="D245">
        <v>12.376498730911061</v>
      </c>
      <c r="E245">
        <v>0.95299999999999996</v>
      </c>
      <c r="F245">
        <v>20.071082129223665</v>
      </c>
      <c r="G245">
        <v>1.470265050893482</v>
      </c>
      <c r="H245">
        <v>124000000</v>
      </c>
    </row>
    <row r="246" spans="1:8" x14ac:dyDescent="0.2">
      <c r="A246">
        <v>6.3E-2</v>
      </c>
      <c r="B246">
        <v>2.0000000000000004E-2</v>
      </c>
      <c r="C246">
        <v>358.17860402777615</v>
      </c>
      <c r="D246">
        <v>12.540156317515029</v>
      </c>
      <c r="E246">
        <v>0.89900000000000002</v>
      </c>
      <c r="F246">
        <v>17.781094779096147</v>
      </c>
      <c r="G246">
        <v>1.2393710709836323</v>
      </c>
      <c r="H246">
        <v>3838404</v>
      </c>
    </row>
    <row r="247" spans="1:8" x14ac:dyDescent="0.2">
      <c r="A247">
        <v>0.108</v>
      </c>
      <c r="B247">
        <v>4.4999999999999998E-2</v>
      </c>
      <c r="C247">
        <v>232.0960212843149</v>
      </c>
      <c r="D247">
        <v>9.5939006446962978</v>
      </c>
      <c r="E247">
        <v>0.93200000000000005</v>
      </c>
      <c r="F247">
        <v>-19.716614694458119</v>
      </c>
      <c r="G247">
        <v>1.1269505962521296</v>
      </c>
      <c r="H247">
        <v>3731000</v>
      </c>
    </row>
    <row r="248" spans="1:8" x14ac:dyDescent="0.2">
      <c r="A248">
        <v>0.214</v>
      </c>
      <c r="B248">
        <v>-0.153</v>
      </c>
      <c r="C248">
        <v>203.9132098158168</v>
      </c>
      <c r="D248">
        <v>9.7966259107520344</v>
      </c>
      <c r="E248">
        <v>0.877</v>
      </c>
      <c r="F248">
        <v>22.473594548551958</v>
      </c>
      <c r="G248">
        <v>1.0180270405608414</v>
      </c>
      <c r="H248">
        <v>4399127</v>
      </c>
    </row>
    <row r="249" spans="1:8" x14ac:dyDescent="0.2">
      <c r="A249">
        <v>0.159</v>
      </c>
      <c r="B249">
        <v>-5.4999999999999993E-2</v>
      </c>
      <c r="C249">
        <v>185.79748278920471</v>
      </c>
      <c r="D249">
        <v>10.119767603828935</v>
      </c>
      <c r="E249">
        <v>0.73</v>
      </c>
      <c r="F249">
        <v>38.146108050965339</v>
      </c>
      <c r="G249">
        <v>0.95360264207177092</v>
      </c>
      <c r="H249">
        <v>5051171</v>
      </c>
    </row>
    <row r="250" spans="1:8" x14ac:dyDescent="0.2">
      <c r="A250">
        <v>0.255</v>
      </c>
      <c r="B250">
        <v>9.6000000000000002E-2</v>
      </c>
      <c r="C250">
        <v>184.28205034658885</v>
      </c>
      <c r="D250">
        <v>10.257764623874859</v>
      </c>
      <c r="E250">
        <v>0.76500000000000001</v>
      </c>
      <c r="F250">
        <v>14.797212936485563</v>
      </c>
      <c r="G250">
        <v>0.96165315931656314</v>
      </c>
      <c r="H250">
        <v>8697000</v>
      </c>
    </row>
    <row r="251" spans="1:8" x14ac:dyDescent="0.2">
      <c r="A251">
        <v>0.215</v>
      </c>
      <c r="B251">
        <v>-4.0000000000000008E-2</v>
      </c>
      <c r="C251">
        <v>297.6080484549841</v>
      </c>
      <c r="D251">
        <v>10.288817978223912</v>
      </c>
      <c r="E251">
        <v>0.85199999999999998</v>
      </c>
      <c r="F251">
        <v>3.1540539592323613</v>
      </c>
      <c r="G251">
        <v>0.99391197877695392</v>
      </c>
      <c r="H251">
        <v>11738287</v>
      </c>
    </row>
    <row r="252" spans="1:8" x14ac:dyDescent="0.2">
      <c r="A252">
        <v>0.124</v>
      </c>
      <c r="B252">
        <v>-9.0999999999999998E-2</v>
      </c>
      <c r="C252">
        <v>364.09078784119106</v>
      </c>
      <c r="D252">
        <v>10.400315666658265</v>
      </c>
      <c r="E252">
        <v>1.1000000000000001</v>
      </c>
      <c r="F252">
        <v>11.795115978504864</v>
      </c>
      <c r="G252">
        <v>0.9808335868573167</v>
      </c>
      <c r="H252">
        <v>3496836</v>
      </c>
    </row>
    <row r="253" spans="1:8" x14ac:dyDescent="0.2">
      <c r="A253">
        <v>0.24199999999999999</v>
      </c>
      <c r="B253">
        <v>0.11799999999999999</v>
      </c>
      <c r="C253">
        <v>94.657463050186777</v>
      </c>
      <c r="D253">
        <v>10.070399319380286</v>
      </c>
      <c r="E253">
        <v>0.96099999999999997</v>
      </c>
      <c r="F253">
        <v>-28.101612412534227</v>
      </c>
      <c r="G253">
        <v>1.5631532179579402</v>
      </c>
      <c r="H253">
        <v>1975971</v>
      </c>
    </row>
    <row r="254" spans="1:8" x14ac:dyDescent="0.2">
      <c r="A254">
        <v>1.7000000000000001E-2</v>
      </c>
      <c r="B254">
        <v>-0.22499999999999998</v>
      </c>
      <c r="C254">
        <v>73.184111111111108</v>
      </c>
      <c r="D254">
        <v>9.6732564437200228</v>
      </c>
      <c r="E254">
        <v>1.6140000000000001</v>
      </c>
      <c r="F254">
        <v>-32.776202767316889</v>
      </c>
      <c r="G254">
        <v>1.6995027380877448</v>
      </c>
      <c r="H254">
        <v>2098520</v>
      </c>
    </row>
    <row r="255" spans="1:8" x14ac:dyDescent="0.2">
      <c r="A255">
        <v>-0.42</v>
      </c>
      <c r="B255">
        <v>-0.437</v>
      </c>
      <c r="C255">
        <v>83.656368347618098</v>
      </c>
      <c r="D255">
        <v>9.9340167575709515</v>
      </c>
      <c r="E255">
        <v>1.8180000000000001</v>
      </c>
      <c r="F255">
        <v>29.791653553219614</v>
      </c>
      <c r="G255">
        <v>1.2165373423860331</v>
      </c>
      <c r="H255">
        <v>5010186</v>
      </c>
    </row>
    <row r="256" spans="1:8" x14ac:dyDescent="0.2">
      <c r="A256">
        <v>2.3E-2</v>
      </c>
      <c r="B256">
        <v>0.443</v>
      </c>
      <c r="C256">
        <v>192.83296128088676</v>
      </c>
      <c r="D256">
        <v>10.085600754292345</v>
      </c>
      <c r="E256">
        <v>1.9470000000000001</v>
      </c>
      <c r="F256">
        <v>16.36760426770126</v>
      </c>
      <c r="G256">
        <v>1.0828089185246927</v>
      </c>
    </row>
    <row r="257" spans="1:8" x14ac:dyDescent="0.2">
      <c r="A257">
        <v>2.1999999999999999E-2</v>
      </c>
      <c r="B257">
        <v>-1.0000000000000009E-3</v>
      </c>
      <c r="C257">
        <v>0</v>
      </c>
      <c r="D257">
        <v>7.5464663369027294</v>
      </c>
      <c r="E257">
        <v>0.55100000000000005</v>
      </c>
      <c r="F257">
        <v>-6.9973970596250563</v>
      </c>
      <c r="G257">
        <v>2.1969062922707994</v>
      </c>
    </row>
    <row r="258" spans="1:8" x14ac:dyDescent="0.2">
      <c r="A258">
        <v>0.11600000000000001</v>
      </c>
      <c r="B258">
        <v>-7.1999999999999995E-2</v>
      </c>
      <c r="C258">
        <v>0</v>
      </c>
      <c r="D258">
        <v>7.5364503346722458</v>
      </c>
      <c r="E258">
        <v>0.51900000000000002</v>
      </c>
      <c r="F258">
        <v>-0.99660091297006592</v>
      </c>
      <c r="G258">
        <v>2.2746674687307014</v>
      </c>
    </row>
    <row r="259" spans="1:8" x14ac:dyDescent="0.2">
      <c r="A259">
        <v>8.2000000000000003E-2</v>
      </c>
      <c r="B259">
        <v>-3.4000000000000002E-2</v>
      </c>
      <c r="C259">
        <v>0</v>
      </c>
      <c r="D259">
        <v>7.8414512569252661</v>
      </c>
      <c r="E259">
        <v>0.53</v>
      </c>
      <c r="F259">
        <v>35.662625415830725</v>
      </c>
      <c r="G259">
        <v>1.9670202453404113</v>
      </c>
    </row>
    <row r="260" spans="1:8" x14ac:dyDescent="0.2">
      <c r="A260">
        <v>0.111</v>
      </c>
      <c r="B260">
        <v>2.8999999999999998E-2</v>
      </c>
      <c r="C260">
        <v>0</v>
      </c>
      <c r="D260">
        <v>8.0557296317458</v>
      </c>
      <c r="E260">
        <v>0.49199999999999999</v>
      </c>
      <c r="F260">
        <v>23.896750414915104</v>
      </c>
      <c r="G260">
        <v>1.8151790626441635</v>
      </c>
    </row>
    <row r="261" spans="1:8" x14ac:dyDescent="0.2">
      <c r="A261">
        <v>0.123</v>
      </c>
      <c r="B261">
        <v>1.1999999999999997E-2</v>
      </c>
      <c r="C261">
        <v>0</v>
      </c>
      <c r="D261">
        <v>8.1278811177582337</v>
      </c>
      <c r="E261">
        <v>0.41</v>
      </c>
      <c r="F261">
        <v>7.4818151647850941</v>
      </c>
      <c r="G261">
        <v>1.8493331884919593</v>
      </c>
    </row>
    <row r="262" spans="1:8" x14ac:dyDescent="0.2">
      <c r="A262">
        <v>0.13500000000000001</v>
      </c>
      <c r="B262">
        <v>1.2000000000000011E-2</v>
      </c>
      <c r="C262">
        <v>0</v>
      </c>
      <c r="D262">
        <v>8.2214001807243289</v>
      </c>
      <c r="E262">
        <v>0.374</v>
      </c>
      <c r="F262">
        <v>9.8031534879711746</v>
      </c>
      <c r="G262">
        <v>1.8070942146787368</v>
      </c>
    </row>
    <row r="263" spans="1:8" x14ac:dyDescent="0.2">
      <c r="A263">
        <v>0.12</v>
      </c>
      <c r="B263">
        <v>-1.5000000000000013E-2</v>
      </c>
      <c r="C263">
        <v>0</v>
      </c>
      <c r="D263">
        <v>8.0600476613647398</v>
      </c>
      <c r="E263">
        <v>0.46</v>
      </c>
      <c r="F263">
        <v>-14.900797293980418</v>
      </c>
      <c r="G263">
        <v>2.2594046137647172</v>
      </c>
    </row>
    <row r="264" spans="1:8" x14ac:dyDescent="0.2">
      <c r="A264">
        <v>6.9000000000000006E-2</v>
      </c>
      <c r="B264">
        <v>-5.099999999999999E-2</v>
      </c>
      <c r="C264">
        <v>0</v>
      </c>
      <c r="D264">
        <v>7.3927903676613704</v>
      </c>
      <c r="E264">
        <v>0.498</v>
      </c>
      <c r="F264">
        <v>-48.688602946635243</v>
      </c>
      <c r="G264">
        <v>4.2063073501815014</v>
      </c>
    </row>
    <row r="265" spans="1:8" x14ac:dyDescent="0.2">
      <c r="A265">
        <v>-8.9999999999999993E-3</v>
      </c>
      <c r="B265">
        <v>-7.8E-2</v>
      </c>
      <c r="C265">
        <v>0</v>
      </c>
      <c r="D265">
        <v>7.4981723701665537</v>
      </c>
      <c r="E265">
        <v>0.54600000000000004</v>
      </c>
      <c r="F265">
        <v>11.113498564244518</v>
      </c>
      <c r="G265">
        <v>3.5683724146567295</v>
      </c>
    </row>
    <row r="266" spans="1:8" x14ac:dyDescent="0.2">
      <c r="A266">
        <v>-2.1999999999999999E-2</v>
      </c>
      <c r="B266">
        <v>-1.2999999999999999E-2</v>
      </c>
      <c r="C266">
        <v>0</v>
      </c>
      <c r="D266">
        <v>7.8217104856392901</v>
      </c>
      <c r="E266">
        <v>0.41799999999999998</v>
      </c>
      <c r="F266">
        <v>38.20088311840869</v>
      </c>
      <c r="G266">
        <v>2.4917595767406207</v>
      </c>
    </row>
    <row r="267" spans="1:8" x14ac:dyDescent="0.2">
      <c r="A267">
        <v>9.1999999999999998E-2</v>
      </c>
      <c r="B267">
        <v>0.11399999999999999</v>
      </c>
      <c r="C267">
        <v>0</v>
      </c>
      <c r="D267">
        <v>8.4834850003555324</v>
      </c>
      <c r="E267">
        <v>2.3239999999999998</v>
      </c>
      <c r="F267">
        <v>-17.611766718907745</v>
      </c>
      <c r="G267">
        <v>0.65075808788424638</v>
      </c>
    </row>
    <row r="268" spans="1:8" x14ac:dyDescent="0.2">
      <c r="A268">
        <v>0.17899999999999999</v>
      </c>
      <c r="B268">
        <v>-2.200000000000002E-2</v>
      </c>
      <c r="C268">
        <v>0</v>
      </c>
      <c r="D268">
        <v>9.026769515131793</v>
      </c>
      <c r="E268">
        <v>3.298</v>
      </c>
      <c r="F268">
        <v>72.165237839523996</v>
      </c>
      <c r="G268">
        <v>0.44473225711765652</v>
      </c>
    </row>
    <row r="269" spans="1:8" x14ac:dyDescent="0.2">
      <c r="A269">
        <v>6.3E-2</v>
      </c>
      <c r="B269">
        <v>-0.11599999999999999</v>
      </c>
      <c r="C269">
        <v>0</v>
      </c>
      <c r="D269">
        <v>9.6446862531633109</v>
      </c>
      <c r="E269">
        <v>1.589</v>
      </c>
      <c r="F269">
        <v>85.505943881054378</v>
      </c>
      <c r="G269">
        <v>0.66806582429203787</v>
      </c>
    </row>
    <row r="270" spans="1:8" x14ac:dyDescent="0.2">
      <c r="A270">
        <v>0.89500000000000002</v>
      </c>
      <c r="B270">
        <v>0.83200000000000007</v>
      </c>
      <c r="C270">
        <v>0</v>
      </c>
      <c r="D270">
        <v>9.9080134949893992</v>
      </c>
      <c r="E270">
        <v>0.74099999999999999</v>
      </c>
      <c r="F270">
        <v>30.125247352121114</v>
      </c>
      <c r="G270">
        <v>0.51411770924731237</v>
      </c>
      <c r="H270">
        <v>4611100.4800000004</v>
      </c>
    </row>
    <row r="271" spans="1:8" x14ac:dyDescent="0.2">
      <c r="A271">
        <v>0.27700000000000002</v>
      </c>
      <c r="B271">
        <v>-0.61799999999999999</v>
      </c>
      <c r="C271">
        <v>458.50851652807143</v>
      </c>
      <c r="D271">
        <v>9.9114834995772867</v>
      </c>
      <c r="E271">
        <v>0.59499999999999997</v>
      </c>
      <c r="F271">
        <v>0.34760320235349895</v>
      </c>
      <c r="G271">
        <v>0.4988323241021082</v>
      </c>
    </row>
    <row r="272" spans="1:8" x14ac:dyDescent="0.2">
      <c r="A272">
        <v>0.161</v>
      </c>
      <c r="B272">
        <v>-0.11600000000000002</v>
      </c>
      <c r="C272">
        <v>0</v>
      </c>
      <c r="D272">
        <v>9.8916339250625285</v>
      </c>
      <c r="E272">
        <v>0.60599999999999998</v>
      </c>
      <c r="F272">
        <v>-1.9653868741741309</v>
      </c>
      <c r="G272">
        <v>0.46703538147289297</v>
      </c>
      <c r="H272">
        <v>4578647.5999999996</v>
      </c>
    </row>
    <row r="273" spans="1:8" x14ac:dyDescent="0.2">
      <c r="A273">
        <v>8.4000000000000005E-2</v>
      </c>
      <c r="B273">
        <v>-7.6999999999999999E-2</v>
      </c>
      <c r="C273">
        <v>545.83743378723136</v>
      </c>
      <c r="D273">
        <v>9.4908407174516647</v>
      </c>
      <c r="E273">
        <v>0.53900000000000003</v>
      </c>
      <c r="F273">
        <v>-33.021144610691785</v>
      </c>
      <c r="G273">
        <v>0.63365687358739142</v>
      </c>
      <c r="H273">
        <v>4641814.5</v>
      </c>
    </row>
    <row r="274" spans="1:8" x14ac:dyDescent="0.2">
      <c r="A274">
        <v>8.8999999999999996E-2</v>
      </c>
      <c r="B274">
        <v>4.9999999999999906E-3</v>
      </c>
      <c r="C274">
        <v>491.94375465587416</v>
      </c>
      <c r="D274">
        <v>9.2625247692136305</v>
      </c>
      <c r="E274">
        <v>0.63</v>
      </c>
      <c r="F274">
        <v>-20.412723449001046</v>
      </c>
      <c r="G274">
        <v>0.8955893770703417</v>
      </c>
      <c r="H274">
        <v>4965022</v>
      </c>
    </row>
    <row r="275" spans="1:8" x14ac:dyDescent="0.2">
      <c r="A275">
        <v>-6.3E-2</v>
      </c>
      <c r="B275">
        <v>-0.152</v>
      </c>
      <c r="C275">
        <v>464.36125031495055</v>
      </c>
      <c r="D275">
        <v>9.5646033394369052</v>
      </c>
      <c r="E275">
        <v>0.93600000000000005</v>
      </c>
      <c r="F275">
        <v>35.266750192203652</v>
      </c>
      <c r="G275">
        <v>0.75025820453279379</v>
      </c>
    </row>
    <row r="276" spans="1:8" x14ac:dyDescent="0.2">
      <c r="A276">
        <v>6.4000000000000001E-2</v>
      </c>
      <c r="B276">
        <v>0.127</v>
      </c>
      <c r="C276">
        <v>0</v>
      </c>
      <c r="D276">
        <v>9.7821481630433667</v>
      </c>
      <c r="E276">
        <v>0.84899999999999998</v>
      </c>
      <c r="F276">
        <v>24.302114494966389</v>
      </c>
      <c r="G276">
        <v>0.62064963573120713</v>
      </c>
    </row>
    <row r="277" spans="1:8" x14ac:dyDescent="0.2">
      <c r="A277">
        <v>0.24099999999999999</v>
      </c>
      <c r="B277">
        <v>0.17699999999999999</v>
      </c>
      <c r="C277">
        <v>0</v>
      </c>
      <c r="D277">
        <v>8.8797786338946807</v>
      </c>
      <c r="F277">
        <v>-40.592651387373088</v>
      </c>
      <c r="G277">
        <v>3.8393224962422758</v>
      </c>
    </row>
    <row r="278" spans="1:8" x14ac:dyDescent="0.2">
      <c r="B278">
        <v>0</v>
      </c>
      <c r="C278">
        <v>0</v>
      </c>
      <c r="D278">
        <v>9.0107424342369864</v>
      </c>
      <c r="F278">
        <v>13.992651561543179</v>
      </c>
      <c r="G278">
        <v>3.529423973823651</v>
      </c>
    </row>
    <row r="279" spans="1:8" x14ac:dyDescent="0.2">
      <c r="B279">
        <v>0</v>
      </c>
      <c r="C279">
        <v>0</v>
      </c>
      <c r="D279">
        <v>9.0197729109683777</v>
      </c>
      <c r="E279">
        <v>6.03</v>
      </c>
      <c r="F279">
        <v>0.9071374502478361</v>
      </c>
      <c r="G279">
        <v>3.7165603939551599</v>
      </c>
    </row>
    <row r="280" spans="1:8" x14ac:dyDescent="0.2">
      <c r="A280">
        <v>6.5000000000000002E-2</v>
      </c>
      <c r="B280">
        <v>6.5000000000000002E-2</v>
      </c>
      <c r="C280">
        <v>0</v>
      </c>
      <c r="D280">
        <v>9.2076367204018688</v>
      </c>
      <c r="E280">
        <v>3.9350000000000001</v>
      </c>
      <c r="F280">
        <v>20.666916720105512</v>
      </c>
      <c r="G280">
        <v>6.8369597914368798</v>
      </c>
    </row>
    <row r="281" spans="1:8" x14ac:dyDescent="0.2">
      <c r="A281">
        <v>0.113</v>
      </c>
      <c r="B281">
        <v>4.8000000000000001E-2</v>
      </c>
      <c r="C281">
        <v>0</v>
      </c>
      <c r="D281">
        <v>9.5518001501084342</v>
      </c>
      <c r="E281">
        <v>3.3039999999999998</v>
      </c>
      <c r="F281">
        <v>41.080918479895715</v>
      </c>
      <c r="G281">
        <v>5.3436389481165598</v>
      </c>
    </row>
    <row r="282" spans="1:8" x14ac:dyDescent="0.2">
      <c r="A282">
        <v>5.8999999999999997E-2</v>
      </c>
      <c r="B282">
        <v>-5.4000000000000006E-2</v>
      </c>
      <c r="C282">
        <v>0</v>
      </c>
      <c r="D282">
        <v>9.6943701729550096</v>
      </c>
      <c r="E282">
        <v>3.7330000000000001</v>
      </c>
      <c r="F282">
        <v>15.323383084577113</v>
      </c>
      <c r="G282">
        <v>5.1274497719709107</v>
      </c>
    </row>
    <row r="283" spans="1:8" x14ac:dyDescent="0.2">
      <c r="A283">
        <v>7.0999999999999994E-2</v>
      </c>
      <c r="B283">
        <v>1.1999999999999997E-2</v>
      </c>
      <c r="C283">
        <v>0</v>
      </c>
      <c r="D283">
        <v>9.5751917971990501</v>
      </c>
      <c r="E283">
        <v>1.427</v>
      </c>
      <c r="F283">
        <v>-11.235054850240354</v>
      </c>
      <c r="G283">
        <v>5.8393390265916825</v>
      </c>
    </row>
    <row r="284" spans="1:8" x14ac:dyDescent="0.2">
      <c r="A284">
        <v>3.5000000000000003E-2</v>
      </c>
      <c r="B284">
        <v>-3.599999999999999E-2</v>
      </c>
      <c r="C284">
        <v>0</v>
      </c>
      <c r="D284">
        <v>9.4771562517465782</v>
      </c>
      <c r="E284">
        <v>1.377</v>
      </c>
      <c r="F284">
        <v>-9.3383322918836367</v>
      </c>
      <c r="G284">
        <v>6.149869811609741</v>
      </c>
    </row>
    <row r="285" spans="1:8" x14ac:dyDescent="0.2">
      <c r="A285">
        <v>-6.0000000000000001E-3</v>
      </c>
      <c r="B285">
        <v>-4.1000000000000002E-2</v>
      </c>
      <c r="C285">
        <v>0</v>
      </c>
      <c r="D285">
        <v>9.5255160087368864</v>
      </c>
      <c r="E285">
        <v>1.2769999999999999</v>
      </c>
      <c r="F285">
        <v>4.9548169704395777</v>
      </c>
      <c r="G285">
        <v>5.7683327252827432</v>
      </c>
    </row>
    <row r="286" spans="1:8" x14ac:dyDescent="0.2">
      <c r="A286">
        <v>0.04</v>
      </c>
      <c r="B286">
        <v>4.5999999999999999E-2</v>
      </c>
      <c r="C286">
        <v>0</v>
      </c>
      <c r="D286">
        <v>9.557045784877424</v>
      </c>
      <c r="E286">
        <v>1.298</v>
      </c>
      <c r="F286">
        <v>3.2032105071141919</v>
      </c>
      <c r="G286">
        <v>5.5759332579185523</v>
      </c>
      <c r="H286">
        <v>18300000</v>
      </c>
    </row>
    <row r="287" spans="1:8" x14ac:dyDescent="0.2">
      <c r="A287">
        <v>3.0000000000000001E-3</v>
      </c>
      <c r="B287">
        <v>-3.6999999999999998E-2</v>
      </c>
      <c r="C287">
        <v>388.9313950522826</v>
      </c>
      <c r="D287">
        <v>10.790267081035894</v>
      </c>
      <c r="E287">
        <v>1.0249999999999999</v>
      </c>
      <c r="F287">
        <v>-32.694653948535937</v>
      </c>
      <c r="G287">
        <v>0.9692250648869114</v>
      </c>
      <c r="H287">
        <v>4170000</v>
      </c>
    </row>
    <row r="288" spans="1:8" x14ac:dyDescent="0.2">
      <c r="A288">
        <v>3.6999999999999998E-2</v>
      </c>
      <c r="B288">
        <v>-0.14899999999999999</v>
      </c>
      <c r="C288">
        <v>83.376654536729717</v>
      </c>
      <c r="D288">
        <v>11.114133044880015</v>
      </c>
      <c r="E288">
        <v>1.1080000000000001</v>
      </c>
      <c r="F288">
        <v>38.246199480904707</v>
      </c>
      <c r="G288">
        <v>0.74522074709817765</v>
      </c>
      <c r="H288">
        <v>4100000</v>
      </c>
    </row>
    <row r="289" spans="1:8" x14ac:dyDescent="0.2">
      <c r="A289">
        <v>6.3E-2</v>
      </c>
      <c r="B289">
        <v>2.6000000000000002E-2</v>
      </c>
      <c r="C289">
        <v>130.69395301393007</v>
      </c>
      <c r="D289">
        <v>9.5930825929770798</v>
      </c>
      <c r="E289">
        <v>0.98799999999999999</v>
      </c>
      <c r="F289">
        <v>-78.151773873914138</v>
      </c>
      <c r="G289">
        <v>2.1394666848530313</v>
      </c>
      <c r="H289">
        <v>4720000</v>
      </c>
    </row>
    <row r="290" spans="1:8" x14ac:dyDescent="0.2">
      <c r="A290">
        <v>6.2E-2</v>
      </c>
      <c r="B290">
        <v>-1.0000000000000009E-3</v>
      </c>
      <c r="C290">
        <v>133.68832493060668</v>
      </c>
      <c r="D290">
        <v>9.6606513678761825</v>
      </c>
      <c r="E290">
        <v>0.84399999999999997</v>
      </c>
      <c r="F290">
        <v>6.9903839596262705</v>
      </c>
      <c r="G290">
        <v>2.2505099439061702</v>
      </c>
      <c r="H290">
        <v>4140000</v>
      </c>
    </row>
    <row r="291" spans="1:8" x14ac:dyDescent="0.2">
      <c r="A291">
        <v>9.2999999999999999E-2</v>
      </c>
      <c r="B291">
        <v>3.1E-2</v>
      </c>
      <c r="C291">
        <v>116.22683885457609</v>
      </c>
      <c r="D291">
        <v>9.5819728915478954</v>
      </c>
      <c r="E291">
        <v>0.88600000000000001</v>
      </c>
      <c r="F291">
        <v>-7.5662927078021411</v>
      </c>
      <c r="G291">
        <v>2.456382318460796</v>
      </c>
    </row>
    <row r="292" spans="1:8" x14ac:dyDescent="0.2">
      <c r="A292">
        <v>5.2999999999999999E-2</v>
      </c>
      <c r="B292">
        <v>-0.04</v>
      </c>
      <c r="C292">
        <v>0</v>
      </c>
      <c r="D292">
        <v>9.2915516274010059</v>
      </c>
      <c r="E292">
        <v>0.82199999999999995</v>
      </c>
      <c r="F292">
        <v>-25.205158264947247</v>
      </c>
      <c r="G292">
        <v>3.3202102157477409</v>
      </c>
      <c r="H292">
        <v>4640000</v>
      </c>
    </row>
    <row r="293" spans="1:8" x14ac:dyDescent="0.2">
      <c r="A293">
        <v>5.3999999999999999E-2</v>
      </c>
      <c r="B293">
        <v>1.0000000000000009E-3</v>
      </c>
      <c r="C293">
        <v>143.6043452694129</v>
      </c>
      <c r="D293">
        <v>8.6164953924900995</v>
      </c>
      <c r="E293">
        <v>0.73799999999999999</v>
      </c>
      <c r="F293">
        <v>-49.087221095334691</v>
      </c>
      <c r="G293">
        <v>5.8513219847881199</v>
      </c>
      <c r="H293">
        <v>3260000</v>
      </c>
    </row>
    <row r="294" spans="1:8" x14ac:dyDescent="0.2">
      <c r="A294">
        <v>-6.5000000000000002E-2</v>
      </c>
      <c r="B294">
        <v>-0.11899999999999999</v>
      </c>
      <c r="C294">
        <v>104.84337814369331</v>
      </c>
      <c r="D294">
        <v>8.3017697631171661</v>
      </c>
      <c r="E294">
        <v>0.71099999999999997</v>
      </c>
      <c r="F294">
        <v>-27.00108656283955</v>
      </c>
      <c r="G294">
        <v>7.7137186802282312</v>
      </c>
    </row>
    <row r="295" spans="1:8" x14ac:dyDescent="0.2">
      <c r="A295">
        <v>-7.0000000000000007E-2</v>
      </c>
      <c r="B295">
        <v>-5.0000000000000044E-3</v>
      </c>
      <c r="C295">
        <v>0</v>
      </c>
      <c r="D295">
        <v>8.3832045514129199</v>
      </c>
      <c r="E295">
        <v>0.89300000000000002</v>
      </c>
      <c r="F295">
        <v>8.4842470850905496</v>
      </c>
      <c r="G295">
        <v>5.0336153670249253</v>
      </c>
      <c r="H295">
        <v>5360000</v>
      </c>
    </row>
    <row r="296" spans="1:8" x14ac:dyDescent="0.2">
      <c r="A296">
        <v>-0.129</v>
      </c>
      <c r="B296">
        <v>-5.8999999999999997E-2</v>
      </c>
      <c r="C296">
        <v>251.39533792974063</v>
      </c>
      <c r="D296">
        <v>8.6806716604087129</v>
      </c>
      <c r="E296">
        <v>0.82199999999999995</v>
      </c>
      <c r="F296">
        <v>34.644408872627487</v>
      </c>
      <c r="G296">
        <v>3.62109375</v>
      </c>
    </row>
    <row r="297" spans="1:8" x14ac:dyDescent="0.2">
      <c r="A297">
        <v>5.3999999999999999E-2</v>
      </c>
      <c r="B297">
        <v>0.183</v>
      </c>
      <c r="C297">
        <v>0</v>
      </c>
      <c r="D297">
        <v>9.6423175746244585</v>
      </c>
      <c r="E297">
        <v>0.495</v>
      </c>
      <c r="F297">
        <v>-36.395920221332126</v>
      </c>
      <c r="G297">
        <v>2.8714536129325454</v>
      </c>
      <c r="H297">
        <v>17800000</v>
      </c>
    </row>
    <row r="298" spans="1:8" x14ac:dyDescent="0.2">
      <c r="A298">
        <v>8.3000000000000004E-2</v>
      </c>
      <c r="B298">
        <v>-0.24299999999999999</v>
      </c>
      <c r="C298">
        <v>339.48733597802868</v>
      </c>
      <c r="D298">
        <v>9.8545598789127045</v>
      </c>
      <c r="E298">
        <v>0.50700000000000001</v>
      </c>
      <c r="F298">
        <v>23.644744530286307</v>
      </c>
      <c r="G298">
        <v>2.7530585455500129</v>
      </c>
      <c r="H298">
        <v>19100000</v>
      </c>
    </row>
    <row r="299" spans="1:8" x14ac:dyDescent="0.2">
      <c r="A299">
        <v>0.13200000000000001</v>
      </c>
      <c r="B299">
        <v>4.9000000000000002E-2</v>
      </c>
      <c r="C299">
        <v>318.10005995603223</v>
      </c>
      <c r="D299">
        <v>10.083264207145126</v>
      </c>
      <c r="E299">
        <v>0.58499999999999996</v>
      </c>
      <c r="F299">
        <v>25.697033342084534</v>
      </c>
      <c r="G299">
        <v>2.5082083629224279</v>
      </c>
      <c r="H299">
        <v>15000000</v>
      </c>
    </row>
    <row r="300" spans="1:8" x14ac:dyDescent="0.2">
      <c r="A300">
        <v>0.16800000000000001</v>
      </c>
      <c r="B300">
        <v>3.6000000000000004E-2</v>
      </c>
      <c r="C300">
        <v>233.60847220059182</v>
      </c>
      <c r="D300">
        <v>10.09295021748145</v>
      </c>
      <c r="E300">
        <v>0.60899999999999999</v>
      </c>
      <c r="F300">
        <v>0.97330715568737203</v>
      </c>
      <c r="G300">
        <v>2.6563792818136687</v>
      </c>
    </row>
    <row r="301" spans="1:8" x14ac:dyDescent="0.2">
      <c r="A301">
        <v>0.13700000000000001</v>
      </c>
      <c r="B301">
        <v>-3.1E-2</v>
      </c>
      <c r="C301">
        <v>0</v>
      </c>
      <c r="D301">
        <v>10.104589972973457</v>
      </c>
      <c r="E301">
        <v>0.61099999999999999</v>
      </c>
      <c r="F301">
        <v>1.1707761045838161</v>
      </c>
      <c r="G301">
        <v>2.8396237988141486</v>
      </c>
      <c r="H301">
        <v>15200000</v>
      </c>
    </row>
    <row r="302" spans="1:8" x14ac:dyDescent="0.2">
      <c r="A302">
        <v>9.9000000000000005E-2</v>
      </c>
      <c r="B302">
        <v>-3.8000000000000006E-2</v>
      </c>
      <c r="C302">
        <v>270.17899358324888</v>
      </c>
      <c r="D302">
        <v>9.8684819433373132</v>
      </c>
      <c r="E302">
        <v>0.61199999999999999</v>
      </c>
      <c r="F302">
        <v>-21.030464117767327</v>
      </c>
      <c r="G302">
        <v>2.9131628003314001</v>
      </c>
      <c r="H302">
        <v>13530000</v>
      </c>
    </row>
    <row r="303" spans="1:8" x14ac:dyDescent="0.2">
      <c r="A303">
        <v>9.8000000000000004E-2</v>
      </c>
      <c r="B303">
        <v>-1.0000000000000009E-3</v>
      </c>
      <c r="C303">
        <v>311.48559983424269</v>
      </c>
      <c r="D303">
        <v>9.4318826419234192</v>
      </c>
      <c r="E303">
        <v>0.61799999999999999</v>
      </c>
      <c r="F303">
        <v>-35.376967688483845</v>
      </c>
      <c r="G303">
        <v>3.4805288461538462</v>
      </c>
      <c r="H303">
        <v>15260000</v>
      </c>
    </row>
    <row r="304" spans="1:8" x14ac:dyDescent="0.2">
      <c r="A304">
        <v>-0.14899999999999999</v>
      </c>
      <c r="B304">
        <v>-0.247</v>
      </c>
      <c r="C304">
        <v>353.98640655083625</v>
      </c>
      <c r="D304">
        <v>9.2193001133476553</v>
      </c>
      <c r="E304">
        <v>0.81200000000000006</v>
      </c>
      <c r="F304">
        <v>-19.150641025641026</v>
      </c>
      <c r="G304">
        <v>4.2724479682854311</v>
      </c>
      <c r="H304">
        <v>14650000</v>
      </c>
    </row>
    <row r="305" spans="1:8" x14ac:dyDescent="0.2">
      <c r="A305">
        <v>-0.23</v>
      </c>
      <c r="B305">
        <v>-8.1000000000000016E-2</v>
      </c>
      <c r="C305">
        <v>348.59372769238092</v>
      </c>
      <c r="D305">
        <v>9.434123718577732</v>
      </c>
      <c r="E305">
        <v>1.0049999999999999</v>
      </c>
      <c r="F305">
        <v>23.964321110009912</v>
      </c>
      <c r="G305">
        <v>3.3599296450271825</v>
      </c>
    </row>
    <row r="306" spans="1:8" x14ac:dyDescent="0.2">
      <c r="A306">
        <v>2.4E-2</v>
      </c>
      <c r="B306">
        <v>0.254</v>
      </c>
      <c r="C306">
        <v>0</v>
      </c>
      <c r="D306">
        <v>9.7883011427270112</v>
      </c>
      <c r="E306">
        <v>1.077</v>
      </c>
      <c r="F306">
        <v>42.500799488327473</v>
      </c>
      <c r="G306">
        <v>2.4603904847396767</v>
      </c>
    </row>
    <row r="307" spans="1:8" x14ac:dyDescent="0.2">
      <c r="A307">
        <v>0.183</v>
      </c>
      <c r="B307">
        <v>0.159</v>
      </c>
      <c r="C307">
        <v>0</v>
      </c>
      <c r="D307">
        <v>9.3157494764535524</v>
      </c>
      <c r="E307">
        <v>4.165</v>
      </c>
      <c r="F307">
        <v>-31.228859188213875</v>
      </c>
      <c r="G307">
        <v>1.1544353759850809</v>
      </c>
      <c r="H307">
        <v>1100000</v>
      </c>
    </row>
    <row r="308" spans="1:8" x14ac:dyDescent="0.2">
      <c r="A308">
        <v>9.4E-2</v>
      </c>
      <c r="B308">
        <v>-3.5000000000000003E-2</v>
      </c>
      <c r="C308">
        <v>88.005808383353312</v>
      </c>
      <c r="D308">
        <v>9.475013584155743</v>
      </c>
      <c r="E308">
        <v>3.633</v>
      </c>
      <c r="F308">
        <v>17.264761105257893</v>
      </c>
      <c r="G308">
        <v>0.95925756545388807</v>
      </c>
    </row>
    <row r="309" spans="1:8" x14ac:dyDescent="0.2">
      <c r="A309">
        <v>0.105</v>
      </c>
      <c r="B309">
        <v>1.0999999999999996E-2</v>
      </c>
      <c r="C309">
        <v>0</v>
      </c>
      <c r="D309">
        <v>9.6027738696278533</v>
      </c>
      <c r="E309">
        <v>3.9020000000000001</v>
      </c>
      <c r="F309">
        <v>13.62805870828902</v>
      </c>
      <c r="G309">
        <v>0.92508615208343437</v>
      </c>
      <c r="H309">
        <v>1500000</v>
      </c>
    </row>
    <row r="310" spans="1:8" x14ac:dyDescent="0.2">
      <c r="A310">
        <v>9.0999999999999998E-2</v>
      </c>
      <c r="B310">
        <v>-1.3999999999999999E-2</v>
      </c>
      <c r="C310">
        <v>94.605738468743056</v>
      </c>
      <c r="D310">
        <v>9.4440328076479343</v>
      </c>
      <c r="E310">
        <v>4.6900000000000004</v>
      </c>
      <c r="F310">
        <v>-14.67827392438393</v>
      </c>
      <c r="G310">
        <v>1.2551118898395806</v>
      </c>
      <c r="H310">
        <v>1700000</v>
      </c>
    </row>
    <row r="311" spans="1:8" x14ac:dyDescent="0.2">
      <c r="A311">
        <v>9.6000000000000002E-2</v>
      </c>
      <c r="B311">
        <v>5.0000000000000044E-3</v>
      </c>
      <c r="C311">
        <v>96.00420340286334</v>
      </c>
      <c r="D311">
        <v>9.588962886273146</v>
      </c>
      <c r="E311">
        <v>5.5570000000000004</v>
      </c>
      <c r="F311">
        <v>15.595874121783254</v>
      </c>
      <c r="G311">
        <v>1.2126207746133819</v>
      </c>
    </row>
    <row r="312" spans="1:8" x14ac:dyDescent="0.2">
      <c r="A312">
        <v>8.5000000000000006E-2</v>
      </c>
      <c r="B312">
        <v>-1.0999999999999996E-2</v>
      </c>
      <c r="C312">
        <v>0</v>
      </c>
      <c r="D312">
        <v>9.4087887726968003</v>
      </c>
      <c r="E312">
        <v>10.598000000000001</v>
      </c>
      <c r="F312">
        <v>-16.487520781235439</v>
      </c>
      <c r="G312">
        <v>1.2549771051318928</v>
      </c>
      <c r="H312">
        <v>1900000</v>
      </c>
    </row>
    <row r="313" spans="1:8" x14ac:dyDescent="0.2">
      <c r="A313">
        <v>0.10100000000000001</v>
      </c>
      <c r="B313">
        <v>1.6E-2</v>
      </c>
      <c r="C313">
        <v>123.0083093407784</v>
      </c>
      <c r="D313">
        <v>8.9571506721865415</v>
      </c>
      <c r="E313">
        <v>22.422000000000001</v>
      </c>
      <c r="F313">
        <v>-36.341549234851961</v>
      </c>
      <c r="G313">
        <v>1.9896562064693375</v>
      </c>
      <c r="H313">
        <v>2500000</v>
      </c>
    </row>
    <row r="314" spans="1:8" x14ac:dyDescent="0.2">
      <c r="A314">
        <v>0.16200000000000001</v>
      </c>
      <c r="B314">
        <v>6.0999999999999999E-2</v>
      </c>
      <c r="C314">
        <v>154.9066591336591</v>
      </c>
      <c r="D314">
        <v>9.0961559286126796</v>
      </c>
      <c r="E314">
        <v>45.055</v>
      </c>
      <c r="F314">
        <v>14.913014030543556</v>
      </c>
      <c r="G314">
        <v>1.809087591052686</v>
      </c>
    </row>
    <row r="315" spans="1:8" x14ac:dyDescent="0.2">
      <c r="A315">
        <v>0.16300000000000001</v>
      </c>
      <c r="B315">
        <v>1.0000000000000009E-3</v>
      </c>
      <c r="C315">
        <v>0</v>
      </c>
      <c r="D315">
        <v>9.4070501697935427</v>
      </c>
      <c r="E315">
        <v>4.258</v>
      </c>
      <c r="F315">
        <v>36.464489032202238</v>
      </c>
      <c r="G315">
        <v>1.383774083373563</v>
      </c>
      <c r="H315">
        <v>5800000</v>
      </c>
    </row>
    <row r="316" spans="1:8" x14ac:dyDescent="0.2">
      <c r="A316">
        <v>0.152</v>
      </c>
      <c r="B316">
        <v>-1.100000000000001E-2</v>
      </c>
      <c r="C316">
        <v>318.12772400291783</v>
      </c>
      <c r="D316">
        <v>9.4409119470870593</v>
      </c>
      <c r="E316">
        <v>1.6459999999999999</v>
      </c>
      <c r="F316">
        <v>3.4441613526372485</v>
      </c>
      <c r="G316">
        <v>1.4477397953625115</v>
      </c>
      <c r="H316">
        <v>68284041</v>
      </c>
    </row>
    <row r="317" spans="1:8" x14ac:dyDescent="0.2">
      <c r="A317">
        <v>0.151</v>
      </c>
      <c r="B317">
        <v>-1.0000000000000009E-3</v>
      </c>
      <c r="C317">
        <v>447.50597032532045</v>
      </c>
      <c r="D317">
        <v>11.820527804857139</v>
      </c>
      <c r="E317">
        <v>1.5349999999999999</v>
      </c>
      <c r="F317">
        <v>-39.662147774859818</v>
      </c>
      <c r="G317">
        <v>1.1218386072226796</v>
      </c>
      <c r="H317">
        <v>27893493</v>
      </c>
    </row>
    <row r="318" spans="1:8" x14ac:dyDescent="0.2">
      <c r="A318">
        <v>-0.34</v>
      </c>
      <c r="B318">
        <v>-0.51300000000000001</v>
      </c>
      <c r="C318">
        <v>178.44526401985746</v>
      </c>
      <c r="D318">
        <v>12.076829189409015</v>
      </c>
      <c r="E318">
        <v>1.353</v>
      </c>
      <c r="F318">
        <v>29.214210092930244</v>
      </c>
      <c r="G318">
        <v>0.88940097409986796</v>
      </c>
      <c r="H318">
        <v>26610906</v>
      </c>
    </row>
    <row r="319" spans="1:8" x14ac:dyDescent="0.2">
      <c r="A319">
        <v>0.13100000000000001</v>
      </c>
      <c r="B319">
        <v>0.47100000000000003</v>
      </c>
      <c r="C319">
        <v>173.66642302421198</v>
      </c>
      <c r="D319">
        <v>12.349562413529963</v>
      </c>
      <c r="E319">
        <v>1.2909999999999999</v>
      </c>
      <c r="F319">
        <v>31.354977468250716</v>
      </c>
      <c r="G319">
        <v>0.66373847240090267</v>
      </c>
      <c r="H319">
        <v>26116829</v>
      </c>
    </row>
    <row r="320" spans="1:8" x14ac:dyDescent="0.2">
      <c r="A320">
        <v>9.2999999999999999E-2</v>
      </c>
      <c r="B320">
        <v>-3.8000000000000006E-2</v>
      </c>
      <c r="C320">
        <v>222.94636515741311</v>
      </c>
      <c r="D320">
        <v>10.967629162089013</v>
      </c>
      <c r="E320">
        <v>1.4139999999999999</v>
      </c>
      <c r="F320">
        <v>-74.890734171074115</v>
      </c>
      <c r="G320">
        <v>2.0208739455207274</v>
      </c>
      <c r="H320">
        <v>27553664</v>
      </c>
    </row>
    <row r="321" spans="1:8" x14ac:dyDescent="0.2">
      <c r="A321">
        <v>8.5000000000000006E-2</v>
      </c>
      <c r="B321">
        <v>-7.9999999999999932E-3</v>
      </c>
      <c r="C321">
        <v>233.39288648703592</v>
      </c>
      <c r="D321">
        <v>10.904358374883346</v>
      </c>
      <c r="E321">
        <v>1.3919999999999999</v>
      </c>
      <c r="F321">
        <v>-6.1310745769144512</v>
      </c>
      <c r="G321">
        <v>2.1696469593663279</v>
      </c>
    </row>
    <row r="322" spans="1:8" x14ac:dyDescent="0.2">
      <c r="A322">
        <v>0.13400000000000001</v>
      </c>
      <c r="B322">
        <v>4.9000000000000002E-2</v>
      </c>
      <c r="C322">
        <v>0</v>
      </c>
      <c r="D322">
        <v>10.869025486978895</v>
      </c>
      <c r="E322">
        <v>1.21</v>
      </c>
      <c r="F322">
        <v>-3.4715968610442358</v>
      </c>
      <c r="G322">
        <v>2.2187761785088722</v>
      </c>
      <c r="H322">
        <v>26100000</v>
      </c>
    </row>
    <row r="323" spans="1:8" x14ac:dyDescent="0.2">
      <c r="A323">
        <v>0.106</v>
      </c>
      <c r="B323">
        <v>-2.8000000000000011E-2</v>
      </c>
      <c r="C323">
        <v>267.7362438964343</v>
      </c>
      <c r="D323">
        <v>10.294312683904778</v>
      </c>
      <c r="E323">
        <v>1.2909999999999999</v>
      </c>
      <c r="F323">
        <v>-43.713350087579009</v>
      </c>
      <c r="G323">
        <v>3.2973887160059534</v>
      </c>
      <c r="H323">
        <v>26500000</v>
      </c>
    </row>
    <row r="324" spans="1:8" x14ac:dyDescent="0.2">
      <c r="A324">
        <v>-1.4999999999999999E-2</v>
      </c>
      <c r="B324">
        <v>-0.121</v>
      </c>
      <c r="C324">
        <v>295.19226484872792</v>
      </c>
      <c r="D324">
        <v>10.072934924846477</v>
      </c>
      <c r="E324">
        <v>1.5329999999999999</v>
      </c>
      <c r="F324">
        <v>-19.858611825192803</v>
      </c>
      <c r="G324">
        <v>3.7889672055037353</v>
      </c>
    </row>
    <row r="325" spans="1:8" x14ac:dyDescent="0.2">
      <c r="A325">
        <v>-0.13700000000000001</v>
      </c>
      <c r="B325">
        <v>-0.12200000000000001</v>
      </c>
      <c r="C325">
        <v>0</v>
      </c>
      <c r="D325">
        <v>10.278699617473272</v>
      </c>
      <c r="E325">
        <v>1.5149999999999999</v>
      </c>
      <c r="F325">
        <v>22.846410332165618</v>
      </c>
      <c r="G325">
        <v>2.5205112347969489</v>
      </c>
      <c r="H325">
        <v>20300000</v>
      </c>
    </row>
    <row r="326" spans="1:8" x14ac:dyDescent="0.2">
      <c r="A326">
        <v>-5.8999999999999997E-2</v>
      </c>
      <c r="B326">
        <v>7.8000000000000014E-2</v>
      </c>
      <c r="C326">
        <v>290.0828808230923</v>
      </c>
      <c r="D326">
        <v>10.502790977565914</v>
      </c>
      <c r="E326">
        <v>1.2789999999999999</v>
      </c>
      <c r="F326">
        <v>25.118532261389404</v>
      </c>
      <c r="G326">
        <v>1.9216300079633137</v>
      </c>
      <c r="H326">
        <v>1705000</v>
      </c>
    </row>
    <row r="327" spans="1:8" x14ac:dyDescent="0.2">
      <c r="A327">
        <v>0.16400000000000001</v>
      </c>
      <c r="B327">
        <v>0.223</v>
      </c>
      <c r="C327">
        <v>50.94875242790976</v>
      </c>
      <c r="D327">
        <v>10.030208305315284</v>
      </c>
      <c r="E327">
        <v>1.143</v>
      </c>
      <c r="F327">
        <v>-16.422869356560284</v>
      </c>
      <c r="G327">
        <v>1.474099198308519</v>
      </c>
    </row>
    <row r="328" spans="1:8" x14ac:dyDescent="0.2">
      <c r="A328">
        <v>0.04</v>
      </c>
      <c r="B328">
        <v>-3.3999999999999996E-2</v>
      </c>
      <c r="C328">
        <v>0</v>
      </c>
      <c r="D328">
        <v>10.220012151347644</v>
      </c>
      <c r="E328">
        <v>1.02</v>
      </c>
      <c r="F328">
        <v>20.901242181305612</v>
      </c>
      <c r="G328">
        <v>1.8860713374867928</v>
      </c>
      <c r="H328">
        <v>2103157</v>
      </c>
    </row>
    <row r="329" spans="1:8" x14ac:dyDescent="0.2">
      <c r="A329">
        <v>6.0999999999999999E-2</v>
      </c>
      <c r="B329">
        <v>2.0999999999999998E-2</v>
      </c>
      <c r="C329">
        <v>38.099980072824771</v>
      </c>
      <c r="D329">
        <v>10.585068096724608</v>
      </c>
      <c r="E329">
        <v>1.149</v>
      </c>
      <c r="F329">
        <v>44.059460050278723</v>
      </c>
      <c r="G329">
        <v>1.396079919069297</v>
      </c>
      <c r="H329">
        <v>2750000</v>
      </c>
    </row>
    <row r="330" spans="1:8" x14ac:dyDescent="0.2">
      <c r="A330">
        <v>7.3999999999999996E-2</v>
      </c>
      <c r="B330">
        <v>1.2999999999999998E-2</v>
      </c>
      <c r="C330">
        <v>44.681300469559851</v>
      </c>
      <c r="D330">
        <v>10.648966238356156</v>
      </c>
      <c r="E330">
        <v>1.07</v>
      </c>
      <c r="F330">
        <v>6.59838138593829</v>
      </c>
      <c r="G330">
        <v>1.4602244418610169</v>
      </c>
      <c r="H330">
        <v>2200000</v>
      </c>
    </row>
    <row r="331" spans="1:8" x14ac:dyDescent="0.2">
      <c r="A331">
        <v>0.13100000000000001</v>
      </c>
      <c r="B331">
        <v>5.7000000000000009E-2</v>
      </c>
      <c r="C331">
        <v>32.786885245901637</v>
      </c>
      <c r="D331">
        <v>10.720311477789672</v>
      </c>
      <c r="E331">
        <v>0.86499999999999999</v>
      </c>
      <c r="F331">
        <v>7.3951932430188148</v>
      </c>
      <c r="G331">
        <v>1.4823487827508506</v>
      </c>
      <c r="H331">
        <v>2847000</v>
      </c>
    </row>
    <row r="332" spans="1:8" x14ac:dyDescent="0.2">
      <c r="A332">
        <v>4.3999999999999997E-2</v>
      </c>
      <c r="B332">
        <v>-8.7000000000000008E-2</v>
      </c>
      <c r="C332">
        <v>42.553509506158079</v>
      </c>
      <c r="D332">
        <v>10.790967202556164</v>
      </c>
      <c r="E332">
        <v>0.78800000000000003</v>
      </c>
      <c r="F332">
        <v>7.3211682057173153</v>
      </c>
      <c r="G332">
        <v>1.3771922601893782</v>
      </c>
      <c r="H332">
        <v>1977000</v>
      </c>
    </row>
    <row r="333" spans="1:8" x14ac:dyDescent="0.2">
      <c r="A333">
        <v>2.3E-2</v>
      </c>
      <c r="B333">
        <v>-2.0999999999999998E-2</v>
      </c>
      <c r="C333">
        <v>29.071391809425776</v>
      </c>
      <c r="D333">
        <v>10.476583502028243</v>
      </c>
      <c r="E333">
        <v>0.58399999999999996</v>
      </c>
      <c r="F333">
        <v>-26.976121860848085</v>
      </c>
      <c r="G333">
        <v>1.9169837914023962</v>
      </c>
      <c r="H333">
        <v>1840000</v>
      </c>
    </row>
    <row r="334" spans="1:8" x14ac:dyDescent="0.2">
      <c r="A334">
        <v>2.1000000000000001E-2</v>
      </c>
      <c r="B334">
        <v>-1.9999999999999983E-3</v>
      </c>
      <c r="C334">
        <v>23.603058135358406</v>
      </c>
      <c r="D334">
        <v>10.23315094722801</v>
      </c>
      <c r="E334">
        <v>0.42899999999999999</v>
      </c>
      <c r="F334">
        <v>-21.606765327695559</v>
      </c>
      <c r="G334">
        <v>2.8031643293779216</v>
      </c>
      <c r="H334">
        <v>1919000</v>
      </c>
    </row>
    <row r="335" spans="1:8" x14ac:dyDescent="0.2">
      <c r="A335">
        <v>4.2999999999999997E-2</v>
      </c>
      <c r="B335">
        <v>2.1999999999999995E-2</v>
      </c>
      <c r="C335">
        <v>26.657590953922234</v>
      </c>
      <c r="D335">
        <v>10.323512811975622</v>
      </c>
      <c r="E335">
        <v>0.42799999999999999</v>
      </c>
      <c r="F335">
        <v>9.4570298453793598</v>
      </c>
      <c r="G335">
        <v>2.3648817345597899</v>
      </c>
      <c r="H335">
        <v>2065000</v>
      </c>
    </row>
    <row r="336" spans="1:8" x14ac:dyDescent="0.2">
      <c r="A336">
        <v>2.1999999999999999E-2</v>
      </c>
      <c r="B336">
        <v>-2.0999999999999998E-2</v>
      </c>
      <c r="C336">
        <v>29.28787212617187</v>
      </c>
      <c r="D336">
        <v>10.398641006907823</v>
      </c>
      <c r="E336">
        <v>0.46400000000000002</v>
      </c>
      <c r="F336">
        <v>7.8022339027595269</v>
      </c>
      <c r="G336">
        <v>2.1486210574432425</v>
      </c>
      <c r="H336">
        <v>16916133</v>
      </c>
    </row>
    <row r="337" spans="1:8" x14ac:dyDescent="0.2">
      <c r="A337">
        <v>-2E-3</v>
      </c>
      <c r="B337">
        <v>-2.4E-2</v>
      </c>
      <c r="C337">
        <v>669.15083069620255</v>
      </c>
      <c r="D337">
        <v>9.0185743563542289</v>
      </c>
      <c r="E337">
        <v>1.968</v>
      </c>
      <c r="F337">
        <v>-33.168717616580309</v>
      </c>
      <c r="G337">
        <v>3.0623864324651726</v>
      </c>
    </row>
    <row r="338" spans="1:8" x14ac:dyDescent="0.2">
      <c r="A338">
        <v>3.3000000000000002E-2</v>
      </c>
      <c r="B338">
        <v>-0.10400000000000001</v>
      </c>
      <c r="C338">
        <v>0</v>
      </c>
      <c r="D338">
        <v>9.1711836567749891</v>
      </c>
      <c r="E338">
        <v>2.0870000000000002</v>
      </c>
      <c r="F338">
        <v>16.486977589339794</v>
      </c>
      <c r="G338">
        <v>2.5969217970049918</v>
      </c>
    </row>
    <row r="339" spans="1:8" x14ac:dyDescent="0.2">
      <c r="A339">
        <v>-9.4E-2</v>
      </c>
      <c r="B339">
        <v>-0.127</v>
      </c>
      <c r="C339">
        <v>0</v>
      </c>
      <c r="D339">
        <v>8.9784083146288935</v>
      </c>
      <c r="E339">
        <v>2.1709999999999998</v>
      </c>
      <c r="F339">
        <v>-17.533277870216306</v>
      </c>
      <c r="G339">
        <v>2.0809583858764187</v>
      </c>
    </row>
    <row r="340" spans="1:8" x14ac:dyDescent="0.2">
      <c r="A340">
        <v>8.3000000000000004E-2</v>
      </c>
      <c r="B340">
        <v>0.17699999999999999</v>
      </c>
      <c r="C340">
        <v>0</v>
      </c>
      <c r="D340">
        <v>8.920789888464375</v>
      </c>
      <c r="E340">
        <v>5.8650000000000002</v>
      </c>
      <c r="F340">
        <v>-5.5989911727616644</v>
      </c>
      <c r="G340">
        <v>3.2496660432807909</v>
      </c>
    </row>
    <row r="341" spans="1:8" x14ac:dyDescent="0.2">
      <c r="A341">
        <v>0.105</v>
      </c>
      <c r="B341">
        <v>2.1999999999999992E-2</v>
      </c>
      <c r="C341">
        <v>0</v>
      </c>
      <c r="D341">
        <v>8.8334627207199308</v>
      </c>
      <c r="E341">
        <v>3.5979999999999999</v>
      </c>
      <c r="F341">
        <v>-8.3622762489981302</v>
      </c>
      <c r="G341">
        <v>3.9565597667638484</v>
      </c>
    </row>
    <row r="342" spans="1:8" x14ac:dyDescent="0.2">
      <c r="A342">
        <v>8.3000000000000004E-2</v>
      </c>
      <c r="B342">
        <v>-2.1999999999999992E-2</v>
      </c>
      <c r="C342">
        <v>0</v>
      </c>
      <c r="D342">
        <v>8.9407601348883841</v>
      </c>
      <c r="E342">
        <v>3.3980000000000001</v>
      </c>
      <c r="F342">
        <v>11.326530612244898</v>
      </c>
      <c r="G342">
        <v>6.6207935053031299</v>
      </c>
    </row>
    <row r="343" spans="1:8" x14ac:dyDescent="0.2">
      <c r="A343">
        <v>0.20899999999999999</v>
      </c>
      <c r="B343">
        <v>0.126</v>
      </c>
      <c r="C343">
        <v>0</v>
      </c>
      <c r="D343">
        <v>8.9038152117229217</v>
      </c>
      <c r="E343">
        <v>3.895</v>
      </c>
      <c r="F343">
        <v>-3.6270786958229668</v>
      </c>
      <c r="G343">
        <v>6.6603260869565215</v>
      </c>
    </row>
    <row r="344" spans="1:8" x14ac:dyDescent="0.2">
      <c r="A344">
        <v>2.5999999999999999E-2</v>
      </c>
      <c r="B344">
        <v>-0.183</v>
      </c>
      <c r="C344">
        <v>0</v>
      </c>
      <c r="D344">
        <v>8.9225249573013894</v>
      </c>
      <c r="E344">
        <v>6.1660000000000004</v>
      </c>
      <c r="F344">
        <v>1.888586956521739</v>
      </c>
      <c r="G344">
        <v>6.2454993999199893</v>
      </c>
    </row>
    <row r="345" spans="1:8" x14ac:dyDescent="0.2">
      <c r="A345">
        <v>-0.109</v>
      </c>
      <c r="B345">
        <v>-0.13500000000000001</v>
      </c>
      <c r="C345">
        <v>0</v>
      </c>
      <c r="D345">
        <v>8.9910643321884613</v>
      </c>
      <c r="E345">
        <v>4.3970000000000002</v>
      </c>
      <c r="F345">
        <v>7.094279237231631</v>
      </c>
      <c r="G345">
        <v>5.7716349147055164</v>
      </c>
      <c r="H345">
        <v>11576000</v>
      </c>
    </row>
    <row r="346" spans="1:8" x14ac:dyDescent="0.2">
      <c r="A346">
        <v>4.2000000000000003E-2</v>
      </c>
      <c r="B346">
        <v>0.151</v>
      </c>
      <c r="C346">
        <v>255.52955719394288</v>
      </c>
      <c r="D346">
        <v>9.0694678130947679</v>
      </c>
      <c r="E346">
        <v>2.778</v>
      </c>
      <c r="F346">
        <v>8.1558959033744252</v>
      </c>
      <c r="G346">
        <v>5.2155192263412387</v>
      </c>
    </row>
    <row r="347" spans="1:8" x14ac:dyDescent="0.2">
      <c r="A347">
        <v>0.16400000000000001</v>
      </c>
      <c r="B347">
        <v>0.122</v>
      </c>
      <c r="C347">
        <v>0</v>
      </c>
      <c r="D347">
        <v>8.9890700650436539</v>
      </c>
      <c r="E347">
        <v>0.93400000000000005</v>
      </c>
      <c r="F347">
        <v>-47.307869305108149</v>
      </c>
      <c r="G347">
        <v>3.7038053649407363</v>
      </c>
    </row>
    <row r="348" spans="1:8" x14ac:dyDescent="0.2">
      <c r="A348">
        <v>-0.49</v>
      </c>
      <c r="B348">
        <v>-0.66</v>
      </c>
      <c r="C348">
        <v>0</v>
      </c>
      <c r="D348">
        <v>9.2043222996506202</v>
      </c>
      <c r="E348">
        <v>0.79700000000000004</v>
      </c>
      <c r="F348">
        <v>24.017467248908297</v>
      </c>
      <c r="G348">
        <v>3.3125754527162976</v>
      </c>
      <c r="H348">
        <v>8242091</v>
      </c>
    </row>
    <row r="349" spans="1:8" x14ac:dyDescent="0.2">
      <c r="A349">
        <v>0.13500000000000001</v>
      </c>
      <c r="B349">
        <v>0.625</v>
      </c>
      <c r="C349">
        <v>200.45458083031349</v>
      </c>
      <c r="D349">
        <v>9.3460942929538025</v>
      </c>
      <c r="E349">
        <v>0.80100000000000005</v>
      </c>
      <c r="F349">
        <v>15.231388329979879</v>
      </c>
      <c r="G349">
        <v>3.5897503055701065</v>
      </c>
    </row>
    <row r="350" spans="1:8" x14ac:dyDescent="0.2">
      <c r="A350">
        <v>9.1999999999999998E-2</v>
      </c>
      <c r="B350">
        <v>-4.300000000000001E-2</v>
      </c>
      <c r="C350">
        <v>0</v>
      </c>
      <c r="D350">
        <v>9.159257581746866</v>
      </c>
      <c r="E350">
        <v>0.95399999999999996</v>
      </c>
      <c r="F350">
        <v>-17.042081368954076</v>
      </c>
      <c r="G350">
        <v>4.5596716480740893</v>
      </c>
      <c r="H350">
        <v>7408759.0499999998</v>
      </c>
    </row>
    <row r="351" spans="1:8" x14ac:dyDescent="0.2">
      <c r="A351">
        <v>2.5999999999999999E-2</v>
      </c>
      <c r="B351">
        <v>-6.6000000000000003E-2</v>
      </c>
      <c r="C351">
        <v>172.7909846770996</v>
      </c>
      <c r="D351">
        <v>9.2492725819779711</v>
      </c>
      <c r="E351">
        <v>1.03</v>
      </c>
      <c r="F351">
        <v>9.4190696695432532</v>
      </c>
      <c r="G351">
        <v>4.1239780705972873</v>
      </c>
      <c r="H351">
        <v>6622589.2000000002</v>
      </c>
    </row>
    <row r="352" spans="1:8" x14ac:dyDescent="0.2">
      <c r="A352">
        <v>-2.3E-2</v>
      </c>
      <c r="B352">
        <v>-4.9000000000000002E-2</v>
      </c>
      <c r="C352">
        <v>130.785575764757</v>
      </c>
      <c r="D352">
        <v>9.8815486450173733</v>
      </c>
      <c r="E352">
        <v>1.1719999999999999</v>
      </c>
      <c r="F352">
        <v>88.188900644416663</v>
      </c>
      <c r="G352">
        <v>2.5880098129408156</v>
      </c>
      <c r="H352">
        <v>7970000</v>
      </c>
    </row>
    <row r="353" spans="1:8" x14ac:dyDescent="0.2">
      <c r="A353">
        <v>8.5999999999999993E-2</v>
      </c>
      <c r="B353">
        <v>0.10899999999999999</v>
      </c>
      <c r="C353">
        <v>269.87674387105511</v>
      </c>
      <c r="D353">
        <v>9.4837967371639813</v>
      </c>
      <c r="E353">
        <v>1.288</v>
      </c>
      <c r="F353">
        <v>-32.817131759174082</v>
      </c>
      <c r="G353">
        <v>2.2466337010270063</v>
      </c>
      <c r="H353">
        <v>5770000</v>
      </c>
    </row>
    <row r="354" spans="1:8" x14ac:dyDescent="0.2">
      <c r="A354">
        <v>-0.43</v>
      </c>
      <c r="B354">
        <v>-0.51600000000000001</v>
      </c>
      <c r="C354">
        <v>222.66815883919267</v>
      </c>
      <c r="D354">
        <v>9.2402874483441355</v>
      </c>
      <c r="E354">
        <v>2.9710000000000001</v>
      </c>
      <c r="F354">
        <v>-21.612780524914417</v>
      </c>
      <c r="G354">
        <v>2.5148486024844718</v>
      </c>
      <c r="H354">
        <v>5940000</v>
      </c>
    </row>
    <row r="355" spans="1:8" x14ac:dyDescent="0.2">
      <c r="A355">
        <v>-0.97899999999999998</v>
      </c>
      <c r="B355">
        <v>-0.54899999999999993</v>
      </c>
      <c r="C355">
        <v>196.42207598955062</v>
      </c>
      <c r="D355">
        <v>9.5431631000922348</v>
      </c>
      <c r="E355">
        <v>2.3410000000000002</v>
      </c>
      <c r="F355">
        <v>35.374611801242231</v>
      </c>
      <c r="G355">
        <v>2.1679690300379955</v>
      </c>
    </row>
    <row r="356" spans="1:8" x14ac:dyDescent="0.2">
      <c r="A356">
        <v>0.14199999999999999</v>
      </c>
      <c r="B356">
        <v>1.121</v>
      </c>
      <c r="C356">
        <v>0</v>
      </c>
      <c r="D356">
        <v>9.2811715527367742</v>
      </c>
      <c r="E356">
        <v>1.6910000000000001</v>
      </c>
      <c r="F356">
        <v>-23.048247186178219</v>
      </c>
      <c r="G356">
        <v>1.8228060368921184</v>
      </c>
    </row>
    <row r="357" spans="1:8" x14ac:dyDescent="0.2">
      <c r="A357">
        <v>-8.2000000000000003E-2</v>
      </c>
      <c r="B357">
        <v>-0.22399999999999998</v>
      </c>
      <c r="C357">
        <v>0</v>
      </c>
      <c r="D357">
        <v>11.11648451637668</v>
      </c>
      <c r="E357">
        <v>1.2629999999999999</v>
      </c>
      <c r="F357">
        <v>-43.134287984581313</v>
      </c>
      <c r="G357">
        <v>0.52963386897771703</v>
      </c>
    </row>
    <row r="358" spans="1:8" x14ac:dyDescent="0.2">
      <c r="A358">
        <v>-0.159</v>
      </c>
      <c r="B358">
        <v>-0.28100000000000003</v>
      </c>
      <c r="C358">
        <v>0</v>
      </c>
      <c r="D358">
        <v>11.306417767307444</v>
      </c>
      <c r="E358">
        <v>1.4370000000000001</v>
      </c>
      <c r="F358">
        <v>20.916888406594222</v>
      </c>
      <c r="G358">
        <v>0.46250399547589194</v>
      </c>
    </row>
    <row r="359" spans="1:8" x14ac:dyDescent="0.2">
      <c r="A359">
        <v>3.2000000000000001E-2</v>
      </c>
      <c r="B359">
        <v>0.191</v>
      </c>
      <c r="C359">
        <v>0</v>
      </c>
      <c r="D359">
        <v>11.73682872763068</v>
      </c>
      <c r="E359">
        <v>1.5189999999999999</v>
      </c>
      <c r="F359">
        <v>53.788940522731188</v>
      </c>
      <c r="G359">
        <v>0.34200407690155482</v>
      </c>
      <c r="H359">
        <v>25800000</v>
      </c>
    </row>
    <row r="360" spans="1:8" x14ac:dyDescent="0.2">
      <c r="A360">
        <v>0.111</v>
      </c>
      <c r="B360">
        <v>7.9000000000000001E-2</v>
      </c>
      <c r="C360">
        <v>580.07509499291768</v>
      </c>
      <c r="D360">
        <v>11.837079283316969</v>
      </c>
      <c r="E360">
        <v>1.5680000000000001</v>
      </c>
      <c r="F360">
        <v>10.544785962668373</v>
      </c>
      <c r="G360">
        <v>0.3216305338212111</v>
      </c>
    </row>
    <row r="361" spans="1:8" x14ac:dyDescent="0.2">
      <c r="A361">
        <v>5.1999999999999998E-2</v>
      </c>
      <c r="B361">
        <v>-5.9000000000000004E-2</v>
      </c>
      <c r="C361">
        <v>0</v>
      </c>
      <c r="D361">
        <v>11.835545052302459</v>
      </c>
      <c r="E361">
        <v>1.482</v>
      </c>
      <c r="F361">
        <v>-0.15330546837713147</v>
      </c>
      <c r="G361">
        <v>0.34228022654518592</v>
      </c>
    </row>
    <row r="362" spans="1:8" x14ac:dyDescent="0.2">
      <c r="A362">
        <v>0.10199999999999999</v>
      </c>
      <c r="B362">
        <v>4.9999999999999996E-2</v>
      </c>
      <c r="C362">
        <v>0</v>
      </c>
      <c r="D362">
        <v>11.78176105287563</v>
      </c>
      <c r="E362">
        <v>1.3440000000000001</v>
      </c>
      <c r="F362">
        <v>-5.2363225516751886</v>
      </c>
      <c r="G362">
        <v>0.34812448411849223</v>
      </c>
    </row>
    <row r="363" spans="1:8" x14ac:dyDescent="0.2">
      <c r="A363">
        <v>0.14699999999999999</v>
      </c>
      <c r="B363">
        <v>4.4999999999999998E-2</v>
      </c>
      <c r="C363">
        <v>0</v>
      </c>
      <c r="D363">
        <v>11.312325878090913</v>
      </c>
      <c r="E363">
        <v>1.167</v>
      </c>
      <c r="F363">
        <v>-37.464461496132799</v>
      </c>
      <c r="G363">
        <v>0.54193146265154479</v>
      </c>
    </row>
    <row r="364" spans="1:8" x14ac:dyDescent="0.2">
      <c r="A364">
        <v>0.17599999999999999</v>
      </c>
      <c r="B364">
        <v>2.8999999999999998E-2</v>
      </c>
      <c r="C364">
        <v>0</v>
      </c>
      <c r="D364">
        <v>11.158619142203678</v>
      </c>
      <c r="E364">
        <v>1.1559999999999999</v>
      </c>
      <c r="F364">
        <v>-14.247653500195542</v>
      </c>
      <c r="G364">
        <v>0.65805375823048196</v>
      </c>
      <c r="H364">
        <v>25754400</v>
      </c>
    </row>
    <row r="365" spans="1:8" x14ac:dyDescent="0.2">
      <c r="A365">
        <v>0.08</v>
      </c>
      <c r="B365">
        <v>-9.5999999999999988E-2</v>
      </c>
      <c r="C365">
        <v>513.4654491805893</v>
      </c>
      <c r="D365">
        <v>11.389706431011088</v>
      </c>
      <c r="E365">
        <v>1.2809999999999999</v>
      </c>
      <c r="F365">
        <v>25.996921585953309</v>
      </c>
      <c r="G365">
        <v>0.56735326388181928</v>
      </c>
    </row>
    <row r="366" spans="1:8" x14ac:dyDescent="0.2">
      <c r="A366">
        <v>7.4999999999999997E-2</v>
      </c>
      <c r="B366">
        <v>-5.0000000000000044E-3</v>
      </c>
      <c r="C366">
        <v>0</v>
      </c>
      <c r="D366">
        <v>11.620945441125958</v>
      </c>
      <c r="E366">
        <v>1.262</v>
      </c>
      <c r="F366">
        <v>26.016039453889402</v>
      </c>
      <c r="G366">
        <v>0.4501961277119032</v>
      </c>
      <c r="H366">
        <v>394805</v>
      </c>
    </row>
    <row r="367" spans="1:8" x14ac:dyDescent="0.2">
      <c r="A367">
        <v>0.16900000000000001</v>
      </c>
      <c r="B367">
        <v>9.4000000000000014E-2</v>
      </c>
      <c r="C367">
        <v>21.789958389323012</v>
      </c>
      <c r="D367">
        <v>8.3519283777797906</v>
      </c>
      <c r="E367">
        <v>0.78700000000000003</v>
      </c>
      <c r="F367">
        <v>-39.317224168615056</v>
      </c>
      <c r="G367">
        <v>4.2749381480417137</v>
      </c>
    </row>
    <row r="368" spans="1:8" x14ac:dyDescent="0.2">
      <c r="A368">
        <v>5.0999999999999997E-2</v>
      </c>
      <c r="B368">
        <v>-0.20100000000000001</v>
      </c>
      <c r="C368">
        <v>0</v>
      </c>
      <c r="D368">
        <v>8.6746766542045801</v>
      </c>
      <c r="E368">
        <v>0.88200000000000001</v>
      </c>
      <c r="F368">
        <v>38.091769761128525</v>
      </c>
      <c r="G368">
        <v>3.694677271948315</v>
      </c>
    </row>
    <row r="369" spans="1:8" x14ac:dyDescent="0.2">
      <c r="A369">
        <v>3.7999999999999999E-2</v>
      </c>
      <c r="B369">
        <v>-1.2999999999999998E-2</v>
      </c>
      <c r="C369">
        <v>0</v>
      </c>
      <c r="D369">
        <v>9.1695218149500199</v>
      </c>
      <c r="E369">
        <v>1.016</v>
      </c>
      <c r="F369">
        <v>64.024424519721904</v>
      </c>
      <c r="G369">
        <v>2.5873657934300849</v>
      </c>
      <c r="H369">
        <v>4907423.7589999996</v>
      </c>
    </row>
    <row r="370" spans="1:8" x14ac:dyDescent="0.2">
      <c r="A370">
        <v>7.0000000000000007E-2</v>
      </c>
      <c r="B370">
        <v>3.2000000000000008E-2</v>
      </c>
      <c r="C370">
        <v>179.51858345254476</v>
      </c>
      <c r="D370">
        <v>9.3456414228315001</v>
      </c>
      <c r="E370">
        <v>0.97799999999999998</v>
      </c>
      <c r="F370">
        <v>19.258069217053745</v>
      </c>
      <c r="G370">
        <v>2.3877213831930537</v>
      </c>
    </row>
    <row r="371" spans="1:8" x14ac:dyDescent="0.2">
      <c r="A371">
        <v>7.0999999999999994E-2</v>
      </c>
      <c r="B371">
        <v>9.9999999999998701E-4</v>
      </c>
      <c r="C371">
        <v>0</v>
      </c>
      <c r="D371">
        <v>9.5633217229912084</v>
      </c>
      <c r="E371">
        <v>1.0389999999999999</v>
      </c>
      <c r="F371">
        <v>24.318955657765073</v>
      </c>
      <c r="G371">
        <v>2.1481162921836972</v>
      </c>
      <c r="H371">
        <v>4699375</v>
      </c>
    </row>
    <row r="372" spans="1:8" x14ac:dyDescent="0.2">
      <c r="A372">
        <v>0.06</v>
      </c>
      <c r="B372">
        <v>-1.0999999999999996E-2</v>
      </c>
      <c r="C372">
        <v>135.18445797932711</v>
      </c>
      <c r="D372">
        <v>9.7684410698849966</v>
      </c>
      <c r="E372">
        <v>0.98099999999999998</v>
      </c>
      <c r="F372">
        <v>22.76715750093129</v>
      </c>
      <c r="G372">
        <v>1.9894511725351509</v>
      </c>
      <c r="H372">
        <v>3893053.5</v>
      </c>
    </row>
    <row r="373" spans="1:8" x14ac:dyDescent="0.2">
      <c r="A373">
        <v>0.14199999999999999</v>
      </c>
      <c r="B373">
        <v>8.199999999999999E-2</v>
      </c>
      <c r="C373">
        <v>144.31949160496936</v>
      </c>
      <c r="D373">
        <v>9.0731814936880877</v>
      </c>
      <c r="E373">
        <v>0.98199999999999998</v>
      </c>
      <c r="F373">
        <v>-50.10550830497327</v>
      </c>
      <c r="G373">
        <v>3.0940884576690664</v>
      </c>
      <c r="H373">
        <v>3486323.05</v>
      </c>
    </row>
    <row r="374" spans="1:8" x14ac:dyDescent="0.2">
      <c r="A374">
        <v>-0.156</v>
      </c>
      <c r="B374">
        <v>-0.29799999999999999</v>
      </c>
      <c r="C374">
        <v>118.34318230089492</v>
      </c>
      <c r="D374">
        <v>8.9042762467342946</v>
      </c>
      <c r="E374">
        <v>1.1279999999999999</v>
      </c>
      <c r="F374">
        <v>-15.54110730316412</v>
      </c>
      <c r="G374">
        <v>4.0007954212418895</v>
      </c>
      <c r="H374">
        <v>3519512.5</v>
      </c>
    </row>
    <row r="375" spans="1:8" x14ac:dyDescent="0.2">
      <c r="A375">
        <v>-7.1999999999999995E-2</v>
      </c>
      <c r="B375">
        <v>8.4000000000000005E-2</v>
      </c>
      <c r="C375">
        <v>117.97349572846623</v>
      </c>
      <c r="D375">
        <v>9.325970514041579</v>
      </c>
      <c r="E375">
        <v>1.095</v>
      </c>
      <c r="F375">
        <v>52.454235098651523</v>
      </c>
      <c r="G375">
        <v>2.6575444115104072</v>
      </c>
    </row>
    <row r="376" spans="1:8" x14ac:dyDescent="0.2">
      <c r="A376">
        <v>1E-3</v>
      </c>
      <c r="B376">
        <v>7.2999999999999995E-2</v>
      </c>
      <c r="C376">
        <v>0</v>
      </c>
      <c r="D376">
        <v>9.7416273472084107</v>
      </c>
      <c r="E376">
        <v>0.82699999999999996</v>
      </c>
      <c r="F376">
        <v>51.536575636528902</v>
      </c>
      <c r="G376">
        <v>1.9948310530907809</v>
      </c>
    </row>
    <row r="377" spans="1:8" x14ac:dyDescent="0.2">
      <c r="A377">
        <v>0.246</v>
      </c>
      <c r="B377">
        <v>0.245</v>
      </c>
      <c r="C377">
        <v>0</v>
      </c>
      <c r="D377">
        <v>6.7790988415736981</v>
      </c>
      <c r="E377">
        <v>1.0029999999999999</v>
      </c>
      <c r="F377">
        <v>-7.0327376767171712</v>
      </c>
      <c r="G377">
        <v>4.1891294656057942</v>
      </c>
    </row>
    <row r="378" spans="1:8" x14ac:dyDescent="0.2">
      <c r="A378">
        <v>6.4000000000000001E-2</v>
      </c>
      <c r="B378">
        <v>-6.6000000000000003E-2</v>
      </c>
      <c r="C378">
        <v>0</v>
      </c>
      <c r="D378">
        <v>6.7381939629304464</v>
      </c>
      <c r="E378">
        <v>1.0820000000000001</v>
      </c>
      <c r="F378">
        <v>-4.0079565460674447</v>
      </c>
      <c r="G378">
        <v>4.745100617865373</v>
      </c>
    </row>
    <row r="379" spans="1:8" x14ac:dyDescent="0.2">
      <c r="A379">
        <v>3.5999999999999997E-2</v>
      </c>
      <c r="B379">
        <v>-2.8000000000000004E-2</v>
      </c>
      <c r="C379">
        <v>0</v>
      </c>
      <c r="D379">
        <v>6.8874137865242018</v>
      </c>
      <c r="E379">
        <v>1.1599999999999999</v>
      </c>
      <c r="F379">
        <v>16.092816056206207</v>
      </c>
      <c r="G379">
        <v>4.4205042740625231</v>
      </c>
    </row>
    <row r="380" spans="1:8" x14ac:dyDescent="0.2">
      <c r="A380">
        <v>5.6000000000000001E-2</v>
      </c>
      <c r="B380">
        <v>2.0000000000000004E-2</v>
      </c>
      <c r="C380">
        <v>0</v>
      </c>
      <c r="D380">
        <v>7.0938580114460841</v>
      </c>
      <c r="E380">
        <v>1.083</v>
      </c>
      <c r="F380">
        <v>22.929916804781072</v>
      </c>
      <c r="G380">
        <v>3.8324090570223137</v>
      </c>
    </row>
    <row r="381" spans="1:8" x14ac:dyDescent="0.2">
      <c r="A381">
        <v>0.04</v>
      </c>
      <c r="B381">
        <v>-1.6E-2</v>
      </c>
      <c r="C381">
        <v>0</v>
      </c>
      <c r="D381">
        <v>7.4652419448019645</v>
      </c>
      <c r="E381">
        <v>1.1819999999999999</v>
      </c>
      <c r="F381">
        <v>44.973956992925132</v>
      </c>
      <c r="G381">
        <v>2.8523980717846755</v>
      </c>
    </row>
    <row r="382" spans="1:8" x14ac:dyDescent="0.2">
      <c r="A382">
        <v>7.9000000000000001E-2</v>
      </c>
      <c r="B382">
        <v>3.9E-2</v>
      </c>
      <c r="C382">
        <v>0</v>
      </c>
      <c r="D382">
        <v>7.68386904236971</v>
      </c>
      <c r="E382">
        <v>1.288</v>
      </c>
      <c r="F382">
        <v>24.436716261671965</v>
      </c>
      <c r="G382">
        <v>2.5023877007525503</v>
      </c>
    </row>
    <row r="383" spans="1:8" x14ac:dyDescent="0.2">
      <c r="A383">
        <v>0.12</v>
      </c>
      <c r="B383">
        <v>4.0999999999999995E-2</v>
      </c>
      <c r="C383">
        <v>0</v>
      </c>
      <c r="D383">
        <v>7.2131421916773633</v>
      </c>
      <c r="E383">
        <v>1.5549999999999999</v>
      </c>
      <c r="F383">
        <v>-37.545184999063508</v>
      </c>
      <c r="G383">
        <v>3.8771683306929963</v>
      </c>
    </row>
    <row r="384" spans="1:8" x14ac:dyDescent="0.2">
      <c r="A384">
        <v>-7.0999999999999994E-2</v>
      </c>
      <c r="B384">
        <v>-0.191</v>
      </c>
      <c r="C384">
        <v>0</v>
      </c>
      <c r="D384">
        <v>7.0524415984248767</v>
      </c>
      <c r="E384">
        <v>1.0629999999999999</v>
      </c>
      <c r="F384">
        <v>-14.845300814206253</v>
      </c>
      <c r="G384">
        <v>4.4325265623526304</v>
      </c>
    </row>
    <row r="385" spans="1:8" x14ac:dyDescent="0.2">
      <c r="A385">
        <v>-7.1999999999999995E-2</v>
      </c>
      <c r="B385">
        <v>-1.0000000000000009E-3</v>
      </c>
      <c r="C385">
        <v>0</v>
      </c>
      <c r="D385">
        <v>7.4754633785206694</v>
      </c>
      <c r="E385">
        <v>0.96099999999999997</v>
      </c>
      <c r="F385">
        <v>52.6567544391729</v>
      </c>
      <c r="G385">
        <v>2.6795675593562929</v>
      </c>
    </row>
    <row r="386" spans="1:8" x14ac:dyDescent="0.2">
      <c r="A386">
        <v>-4.3999999999999997E-2</v>
      </c>
      <c r="B386">
        <v>2.7999999999999997E-2</v>
      </c>
      <c r="C386">
        <v>0</v>
      </c>
      <c r="D386">
        <v>7.6908108029361779</v>
      </c>
      <c r="E386">
        <v>0.94399999999999995</v>
      </c>
      <c r="F386">
        <v>24.029273009756729</v>
      </c>
      <c r="G386">
        <v>1.9188962538182972</v>
      </c>
    </row>
    <row r="387" spans="1:8" x14ac:dyDescent="0.2">
      <c r="A387">
        <v>8.5000000000000006E-2</v>
      </c>
      <c r="B387">
        <v>0.129</v>
      </c>
      <c r="C387">
        <v>0</v>
      </c>
      <c r="D387">
        <v>9.1369563377161782</v>
      </c>
      <c r="F387">
        <v>-11.067385954478826</v>
      </c>
      <c r="G387">
        <v>1.321776123577459</v>
      </c>
    </row>
    <row r="388" spans="1:8" x14ac:dyDescent="0.2">
      <c r="B388">
        <v>0</v>
      </c>
      <c r="C388">
        <v>0</v>
      </c>
      <c r="D388">
        <v>8.998889444721657</v>
      </c>
      <c r="F388">
        <v>-12.895957670531924</v>
      </c>
      <c r="G388">
        <v>1.6757377296274194</v>
      </c>
    </row>
    <row r="389" spans="1:8" x14ac:dyDescent="0.2">
      <c r="B389">
        <v>0</v>
      </c>
      <c r="C389">
        <v>0</v>
      </c>
      <c r="D389">
        <v>9.0907405118933582</v>
      </c>
      <c r="F389">
        <v>9.6201549525641621</v>
      </c>
      <c r="G389">
        <v>1.6714916248100644</v>
      </c>
    </row>
    <row r="390" spans="1:8" x14ac:dyDescent="0.2">
      <c r="B390">
        <v>0</v>
      </c>
      <c r="C390">
        <v>0</v>
      </c>
      <c r="D390">
        <v>9.292670676488342</v>
      </c>
      <c r="F390">
        <v>22.376254317430632</v>
      </c>
      <c r="G390">
        <v>1.406382803543589</v>
      </c>
    </row>
    <row r="391" spans="1:8" x14ac:dyDescent="0.2">
      <c r="B391">
        <v>0</v>
      </c>
      <c r="C391">
        <v>0</v>
      </c>
      <c r="D391">
        <v>9.4658716523813062</v>
      </c>
      <c r="F391">
        <v>18.910506252265581</v>
      </c>
      <c r="G391">
        <v>1.4141338936205115</v>
      </c>
    </row>
    <row r="392" spans="1:8" x14ac:dyDescent="0.2">
      <c r="B392">
        <v>0</v>
      </c>
      <c r="C392">
        <v>0</v>
      </c>
      <c r="D392">
        <v>9.4114786944474158</v>
      </c>
      <c r="F392">
        <v>-5.2940121321547009</v>
      </c>
      <c r="G392">
        <v>1.3280488232726708</v>
      </c>
    </row>
    <row r="393" spans="1:8" x14ac:dyDescent="0.2">
      <c r="B393">
        <v>0</v>
      </c>
      <c r="C393">
        <v>0</v>
      </c>
      <c r="D393">
        <v>9.3279428580011281</v>
      </c>
      <c r="F393">
        <v>-8.0141878365602022</v>
      </c>
      <c r="G393">
        <v>1.3196308595800719</v>
      </c>
    </row>
    <row r="394" spans="1:8" x14ac:dyDescent="0.2">
      <c r="B394">
        <v>0</v>
      </c>
      <c r="C394">
        <v>0</v>
      </c>
      <c r="D394">
        <v>9.0815532503366576</v>
      </c>
      <c r="F394">
        <v>-21.83823586284776</v>
      </c>
      <c r="G394">
        <v>2.1338979852498023</v>
      </c>
      <c r="H394">
        <v>676651</v>
      </c>
    </row>
    <row r="395" spans="1:8" x14ac:dyDescent="0.2">
      <c r="B395">
        <v>0</v>
      </c>
      <c r="C395">
        <v>23.940637637676595</v>
      </c>
      <c r="D395">
        <v>9.6195916368717533</v>
      </c>
      <c r="F395">
        <v>71.264401939530742</v>
      </c>
      <c r="G395">
        <v>1.8771261016543912</v>
      </c>
      <c r="H395">
        <v>643469</v>
      </c>
    </row>
    <row r="396" spans="1:8" x14ac:dyDescent="0.2">
      <c r="B396">
        <v>0</v>
      </c>
      <c r="C396">
        <v>25.96255724343844</v>
      </c>
      <c r="D396">
        <v>9.437706993563264</v>
      </c>
      <c r="E396">
        <v>3.6999999999999998E-2</v>
      </c>
      <c r="F396">
        <v>-16.630249254494618</v>
      </c>
      <c r="G396">
        <v>1.9744043209138924</v>
      </c>
      <c r="H396">
        <v>740000</v>
      </c>
    </row>
    <row r="397" spans="1:8" x14ac:dyDescent="0.2">
      <c r="A397">
        <v>8.9999999999999993E-3</v>
      </c>
      <c r="B397">
        <v>8.9999999999999993E-3</v>
      </c>
      <c r="C397" t="e">
        <v>#DIV/0!</v>
      </c>
      <c r="D397" t="e">
        <v>#NUM!</v>
      </c>
      <c r="G397" t="e">
        <v>#DIV/0!</v>
      </c>
      <c r="H397">
        <v>642000</v>
      </c>
    </row>
    <row r="398" spans="1:8" x14ac:dyDescent="0.2">
      <c r="B398">
        <v>0</v>
      </c>
      <c r="C398" t="e">
        <v>#DIV/0!</v>
      </c>
      <c r="D398" t="e">
        <v>#NUM!</v>
      </c>
      <c r="F398" t="e">
        <v>#DIV/0!</v>
      </c>
      <c r="G398" t="e">
        <v>#DIV/0!</v>
      </c>
    </row>
    <row r="399" spans="1:8" x14ac:dyDescent="0.2">
      <c r="B399">
        <v>0</v>
      </c>
      <c r="C399" t="e">
        <v>#DIV/0!</v>
      </c>
      <c r="D399" t="e">
        <v>#NUM!</v>
      </c>
      <c r="F399" t="e">
        <v>#DIV/0!</v>
      </c>
      <c r="G399" t="e">
        <v>#DIV/0!</v>
      </c>
      <c r="H399">
        <v>706954</v>
      </c>
    </row>
    <row r="400" spans="1:8" x14ac:dyDescent="0.2">
      <c r="B400">
        <v>0</v>
      </c>
      <c r="C400">
        <v>12.391831726555653</v>
      </c>
      <c r="D400">
        <v>9.7560890255314039</v>
      </c>
      <c r="E400">
        <v>0.97799999999999998</v>
      </c>
      <c r="F400" t="e">
        <v>#DIV/0!</v>
      </c>
      <c r="G400">
        <v>3.3055217567645867</v>
      </c>
    </row>
    <row r="401" spans="1:8" x14ac:dyDescent="0.2">
      <c r="B401">
        <v>0</v>
      </c>
      <c r="C401">
        <v>0</v>
      </c>
      <c r="D401">
        <v>10.037887318015784</v>
      </c>
      <c r="E401">
        <v>1.2270000000000001</v>
      </c>
      <c r="F401">
        <v>32.55113274233733</v>
      </c>
      <c r="G401">
        <v>2.2922148883157756</v>
      </c>
      <c r="H401">
        <v>1900000</v>
      </c>
    </row>
    <row r="402" spans="1:8" x14ac:dyDescent="0.2">
      <c r="A402">
        <v>6.0000000000000001E-3</v>
      </c>
      <c r="B402">
        <v>6.0000000000000001E-3</v>
      </c>
      <c r="C402">
        <v>88.240757941668221</v>
      </c>
      <c r="D402">
        <v>9.4503017082165517</v>
      </c>
      <c r="E402">
        <v>0.63800000000000001</v>
      </c>
      <c r="F402">
        <v>-5.3561058415355038</v>
      </c>
      <c r="G402">
        <v>1.6938325991189427</v>
      </c>
      <c r="H402">
        <v>2100000</v>
      </c>
    </row>
    <row r="403" spans="1:8" x14ac:dyDescent="0.2">
      <c r="A403">
        <v>0.111</v>
      </c>
      <c r="B403">
        <v>-8.4000000000000005E-2</v>
      </c>
      <c r="C403">
        <v>91.106290672451195</v>
      </c>
      <c r="D403">
        <v>9.4055781540366841</v>
      </c>
      <c r="E403">
        <v>0.47499999999999998</v>
      </c>
      <c r="F403">
        <v>-4.3738200125865321</v>
      </c>
      <c r="G403">
        <v>1.8961829549193814</v>
      </c>
      <c r="H403">
        <v>1700000</v>
      </c>
    </row>
    <row r="404" spans="1:8" x14ac:dyDescent="0.2">
      <c r="A404">
        <v>9.8000000000000004E-2</v>
      </c>
      <c r="B404">
        <v>-1.2999999999999998E-2</v>
      </c>
      <c r="C404">
        <v>66.627474034881445</v>
      </c>
      <c r="D404">
        <v>9.592741540485795</v>
      </c>
      <c r="E404">
        <v>0.42599999999999999</v>
      </c>
      <c r="F404">
        <v>20.58242843040474</v>
      </c>
      <c r="G404">
        <v>1.7406876790830945</v>
      </c>
      <c r="H404">
        <v>2400000</v>
      </c>
    </row>
    <row r="405" spans="1:8" x14ac:dyDescent="0.2">
      <c r="A405">
        <v>0.104</v>
      </c>
      <c r="B405">
        <v>5.9999999999999915E-3</v>
      </c>
      <c r="C405">
        <v>76.229195781984501</v>
      </c>
      <c r="D405">
        <v>9.9055354541534282</v>
      </c>
      <c r="E405">
        <v>0.44900000000000001</v>
      </c>
      <c r="F405">
        <v>36.723973256924545</v>
      </c>
      <c r="G405">
        <v>1.5709794920413154</v>
      </c>
    </row>
    <row r="406" spans="1:8" x14ac:dyDescent="0.2">
      <c r="A406">
        <v>0.121</v>
      </c>
      <c r="B406">
        <v>1.7000000000000001E-2</v>
      </c>
      <c r="C406">
        <v>0</v>
      </c>
      <c r="D406">
        <v>10.033067398072022</v>
      </c>
      <c r="E406">
        <v>0.59599999999999997</v>
      </c>
      <c r="F406">
        <v>13.602115662891073</v>
      </c>
      <c r="G406">
        <v>1.5290552114903149</v>
      </c>
      <c r="H406">
        <v>700000</v>
      </c>
    </row>
    <row r="407" spans="1:8" x14ac:dyDescent="0.2">
      <c r="A407">
        <v>9.9000000000000005E-2</v>
      </c>
      <c r="B407">
        <v>-2.1999999999999992E-2</v>
      </c>
      <c r="C407">
        <v>20.856921518383885</v>
      </c>
      <c r="D407">
        <v>9.9730136151847386</v>
      </c>
      <c r="E407">
        <v>0.57199999999999995</v>
      </c>
      <c r="F407">
        <v>-5.8286115869460184</v>
      </c>
      <c r="G407">
        <v>1.5653917910447761</v>
      </c>
    </row>
    <row r="408" spans="1:8" x14ac:dyDescent="0.2">
      <c r="A408">
        <v>0.10299999999999999</v>
      </c>
      <c r="B408">
        <v>3.9999999999999897E-3</v>
      </c>
      <c r="C408">
        <v>0</v>
      </c>
      <c r="D408">
        <v>9.5994728254634492</v>
      </c>
      <c r="E408">
        <v>0.64800000000000002</v>
      </c>
      <c r="F408">
        <v>-31.17070895522388</v>
      </c>
      <c r="G408">
        <v>1.8110049468049061</v>
      </c>
    </row>
    <row r="409" spans="1:8" x14ac:dyDescent="0.2">
      <c r="A409">
        <v>6.0999999999999999E-2</v>
      </c>
      <c r="B409">
        <v>-4.1999999999999996E-2</v>
      </c>
      <c r="C409">
        <v>0</v>
      </c>
      <c r="D409">
        <v>8.8888946693715933</v>
      </c>
      <c r="E409">
        <v>0.52600000000000002</v>
      </c>
      <c r="F409">
        <v>-50.863996747306359</v>
      </c>
      <c r="G409">
        <v>2.9154599365604743</v>
      </c>
    </row>
    <row r="410" spans="1:8" x14ac:dyDescent="0.2">
      <c r="A410">
        <v>-0.17699999999999999</v>
      </c>
      <c r="B410">
        <v>-0.23799999999999999</v>
      </c>
      <c r="C410">
        <v>0</v>
      </c>
      <c r="D410">
        <v>8.8961774222748051</v>
      </c>
      <c r="E410">
        <v>0.496</v>
      </c>
      <c r="F410">
        <v>0.73093366432216245</v>
      </c>
      <c r="G410">
        <v>2.7664293537787512</v>
      </c>
    </row>
    <row r="411" spans="1:8" x14ac:dyDescent="0.2">
      <c r="A411">
        <v>-6.2E-2</v>
      </c>
      <c r="B411">
        <v>0.11499999999999999</v>
      </c>
      <c r="C411">
        <v>0</v>
      </c>
      <c r="D411">
        <v>9.0422766869289273</v>
      </c>
      <c r="E411">
        <v>0.42199999999999999</v>
      </c>
      <c r="F411">
        <v>15.731106243154436</v>
      </c>
      <c r="G411">
        <v>2.3418904530935762</v>
      </c>
    </row>
    <row r="412" spans="1:8" x14ac:dyDescent="0.2">
      <c r="A412">
        <v>-4.0000000000000001E-3</v>
      </c>
      <c r="B412">
        <v>5.7999999999999996E-2</v>
      </c>
      <c r="C412">
        <v>0</v>
      </c>
      <c r="D412">
        <v>6.9833385195349607</v>
      </c>
      <c r="E412">
        <v>0.78400000000000003</v>
      </c>
      <c r="F412">
        <v>-48.934406242379907</v>
      </c>
      <c r="G412">
        <v>3.1937834778069436</v>
      </c>
    </row>
    <row r="413" spans="1:8" x14ac:dyDescent="0.2">
      <c r="A413">
        <v>-0.51200000000000001</v>
      </c>
      <c r="B413">
        <v>-0.57400000000000007</v>
      </c>
      <c r="C413">
        <v>0</v>
      </c>
      <c r="D413">
        <v>7.4462326449877061</v>
      </c>
      <c r="E413">
        <v>0.65900000000000003</v>
      </c>
      <c r="F413">
        <v>58.866513430992498</v>
      </c>
      <c r="G413">
        <v>2.5436308944342114</v>
      </c>
      <c r="H413">
        <v>816000</v>
      </c>
    </row>
    <row r="414" spans="1:8" x14ac:dyDescent="0.2">
      <c r="A414">
        <v>0.222</v>
      </c>
      <c r="B414">
        <v>0.73399999999999999</v>
      </c>
      <c r="C414">
        <v>150.31563520237438</v>
      </c>
      <c r="D414">
        <v>7.5377571008362416</v>
      </c>
      <c r="E414">
        <v>0.68500000000000005</v>
      </c>
      <c r="F414">
        <v>9.5843576149354881</v>
      </c>
      <c r="G414">
        <v>2.8912103339664066</v>
      </c>
      <c r="H414">
        <v>1088000</v>
      </c>
    </row>
    <row r="415" spans="1:8" x14ac:dyDescent="0.2">
      <c r="A415">
        <v>0.159</v>
      </c>
      <c r="B415">
        <v>-6.3E-2</v>
      </c>
      <c r="C415">
        <v>172.55729917375504</v>
      </c>
      <c r="D415">
        <v>7.4446877343713815</v>
      </c>
      <c r="E415">
        <v>0.80400000000000005</v>
      </c>
      <c r="F415">
        <v>-8.8869703783631806</v>
      </c>
      <c r="G415">
        <v>3.6856047431800421</v>
      </c>
    </row>
    <row r="416" spans="1:8" x14ac:dyDescent="0.2">
      <c r="A416">
        <v>8.8999999999999996E-2</v>
      </c>
      <c r="B416">
        <v>-7.0000000000000007E-2</v>
      </c>
      <c r="C416">
        <v>0</v>
      </c>
      <c r="D416">
        <v>7.6897476956503841</v>
      </c>
      <c r="E416">
        <v>0.84</v>
      </c>
      <c r="F416">
        <v>27.769792330970429</v>
      </c>
      <c r="G416">
        <v>3.3182627321608384</v>
      </c>
    </row>
    <row r="417" spans="1:8" x14ac:dyDescent="0.2">
      <c r="A417">
        <v>9.7000000000000003E-2</v>
      </c>
      <c r="B417">
        <v>8.0000000000000071E-3</v>
      </c>
      <c r="C417">
        <v>0</v>
      </c>
      <c r="D417">
        <v>7.893949614167755</v>
      </c>
      <c r="E417">
        <v>0.89</v>
      </c>
      <c r="F417">
        <v>22.654579076164918</v>
      </c>
      <c r="G417">
        <v>3.254477413752717</v>
      </c>
      <c r="H417">
        <v>1742542</v>
      </c>
    </row>
    <row r="418" spans="1:8" x14ac:dyDescent="0.2">
      <c r="A418">
        <v>0.115</v>
      </c>
      <c r="B418">
        <v>1.8000000000000002E-2</v>
      </c>
      <c r="C418">
        <v>332.33777444144761</v>
      </c>
      <c r="D418">
        <v>7.376064974331606</v>
      </c>
      <c r="E418">
        <v>0.88</v>
      </c>
      <c r="F418">
        <v>-40.422049584261472</v>
      </c>
      <c r="G418">
        <v>3.282609566691626</v>
      </c>
    </row>
    <row r="419" spans="1:8" x14ac:dyDescent="0.2">
      <c r="A419">
        <v>-0.307</v>
      </c>
      <c r="B419">
        <v>-0.42199999999999999</v>
      </c>
      <c r="C419">
        <v>0</v>
      </c>
      <c r="D419">
        <v>7.2298387781512501</v>
      </c>
      <c r="E419">
        <v>0.90400000000000003</v>
      </c>
      <c r="F419">
        <v>-13.603774388151942</v>
      </c>
      <c r="G419">
        <v>3.0708144927536232</v>
      </c>
      <c r="H419">
        <v>1910846</v>
      </c>
    </row>
    <row r="420" spans="1:8" x14ac:dyDescent="0.2">
      <c r="A420">
        <v>-0.36899999999999999</v>
      </c>
      <c r="B420">
        <v>-6.2E-2</v>
      </c>
      <c r="C420">
        <v>378.9376951235256</v>
      </c>
      <c r="D420">
        <v>7.5591680697491546</v>
      </c>
      <c r="E420">
        <v>1.0029999999999999</v>
      </c>
      <c r="F420">
        <v>39.003550724637684</v>
      </c>
      <c r="G420">
        <v>2.6287718643408651</v>
      </c>
      <c r="H420">
        <v>2104509</v>
      </c>
    </row>
    <row r="421" spans="1:8" x14ac:dyDescent="0.2">
      <c r="A421">
        <v>0.16300000000000001</v>
      </c>
      <c r="B421">
        <v>0.53200000000000003</v>
      </c>
      <c r="C421">
        <v>347.15932672658448</v>
      </c>
      <c r="D421">
        <v>7.7574860346210412</v>
      </c>
      <c r="E421">
        <v>0.92800000000000005</v>
      </c>
      <c r="F421">
        <v>21.935004266912159</v>
      </c>
      <c r="G421">
        <v>2.5917229331809049</v>
      </c>
    </row>
    <row r="422" spans="1:8" x14ac:dyDescent="0.2">
      <c r="A422">
        <v>0.23300000000000001</v>
      </c>
      <c r="B422">
        <v>7.0000000000000007E-2</v>
      </c>
      <c r="C422">
        <v>0</v>
      </c>
      <c r="D422">
        <v>11.797141537778835</v>
      </c>
      <c r="G422">
        <v>0.33833313263893072</v>
      </c>
    </row>
    <row r="423" spans="1:8" x14ac:dyDescent="0.2">
      <c r="B423">
        <v>0</v>
      </c>
      <c r="C423">
        <v>0</v>
      </c>
      <c r="D423">
        <v>12.112492468407879</v>
      </c>
      <c r="F423">
        <v>37.074026130411227</v>
      </c>
      <c r="G423">
        <v>0.23724970214074331</v>
      </c>
    </row>
    <row r="424" spans="1:8" x14ac:dyDescent="0.2">
      <c r="B424">
        <v>0</v>
      </c>
      <c r="C424">
        <v>0</v>
      </c>
      <c r="D424">
        <v>12.020279068242841</v>
      </c>
      <c r="E424">
        <v>1.2450000000000001</v>
      </c>
      <c r="F424">
        <v>-8.8089473077366538</v>
      </c>
      <c r="G424">
        <v>0.28944120321032701</v>
      </c>
      <c r="H424">
        <v>27900000</v>
      </c>
    </row>
    <row r="425" spans="1:8" x14ac:dyDescent="0.2">
      <c r="A425">
        <v>0.192</v>
      </c>
      <c r="B425">
        <v>0.192</v>
      </c>
      <c r="C425">
        <v>560.26346439616054</v>
      </c>
      <c r="D425">
        <v>11.96863998948152</v>
      </c>
      <c r="E425">
        <v>1.339</v>
      </c>
      <c r="F425">
        <v>-5.0328438367381345</v>
      </c>
      <c r="G425">
        <v>0.31571673112280479</v>
      </c>
      <c r="H425">
        <v>34500000</v>
      </c>
    </row>
    <row r="426" spans="1:8" x14ac:dyDescent="0.2">
      <c r="A426">
        <v>0.13400000000000001</v>
      </c>
      <c r="B426">
        <v>-5.7999999999999996E-2</v>
      </c>
      <c r="C426">
        <v>707.82298270449928</v>
      </c>
      <c r="D426">
        <v>11.894876266013325</v>
      </c>
      <c r="E426">
        <v>1.302</v>
      </c>
      <c r="F426">
        <v>-7.1108856907373355</v>
      </c>
      <c r="G426">
        <v>0.3326712805602195</v>
      </c>
    </row>
    <row r="427" spans="1:8" x14ac:dyDescent="0.2">
      <c r="A427">
        <v>0.13600000000000001</v>
      </c>
      <c r="B427">
        <v>2.0000000000000018E-3</v>
      </c>
      <c r="C427">
        <v>0</v>
      </c>
      <c r="D427">
        <v>11.352698025649339</v>
      </c>
      <c r="E427">
        <v>1.1830000000000001</v>
      </c>
      <c r="F427">
        <v>-41.851973190275331</v>
      </c>
      <c r="G427">
        <v>0.57022125711602789</v>
      </c>
      <c r="H427">
        <v>35500000</v>
      </c>
    </row>
    <row r="428" spans="1:8" x14ac:dyDescent="0.2">
      <c r="A428">
        <v>0.17299999999999999</v>
      </c>
      <c r="B428">
        <v>3.6999999999999977E-2</v>
      </c>
      <c r="C428">
        <v>687.27857046057341</v>
      </c>
      <c r="D428">
        <v>11.168997503377634</v>
      </c>
      <c r="E428">
        <v>1.107</v>
      </c>
      <c r="F428">
        <v>-16.781501261811137</v>
      </c>
      <c r="G428">
        <v>0.72855369686027815</v>
      </c>
      <c r="H428">
        <v>35400000</v>
      </c>
    </row>
    <row r="429" spans="1:8" x14ac:dyDescent="0.2">
      <c r="A429">
        <v>7.0999999999999994E-2</v>
      </c>
      <c r="B429">
        <v>-0.10199999999999999</v>
      </c>
      <c r="C429">
        <v>651.08237847381872</v>
      </c>
      <c r="D429">
        <v>11.39975676686459</v>
      </c>
      <c r="E429">
        <v>1.254</v>
      </c>
      <c r="F429">
        <v>25.955598183305597</v>
      </c>
      <c r="G429">
        <v>0.60885778275475921</v>
      </c>
    </row>
    <row r="430" spans="1:8" x14ac:dyDescent="0.2">
      <c r="A430">
        <v>7.0000000000000007E-2</v>
      </c>
      <c r="B430">
        <v>-9.9999999999998701E-4</v>
      </c>
      <c r="C430">
        <v>0</v>
      </c>
      <c r="D430">
        <v>11.621430032911739</v>
      </c>
      <c r="E430">
        <v>1.2350000000000001</v>
      </c>
      <c r="F430">
        <v>24.816349384098544</v>
      </c>
      <c r="G430">
        <v>0.48718385803106018</v>
      </c>
    </row>
    <row r="431" spans="1:8" x14ac:dyDescent="0.2">
      <c r="A431">
        <v>0.22800000000000001</v>
      </c>
      <c r="B431">
        <v>0.158</v>
      </c>
      <c r="C431">
        <v>0</v>
      </c>
      <c r="D431">
        <v>6.2997706006290333</v>
      </c>
      <c r="E431">
        <v>1.1419999999999999</v>
      </c>
      <c r="F431">
        <v>1.9966690958412434</v>
      </c>
      <c r="G431">
        <v>5.8244144976462353</v>
      </c>
    </row>
    <row r="432" spans="1:8" x14ac:dyDescent="0.2">
      <c r="A432">
        <v>5.5E-2</v>
      </c>
      <c r="B432">
        <v>-9.4E-2</v>
      </c>
      <c r="C432">
        <v>0</v>
      </c>
      <c r="D432">
        <v>6.8799482215393768</v>
      </c>
      <c r="E432">
        <v>1.0620000000000001</v>
      </c>
      <c r="F432">
        <v>78.635569669775023</v>
      </c>
      <c r="G432">
        <v>5.5198709406771291</v>
      </c>
    </row>
    <row r="433" spans="1:8" x14ac:dyDescent="0.2">
      <c r="A433">
        <v>0.10199999999999999</v>
      </c>
      <c r="B433">
        <v>4.6999999999999993E-2</v>
      </c>
      <c r="C433">
        <v>0</v>
      </c>
      <c r="D433">
        <v>7.4616214265114857</v>
      </c>
      <c r="E433">
        <v>1.236</v>
      </c>
      <c r="F433">
        <v>78.90293406376469</v>
      </c>
      <c r="G433">
        <v>3.9366125909284486</v>
      </c>
    </row>
    <row r="434" spans="1:8" x14ac:dyDescent="0.2">
      <c r="A434">
        <v>0.16500000000000001</v>
      </c>
      <c r="B434">
        <v>6.3000000000000014E-2</v>
      </c>
      <c r="C434">
        <v>0</v>
      </c>
      <c r="D434">
        <v>7.506489577046092</v>
      </c>
      <c r="E434">
        <v>1.4239999999999999</v>
      </c>
      <c r="F434">
        <v>4.5889950786422951</v>
      </c>
      <c r="G434">
        <v>4.7199532479692978</v>
      </c>
    </row>
    <row r="435" spans="1:8" x14ac:dyDescent="0.2">
      <c r="A435">
        <v>0.06</v>
      </c>
      <c r="B435">
        <v>-0.10500000000000001</v>
      </c>
      <c r="C435">
        <v>0</v>
      </c>
      <c r="D435">
        <v>7.7492875502577512</v>
      </c>
      <c r="E435">
        <v>1.548</v>
      </c>
      <c r="F435">
        <v>27.481105211851308</v>
      </c>
      <c r="G435">
        <v>4.1342667567272828</v>
      </c>
    </row>
    <row r="436" spans="1:8" x14ac:dyDescent="0.2">
      <c r="A436">
        <v>4.5999999999999999E-2</v>
      </c>
      <c r="B436">
        <v>-1.3999999999999999E-2</v>
      </c>
      <c r="C436">
        <v>0</v>
      </c>
      <c r="D436">
        <v>7.8861366634066874</v>
      </c>
      <c r="E436">
        <v>1.353</v>
      </c>
      <c r="F436">
        <v>14.665512028652728</v>
      </c>
      <c r="G436">
        <v>4.4358311777507033</v>
      </c>
    </row>
    <row r="437" spans="1:8" x14ac:dyDescent="0.2">
      <c r="A437">
        <v>9.6000000000000002E-2</v>
      </c>
      <c r="B437">
        <v>0.05</v>
      </c>
      <c r="C437">
        <v>0</v>
      </c>
      <c r="D437">
        <v>7.4975249763749963</v>
      </c>
      <c r="E437">
        <v>1.081</v>
      </c>
      <c r="F437">
        <v>-32.200250587655489</v>
      </c>
      <c r="G437">
        <v>7.0093508829418045</v>
      </c>
    </row>
    <row r="438" spans="1:8" x14ac:dyDescent="0.2">
      <c r="A438">
        <v>2.8000000000000001E-2</v>
      </c>
      <c r="B438">
        <v>-6.8000000000000005E-2</v>
      </c>
      <c r="C438">
        <v>0</v>
      </c>
      <c r="D438">
        <v>7.3993907438548785</v>
      </c>
      <c r="E438">
        <v>0.77100000000000002</v>
      </c>
      <c r="F438">
        <v>-9.3472789845490052</v>
      </c>
      <c r="G438">
        <v>7.4124862078498426</v>
      </c>
    </row>
    <row r="439" spans="1:8" x14ac:dyDescent="0.2">
      <c r="A439">
        <v>-0.17799999999999999</v>
      </c>
      <c r="B439">
        <v>-0.20599999999999999</v>
      </c>
      <c r="C439">
        <v>0</v>
      </c>
      <c r="D439">
        <v>7.8578675593318028</v>
      </c>
      <c r="E439">
        <v>0.56699999999999995</v>
      </c>
      <c r="F439">
        <v>58.166298468245635</v>
      </c>
      <c r="G439">
        <v>5.3101314771848411</v>
      </c>
    </row>
    <row r="440" spans="1:8" x14ac:dyDescent="0.2">
      <c r="A440">
        <v>6.3E-2</v>
      </c>
      <c r="B440">
        <v>0.24099999999999999</v>
      </c>
      <c r="C440">
        <v>0</v>
      </c>
      <c r="D440">
        <v>8.3311045480530392</v>
      </c>
      <c r="E440">
        <v>0.48799999999999999</v>
      </c>
      <c r="F440">
        <v>60.518174787316312</v>
      </c>
      <c r="G440">
        <v>6.33437725849193</v>
      </c>
    </row>
    <row r="441" spans="1:8" x14ac:dyDescent="0.2">
      <c r="A441">
        <v>0.10199999999999999</v>
      </c>
      <c r="B441">
        <v>3.8999999999999993E-2</v>
      </c>
      <c r="C441">
        <v>0</v>
      </c>
      <c r="D441">
        <v>10.611671117922187</v>
      </c>
      <c r="G441">
        <v>0.5234201842092302</v>
      </c>
    </row>
    <row r="442" spans="1:8" x14ac:dyDescent="0.2">
      <c r="B442">
        <v>0</v>
      </c>
      <c r="C442">
        <v>0</v>
      </c>
      <c r="D442">
        <v>10.955689343381573</v>
      </c>
      <c r="F442">
        <v>41.060434418558835</v>
      </c>
      <c r="G442">
        <v>0.40559367307390143</v>
      </c>
      <c r="H442">
        <v>14500000</v>
      </c>
    </row>
    <row r="443" spans="1:8" x14ac:dyDescent="0.2">
      <c r="B443">
        <v>0</v>
      </c>
      <c r="C443">
        <v>563.21615847737428</v>
      </c>
      <c r="D443">
        <v>11.205367162513655</v>
      </c>
      <c r="E443">
        <v>1.65</v>
      </c>
      <c r="F443">
        <v>28.361179489865396</v>
      </c>
      <c r="G443">
        <v>0.35015777161199063</v>
      </c>
      <c r="H443">
        <v>14700000</v>
      </c>
    </row>
    <row r="444" spans="1:8" x14ac:dyDescent="0.2">
      <c r="A444">
        <v>0.26600000000000001</v>
      </c>
      <c r="B444">
        <v>0.26600000000000001</v>
      </c>
      <c r="C444">
        <v>539.98457186937515</v>
      </c>
      <c r="D444">
        <v>11.245490365522894</v>
      </c>
      <c r="E444">
        <v>1.5249999999999999</v>
      </c>
      <c r="F444">
        <v>4.0939013111364995</v>
      </c>
      <c r="G444">
        <v>0.35569812109650611</v>
      </c>
    </row>
    <row r="445" spans="1:8" x14ac:dyDescent="0.2">
      <c r="A445">
        <v>0.22600000000000001</v>
      </c>
      <c r="B445">
        <v>-4.0000000000000008E-2</v>
      </c>
      <c r="C445">
        <v>0</v>
      </c>
      <c r="D445">
        <v>11.449953715804188</v>
      </c>
      <c r="E445">
        <v>1.4830000000000001</v>
      </c>
      <c r="F445">
        <v>22.686649071001124</v>
      </c>
      <c r="G445">
        <v>0.30229932798704962</v>
      </c>
      <c r="H445">
        <v>42200000</v>
      </c>
    </row>
    <row r="446" spans="1:8" x14ac:dyDescent="0.2">
      <c r="A446">
        <v>0.16200000000000001</v>
      </c>
      <c r="B446">
        <v>-6.4000000000000001E-2</v>
      </c>
      <c r="C446">
        <v>1385.4235062376888</v>
      </c>
      <c r="D446">
        <v>11.42006428391894</v>
      </c>
      <c r="E446">
        <v>1.7370000000000001</v>
      </c>
      <c r="F446">
        <v>-2.9447160186161434</v>
      </c>
      <c r="G446">
        <v>0.334240442435149</v>
      </c>
      <c r="H446">
        <v>43900000</v>
      </c>
    </row>
    <row r="447" spans="1:8" x14ac:dyDescent="0.2">
      <c r="A447">
        <v>0.182</v>
      </c>
      <c r="B447">
        <v>1.999999999999999E-2</v>
      </c>
      <c r="C447">
        <v>1018.2071204917082</v>
      </c>
      <c r="D447">
        <v>11.072232063384615</v>
      </c>
      <c r="E447">
        <v>1.5840000000000001</v>
      </c>
      <c r="F447">
        <v>-29.378264495457142</v>
      </c>
      <c r="G447">
        <v>0.6699140757314439</v>
      </c>
      <c r="H447">
        <v>45200000</v>
      </c>
    </row>
    <row r="448" spans="1:8" x14ac:dyDescent="0.2">
      <c r="A448">
        <v>0.26200000000000001</v>
      </c>
      <c r="B448">
        <v>8.0000000000000016E-2</v>
      </c>
      <c r="C448">
        <v>1017.7200369261252</v>
      </c>
      <c r="D448">
        <v>10.930120371412073</v>
      </c>
      <c r="E448">
        <v>1.7210000000000001</v>
      </c>
      <c r="F448">
        <v>-13.247564443201417</v>
      </c>
      <c r="G448">
        <v>0.79546146544158469</v>
      </c>
      <c r="H448">
        <v>44300000</v>
      </c>
    </row>
    <row r="449" spans="1:7" x14ac:dyDescent="0.2">
      <c r="A449">
        <v>7.0999999999999994E-2</v>
      </c>
      <c r="B449">
        <v>-0.191</v>
      </c>
      <c r="C449">
        <v>903.21528329969215</v>
      </c>
      <c r="D449">
        <v>11.11205976335696</v>
      </c>
      <c r="E449">
        <v>1.899</v>
      </c>
      <c r="F449">
        <v>19.95414897999391</v>
      </c>
      <c r="G449">
        <v>0.73232896347836474</v>
      </c>
    </row>
    <row r="450" spans="1:7" x14ac:dyDescent="0.2">
      <c r="A450">
        <v>9.7000000000000003E-2</v>
      </c>
      <c r="B450">
        <v>2.6000000000000009E-2</v>
      </c>
      <c r="C450">
        <v>0</v>
      </c>
      <c r="D450">
        <v>11.47733973724522</v>
      </c>
      <c r="E450">
        <v>2.073</v>
      </c>
      <c r="F450">
        <v>44.09173709200585</v>
      </c>
      <c r="G450">
        <v>0.96306888833623472</v>
      </c>
    </row>
    <row r="451" spans="1:7" x14ac:dyDescent="0.2">
      <c r="A451">
        <v>0.22</v>
      </c>
      <c r="B451">
        <v>0.123</v>
      </c>
    </row>
  </sheetData>
  <pageMargins left="0.7" right="0.7" top="0.75" bottom="0.75" header="0.3" footer="0.3"/>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20480-6E4F-DA48-A0AE-5FB863E78714}">
  <sheetPr codeName="Feuil1_HID4">
    <tabColor rgb="FF007800"/>
  </sheetPr>
  <dimension ref="AE1:AI450"/>
  <sheetViews>
    <sheetView workbookViewId="0"/>
  </sheetViews>
  <sheetFormatPr baseColWidth="10" defaultRowHeight="15" x14ac:dyDescent="0.2"/>
  <sheetData>
    <row r="1" spans="31:35" ht="30" x14ac:dyDescent="0.2">
      <c r="AE1" s="7" t="s">
        <v>642</v>
      </c>
      <c r="AF1" s="7" t="s">
        <v>634</v>
      </c>
      <c r="AG1" s="7" t="s">
        <v>635</v>
      </c>
      <c r="AH1" s="7" t="s">
        <v>644</v>
      </c>
      <c r="AI1" s="7" t="s">
        <v>636</v>
      </c>
    </row>
    <row r="2" spans="31:35" x14ac:dyDescent="0.2">
      <c r="AE2" s="9">
        <v>4.6031746031746001</v>
      </c>
      <c r="AF2" s="8">
        <v>-4.0436322797627309</v>
      </c>
      <c r="AG2" s="8">
        <v>9.6842737695577661</v>
      </c>
      <c r="AH2">
        <v>1.6759999999999999</v>
      </c>
      <c r="AI2" s="9">
        <v>1.0244039096059268</v>
      </c>
    </row>
    <row r="3" spans="31:35" x14ac:dyDescent="0.2">
      <c r="AE3" s="9">
        <v>57.224111345975103</v>
      </c>
      <c r="AF3" s="8">
        <v>-0.13073523003175</v>
      </c>
      <c r="AG3" s="8">
        <v>9.6829655619268706</v>
      </c>
      <c r="AH3">
        <v>1.4630000000000001</v>
      </c>
      <c r="AI3" s="9">
        <v>1.0048622366288493</v>
      </c>
    </row>
    <row r="4" spans="31:35" x14ac:dyDescent="0.2">
      <c r="AE4" s="9">
        <v>56.272583559168901</v>
      </c>
      <c r="AF4" s="8">
        <v>0.50492457299588578</v>
      </c>
      <c r="AG4" s="8">
        <v>9.6880021029637398</v>
      </c>
      <c r="AH4">
        <v>1.2689999999999999</v>
      </c>
      <c r="AI4" s="9">
        <v>0.6939775476028035</v>
      </c>
    </row>
    <row r="5" spans="31:35" x14ac:dyDescent="0.2">
      <c r="AE5" s="9">
        <v>56.285045308033801</v>
      </c>
      <c r="AF5" s="8">
        <v>-7.0086212243379018</v>
      </c>
      <c r="AG5" s="8">
        <v>9.6153387044949028</v>
      </c>
      <c r="AH5">
        <v>2.8820000000000001</v>
      </c>
      <c r="AI5" s="9">
        <v>0.75041686120189421</v>
      </c>
    </row>
    <row r="6" spans="31:35" x14ac:dyDescent="0.2">
      <c r="AE6" s="9">
        <v>60.872710152371099</v>
      </c>
      <c r="AF6" s="8">
        <v>-13.306209564463417</v>
      </c>
      <c r="AG6" s="8">
        <v>9.4725507784542948</v>
      </c>
      <c r="AH6">
        <v>2.4430000000000001</v>
      </c>
      <c r="AI6" s="9">
        <v>0.87621172488075083</v>
      </c>
    </row>
    <row r="7" spans="31:35" x14ac:dyDescent="0.2">
      <c r="AE7" s="9">
        <v>59.536222439448203</v>
      </c>
      <c r="AF7" s="8">
        <v>-6.3471303277427298</v>
      </c>
      <c r="AG7" s="8">
        <v>9.4069756634095967</v>
      </c>
      <c r="AH7">
        <v>1.9059999999999999</v>
      </c>
      <c r="AI7" s="9">
        <v>0.83800213587447625</v>
      </c>
    </row>
    <row r="8" spans="31:35" x14ac:dyDescent="0.2">
      <c r="AE8" s="9">
        <v>67.434357434357395</v>
      </c>
      <c r="AF8" s="8">
        <v>-41.624907582354389</v>
      </c>
      <c r="AG8" s="8">
        <v>8.8686947765809716</v>
      </c>
      <c r="AH8">
        <v>2.335</v>
      </c>
      <c r="AI8" s="9">
        <v>1.0886574725584013</v>
      </c>
    </row>
    <row r="9" spans="31:35" x14ac:dyDescent="0.2">
      <c r="AE9" s="9">
        <v>70.765406680040797</v>
      </c>
      <c r="AF9" s="8">
        <v>7.0503799605966782</v>
      </c>
      <c r="AG9" s="8">
        <v>8.9368241549973018</v>
      </c>
      <c r="AH9">
        <v>2.9809999999999999</v>
      </c>
      <c r="AI9" s="9">
        <v>1.1388195083475745</v>
      </c>
    </row>
    <row r="10" spans="31:35" x14ac:dyDescent="0.2">
      <c r="AE10" s="9">
        <v>70.390255409412404</v>
      </c>
      <c r="AF10" s="8">
        <v>222.80794005521233</v>
      </c>
      <c r="AG10" s="8">
        <v>10.108711502547386</v>
      </c>
      <c r="AH10">
        <v>1.8660000000000001</v>
      </c>
      <c r="AI10" s="9">
        <v>1.3813731878156053</v>
      </c>
    </row>
    <row r="11" spans="31:35" x14ac:dyDescent="0.2">
      <c r="AE11" s="9">
        <v>73.214840714840705</v>
      </c>
      <c r="AF11" s="8">
        <v>-15.487050008144648</v>
      </c>
      <c r="AG11" s="8">
        <v>9.9404460935216594</v>
      </c>
      <c r="AH11">
        <v>1.518</v>
      </c>
      <c r="AI11" s="9">
        <v>1.4250469811593505</v>
      </c>
    </row>
    <row r="12" spans="31:35" x14ac:dyDescent="0.2">
      <c r="AE12" s="9">
        <v>84.042159763313606</v>
      </c>
      <c r="AF12" s="8">
        <v>-9.2972427706792207</v>
      </c>
      <c r="AG12" s="8">
        <v>8.5932278776922342</v>
      </c>
      <c r="AH12">
        <v>0.41399999999999998</v>
      </c>
      <c r="AI12" s="9">
        <v>3.9471733086190919</v>
      </c>
    </row>
    <row r="13" spans="31:35" x14ac:dyDescent="0.2">
      <c r="AE13" s="9">
        <v>75.389643036701798</v>
      </c>
      <c r="AF13" s="8">
        <v>22.928637627432806</v>
      </c>
      <c r="AG13" s="8">
        <v>8.7996616968151304</v>
      </c>
      <c r="AH13">
        <v>0.33900000000000002</v>
      </c>
      <c r="AI13" s="9">
        <v>3.8952050663449937</v>
      </c>
    </row>
    <row r="14" spans="31:35" x14ac:dyDescent="0.2">
      <c r="AE14" s="9">
        <v>63.800673011199301</v>
      </c>
      <c r="AF14" s="8">
        <v>18.968636911942099</v>
      </c>
      <c r="AG14" s="8">
        <v>8.9733514138399197</v>
      </c>
      <c r="AH14">
        <v>0.311</v>
      </c>
      <c r="AI14" s="9">
        <v>3.5295310519645122</v>
      </c>
    </row>
    <row r="15" spans="31:35" x14ac:dyDescent="0.2">
      <c r="AE15" s="9">
        <v>64.207459207459195</v>
      </c>
      <c r="AF15" s="8">
        <v>1.5462610899873257</v>
      </c>
      <c r="AG15" s="8">
        <v>8.9886956967857081</v>
      </c>
      <c r="AH15">
        <v>0.33600000000000002</v>
      </c>
      <c r="AI15" s="9">
        <v>3.6663754368447328</v>
      </c>
    </row>
    <row r="16" spans="31:35" x14ac:dyDescent="0.2">
      <c r="AE16" s="9">
        <v>61.901709401709297</v>
      </c>
      <c r="AF16" s="8">
        <v>-2.4088866699950073</v>
      </c>
      <c r="AG16" s="8">
        <v>8.9643119481245144</v>
      </c>
      <c r="AH16">
        <v>0.33600000000000002</v>
      </c>
      <c r="AI16" s="9">
        <v>3.6421537280982221</v>
      </c>
    </row>
    <row r="17" spans="31:35" x14ac:dyDescent="0.2">
      <c r="AE17" s="9">
        <v>55.5133272524576</v>
      </c>
      <c r="AF17" s="8">
        <v>24.248625143880293</v>
      </c>
      <c r="AG17" s="8">
        <v>9.1814263618115408</v>
      </c>
      <c r="AH17">
        <v>0.36</v>
      </c>
      <c r="AI17" s="9">
        <v>3.094493051981472</v>
      </c>
    </row>
    <row r="18" spans="31:35" x14ac:dyDescent="0.2">
      <c r="AE18" s="9">
        <v>52.086620644312902</v>
      </c>
      <c r="AF18" s="8">
        <v>-6.2171899125064334</v>
      </c>
      <c r="AG18" s="8">
        <v>9.1172377537138587</v>
      </c>
      <c r="AH18">
        <v>0.40600000000000003</v>
      </c>
      <c r="AI18" s="9">
        <v>3.1332455273844801</v>
      </c>
    </row>
    <row r="19" spans="31:35" x14ac:dyDescent="0.2">
      <c r="AE19" s="9">
        <v>59.369658119658098</v>
      </c>
      <c r="AF19" s="8">
        <v>3.0622324662495886</v>
      </c>
      <c r="AG19" s="8">
        <v>9.147400572202308</v>
      </c>
      <c r="AH19">
        <v>0.56200000000000006</v>
      </c>
      <c r="AI19" s="9">
        <v>2.9711395101171458</v>
      </c>
    </row>
    <row r="20" spans="31:35" x14ac:dyDescent="0.2">
      <c r="AE20" s="9">
        <v>39.2853960616591</v>
      </c>
      <c r="AF20" s="8">
        <v>7.7316293929712456</v>
      </c>
      <c r="AG20" s="8">
        <v>9.2218736077898562</v>
      </c>
      <c r="AH20">
        <v>0.56399999999999995</v>
      </c>
      <c r="AI20" s="9">
        <v>2.71787267694741</v>
      </c>
    </row>
    <row r="21" spans="31:35" x14ac:dyDescent="0.2">
      <c r="AE21" s="9">
        <v>43.994587143625601</v>
      </c>
      <c r="AF21" s="8">
        <v>11.605377619612495</v>
      </c>
      <c r="AG21" s="8">
        <v>9.3316726571437076</v>
      </c>
      <c r="AH21">
        <v>0.84099999999999997</v>
      </c>
      <c r="AI21" s="9">
        <v>2.4362267493356953</v>
      </c>
    </row>
    <row r="22" spans="31:35" x14ac:dyDescent="0.2">
      <c r="AE22" s="9">
        <v>63.1192881192881</v>
      </c>
      <c r="AF22" s="8">
        <v>-3.220573823121895</v>
      </c>
      <c r="AG22" s="8">
        <v>11.648784147353842</v>
      </c>
      <c r="AH22">
        <v>0.45500000000000002</v>
      </c>
      <c r="AI22" s="9">
        <v>1.0021562259934353</v>
      </c>
    </row>
    <row r="23" spans="31:35" x14ac:dyDescent="0.2">
      <c r="AE23" s="9">
        <v>61.720489005318697</v>
      </c>
      <c r="AF23" s="8">
        <v>10.022522522522523</v>
      </c>
      <c r="AG23" s="8">
        <v>11.744299056404454</v>
      </c>
      <c r="AH23">
        <v>1.833</v>
      </c>
      <c r="AI23" s="9">
        <v>0.98786032229654142</v>
      </c>
    </row>
    <row r="24" spans="31:35" x14ac:dyDescent="0.2">
      <c r="AE24" s="3"/>
      <c r="AF24" s="8">
        <v>0.96165290043083962</v>
      </c>
      <c r="AG24" s="8">
        <v>11.753869640909945</v>
      </c>
      <c r="AH24">
        <v>2.0699999999999998</v>
      </c>
      <c r="AI24" s="9">
        <v>1.0178553184800974</v>
      </c>
    </row>
    <row r="25" spans="31:35" x14ac:dyDescent="0.2">
      <c r="AE25" s="9">
        <v>63.2062588904694</v>
      </c>
      <c r="AF25" s="8">
        <v>-5.4131792997760231</v>
      </c>
      <c r="AG25" s="8">
        <v>11.698217605209017</v>
      </c>
      <c r="AH25">
        <v>2.343</v>
      </c>
      <c r="AI25" s="9">
        <v>0.90371145841122658</v>
      </c>
    </row>
    <row r="26" spans="31:35" x14ac:dyDescent="0.2">
      <c r="AE26" s="3"/>
      <c r="AF26" s="8">
        <v>-6.6959129921815936</v>
      </c>
      <c r="AG26" s="8">
        <v>11.628911331128942</v>
      </c>
      <c r="AH26">
        <v>3.83</v>
      </c>
      <c r="AI26" s="9">
        <v>0.94103189727332637</v>
      </c>
    </row>
    <row r="27" spans="31:35" x14ac:dyDescent="0.2">
      <c r="AE27" s="9">
        <v>57.928335575394399</v>
      </c>
      <c r="AF27" s="8">
        <v>-0.75157171098327658</v>
      </c>
      <c r="AG27" s="8">
        <v>11.621367228703837</v>
      </c>
      <c r="AH27">
        <v>2.8610000000000002</v>
      </c>
      <c r="AI27" s="9">
        <v>0.9259963751861755</v>
      </c>
    </row>
    <row r="28" spans="31:35" x14ac:dyDescent="0.2">
      <c r="AE28" s="9">
        <v>80.684848484848402</v>
      </c>
      <c r="AF28" s="8">
        <v>-7.2666750408240164</v>
      </c>
      <c r="AG28" s="8">
        <v>11.545924943233336</v>
      </c>
      <c r="AH28">
        <v>2.8460000000000001</v>
      </c>
      <c r="AI28" s="9">
        <v>1.0341251028010257</v>
      </c>
    </row>
    <row r="29" spans="31:35" x14ac:dyDescent="0.2">
      <c r="AE29" s="9">
        <v>81.836439118743201</v>
      </c>
      <c r="AF29" s="8">
        <v>-53.327850611968465</v>
      </c>
      <c r="AG29" s="8">
        <v>10.783902371171786</v>
      </c>
      <c r="AH29">
        <v>2.835</v>
      </c>
      <c r="AI29" s="9">
        <v>0.6013930925826112</v>
      </c>
    </row>
    <row r="30" spans="31:35" x14ac:dyDescent="0.2">
      <c r="AE30" s="9">
        <v>80.521212121212102</v>
      </c>
      <c r="AF30" s="8">
        <v>7.9149218458476724</v>
      </c>
      <c r="AG30" s="8">
        <v>10.86007534117482</v>
      </c>
      <c r="AH30">
        <v>-8.4600000000000009</v>
      </c>
      <c r="AI30" s="9">
        <v>0.63226141078838172</v>
      </c>
    </row>
    <row r="31" spans="31:35" x14ac:dyDescent="0.2">
      <c r="AE31" s="9">
        <v>80.408512830419497</v>
      </c>
      <c r="AF31" s="8">
        <v>12.325188258798217</v>
      </c>
      <c r="AG31" s="8">
        <v>10.976303286160228</v>
      </c>
      <c r="AH31">
        <v>-10.657999999999999</v>
      </c>
      <c r="AI31" s="9">
        <v>0.59211246408537421</v>
      </c>
    </row>
    <row r="32" spans="31:35" x14ac:dyDescent="0.2">
      <c r="AE32" s="3"/>
      <c r="AF32" s="8">
        <v>-7.5962559104506413</v>
      </c>
      <c r="AG32" s="8">
        <v>11.469579454466547</v>
      </c>
      <c r="AH32">
        <v>5.8789999999999996</v>
      </c>
      <c r="AI32" s="9">
        <v>1.1385158420184214</v>
      </c>
    </row>
    <row r="33" spans="31:35" x14ac:dyDescent="0.2">
      <c r="AE33" s="9">
        <v>86.695463039549097</v>
      </c>
      <c r="AF33" s="8">
        <v>4.2952024896092231</v>
      </c>
      <c r="AG33" s="8">
        <v>11.511634632203972</v>
      </c>
      <c r="AH33">
        <v>3.8239999999999998</v>
      </c>
      <c r="AI33" s="9">
        <v>1.1359854211933393</v>
      </c>
    </row>
    <row r="34" spans="31:35" x14ac:dyDescent="0.2">
      <c r="AE34" s="9"/>
      <c r="AF34" s="8">
        <v>7.0540997887274584</v>
      </c>
      <c r="AG34" s="8">
        <v>11.579798758404518</v>
      </c>
      <c r="AH34">
        <v>3.9340000000000002</v>
      </c>
      <c r="AI34" s="9">
        <v>1.0890138052302742</v>
      </c>
    </row>
    <row r="35" spans="31:35" x14ac:dyDescent="0.2">
      <c r="AE35" s="9">
        <v>81.700115550690199</v>
      </c>
      <c r="AF35" s="8">
        <v>-2.2531707134572936</v>
      </c>
      <c r="AG35" s="8">
        <v>11.557009333789498</v>
      </c>
      <c r="AH35">
        <v>4.5640000000000001</v>
      </c>
      <c r="AI35" s="9">
        <v>1.1407178466514205</v>
      </c>
    </row>
    <row r="36" spans="31:35" x14ac:dyDescent="0.2">
      <c r="AE36" s="9">
        <v>81.764966044627101</v>
      </c>
      <c r="AF36" s="8">
        <v>-4.5508913278536367</v>
      </c>
      <c r="AG36" s="8">
        <v>11.510432359764517</v>
      </c>
      <c r="AH36">
        <v>5.2039999999999997</v>
      </c>
      <c r="AI36" s="9">
        <v>1.2653807981874869</v>
      </c>
    </row>
    <row r="37" spans="31:35" x14ac:dyDescent="0.2">
      <c r="AE37" s="9">
        <v>78.413163897034806</v>
      </c>
      <c r="AF37" s="8">
        <v>-6.975368667983278</v>
      </c>
      <c r="AG37" s="8">
        <v>11.438126484894745</v>
      </c>
      <c r="AH37">
        <v>5.92</v>
      </c>
      <c r="AI37" s="9">
        <v>1.2666041619518713</v>
      </c>
    </row>
    <row r="38" spans="31:35" x14ac:dyDescent="0.2">
      <c r="AE38" s="9">
        <v>79.264448394883104</v>
      </c>
      <c r="AF38" s="8">
        <v>-11.910381170993501</v>
      </c>
      <c r="AG38" s="8">
        <v>11.311310990955839</v>
      </c>
      <c r="AH38">
        <v>7.8330000000000002</v>
      </c>
      <c r="AI38" s="9">
        <v>1.3517696137801103</v>
      </c>
    </row>
    <row r="39" spans="31:35" x14ac:dyDescent="0.2">
      <c r="AE39" s="9">
        <v>79.609949670925204</v>
      </c>
      <c r="AF39" s="8">
        <v>-2.2277681946636325</v>
      </c>
      <c r="AG39" s="8">
        <v>11.288781413322436</v>
      </c>
      <c r="AH39">
        <v>6.4660000000000002</v>
      </c>
      <c r="AI39" s="9">
        <v>1.4698448448448449</v>
      </c>
    </row>
    <row r="40" spans="31:35" x14ac:dyDescent="0.2">
      <c r="AE40" s="9">
        <v>79.035068805183698</v>
      </c>
      <c r="AF40" s="8">
        <v>-0.97722722722722732</v>
      </c>
      <c r="AG40" s="8">
        <v>11.278961079024354</v>
      </c>
      <c r="AH40">
        <v>5.3869999999999996</v>
      </c>
      <c r="AI40" s="9">
        <v>1.5839977760648984</v>
      </c>
    </row>
    <row r="41" spans="31:35" x14ac:dyDescent="0.2">
      <c r="AE41" s="3"/>
      <c r="AF41" s="8">
        <v>0.57114696925662445</v>
      </c>
      <c r="AG41" s="8">
        <v>11.284656300113475</v>
      </c>
      <c r="AH41">
        <v>5.6660000000000004</v>
      </c>
      <c r="AI41" s="9">
        <v>1.5502003995426619</v>
      </c>
    </row>
    <row r="42" spans="31:35" x14ac:dyDescent="0.2">
      <c r="AE42" s="9">
        <v>65.767973856209096</v>
      </c>
      <c r="AF42" s="8">
        <v>-26.875870762290187</v>
      </c>
      <c r="AG42" s="8">
        <v>10.000795735003125</v>
      </c>
      <c r="AH42">
        <v>1.7150000000000001</v>
      </c>
      <c r="AI42" s="9">
        <v>1.1614498276174923</v>
      </c>
    </row>
    <row r="43" spans="31:35" x14ac:dyDescent="0.2">
      <c r="AE43" s="9"/>
      <c r="AF43" s="8">
        <v>-12.529486481582289</v>
      </c>
      <c r="AG43" s="8">
        <v>9.8669272972243256</v>
      </c>
      <c r="AH43">
        <v>1.512</v>
      </c>
      <c r="AI43" s="9">
        <v>1.3264702831656467</v>
      </c>
    </row>
    <row r="44" spans="31:35" x14ac:dyDescent="0.2">
      <c r="AE44" s="9">
        <v>69.031141868511995</v>
      </c>
      <c r="AF44" s="8">
        <v>-57.457732600352664</v>
      </c>
      <c r="AG44" s="8">
        <v>9.0122552200027499</v>
      </c>
      <c r="AH44">
        <v>1.403</v>
      </c>
      <c r="AI44" s="9">
        <v>1.698037303425576</v>
      </c>
    </row>
    <row r="45" spans="31:35" x14ac:dyDescent="0.2">
      <c r="AE45" s="9">
        <v>66.959064327485294</v>
      </c>
      <c r="AF45" s="8">
        <v>6.0343776667073019</v>
      </c>
      <c r="AG45" s="8">
        <v>9.0708483931575845</v>
      </c>
      <c r="AH45">
        <v>1.964</v>
      </c>
      <c r="AI45" s="9">
        <v>1.4576914233157048</v>
      </c>
    </row>
    <row r="46" spans="31:35" x14ac:dyDescent="0.2">
      <c r="AE46" s="9">
        <v>64.447884416924495</v>
      </c>
      <c r="AF46" s="8">
        <v>-2.2993791676247415E-2</v>
      </c>
      <c r="AG46" s="8">
        <v>9.0706184288010459</v>
      </c>
      <c r="AH46">
        <v>3.1749999999999998</v>
      </c>
      <c r="AI46" s="9">
        <v>1.3628104875804967</v>
      </c>
    </row>
    <row r="47" spans="31:35" x14ac:dyDescent="0.2">
      <c r="AE47" s="9">
        <v>62.442871885596198</v>
      </c>
      <c r="AF47" s="8">
        <v>-32.37120515179393</v>
      </c>
      <c r="AG47" s="8">
        <v>8.6794820944599564</v>
      </c>
      <c r="AH47">
        <v>2.2189999999999999</v>
      </c>
      <c r="AI47" s="9">
        <v>1.7723176330556027</v>
      </c>
    </row>
    <row r="48" spans="31:35" x14ac:dyDescent="0.2">
      <c r="AE48" s="9">
        <v>62.635403811874298</v>
      </c>
      <c r="AF48" s="8">
        <v>-3.162727427308281</v>
      </c>
      <c r="AG48" s="8">
        <v>8.6473438758812833</v>
      </c>
      <c r="AH48">
        <v>4.8520000000000003</v>
      </c>
      <c r="AI48" s="9">
        <v>1.4726953467954347</v>
      </c>
    </row>
    <row r="49" spans="31:35" x14ac:dyDescent="0.2">
      <c r="AE49" s="9">
        <v>67.880485527544195</v>
      </c>
      <c r="AF49" s="8">
        <v>6.022827041264267</v>
      </c>
      <c r="AG49" s="8">
        <v>8.7058281102667845</v>
      </c>
      <c r="AH49">
        <v>-22.536999999999999</v>
      </c>
      <c r="AI49" s="9">
        <v>1.4016230539913879</v>
      </c>
    </row>
    <row r="50" spans="31:35" x14ac:dyDescent="0.2">
      <c r="AE50" s="3"/>
      <c r="AF50" s="8">
        <v>5.6641271944352436</v>
      </c>
      <c r="AG50" s="8">
        <v>8.7609233763388357</v>
      </c>
      <c r="AH50">
        <v>-9.734</v>
      </c>
      <c r="AI50" s="9">
        <v>1.2865203761755486</v>
      </c>
    </row>
    <row r="51" spans="31:35" x14ac:dyDescent="0.2">
      <c r="AE51" s="9">
        <v>69.971164936562701</v>
      </c>
      <c r="AF51" s="8">
        <v>15.094043887147334</v>
      </c>
      <c r="AG51" s="8">
        <v>8.9015027574516097</v>
      </c>
      <c r="AH51">
        <v>-6.6390000000000002</v>
      </c>
      <c r="AI51" s="9">
        <v>1.2813563938444776</v>
      </c>
    </row>
    <row r="52" spans="31:35" x14ac:dyDescent="0.2">
      <c r="AE52" s="9">
        <v>90.660511363636303</v>
      </c>
      <c r="AF52" s="8">
        <v>-13.794865970013632</v>
      </c>
      <c r="AG52" s="8">
        <v>9.6276681726268585</v>
      </c>
      <c r="AH52">
        <v>2.3759999999999999</v>
      </c>
      <c r="AI52" s="9">
        <v>1.5832400026352198</v>
      </c>
    </row>
    <row r="53" spans="31:35" x14ac:dyDescent="0.2">
      <c r="AE53" s="9">
        <v>84.410511363636303</v>
      </c>
      <c r="AF53" s="8">
        <v>42.51927004413993</v>
      </c>
      <c r="AG53" s="8">
        <v>9.9819752055848685</v>
      </c>
      <c r="AH53">
        <v>1.7110000000000001</v>
      </c>
      <c r="AI53" s="9">
        <v>1.4145056164193592</v>
      </c>
    </row>
    <row r="54" spans="31:35" x14ac:dyDescent="0.2">
      <c r="AE54" s="9">
        <v>86.2760416666666</v>
      </c>
      <c r="AF54" s="8">
        <v>4.5902094023020386</v>
      </c>
      <c r="AG54" s="8">
        <v>10.026854966486413</v>
      </c>
      <c r="AH54">
        <v>1.371</v>
      </c>
      <c r="AI54" s="9">
        <v>1.3310350923716079</v>
      </c>
    </row>
    <row r="55" spans="31:35" x14ac:dyDescent="0.2">
      <c r="AE55" s="9">
        <v>84.216382575757507</v>
      </c>
      <c r="AF55" s="8">
        <v>-1.0430478210907805</v>
      </c>
      <c r="AG55" s="8">
        <v>10.0163697095928</v>
      </c>
      <c r="AH55">
        <v>1.427</v>
      </c>
      <c r="AI55" s="9">
        <v>1.3405538186690487</v>
      </c>
    </row>
    <row r="56" spans="31:35" x14ac:dyDescent="0.2">
      <c r="AE56" s="9">
        <v>82.393465909090907</v>
      </c>
      <c r="AF56" s="8">
        <v>-4.2652970075926753</v>
      </c>
      <c r="AG56" s="8">
        <v>9.972780379032077</v>
      </c>
      <c r="AH56">
        <v>1.4350000000000001</v>
      </c>
      <c r="AI56" s="9">
        <v>1.354606951247959</v>
      </c>
    </row>
    <row r="57" spans="31:35" x14ac:dyDescent="0.2">
      <c r="AE57" s="9">
        <v>81.2760416666666</v>
      </c>
      <c r="AF57" s="8">
        <v>-8.8406811289946354</v>
      </c>
      <c r="AG57" s="8">
        <v>9.8802189255967736</v>
      </c>
      <c r="AH57">
        <v>1.276</v>
      </c>
      <c r="AI57" s="9">
        <v>1.4154554759467759</v>
      </c>
    </row>
    <row r="58" spans="31:35" x14ac:dyDescent="0.2">
      <c r="AE58" s="9">
        <v>88.482481060606105</v>
      </c>
      <c r="AF58" s="8">
        <v>-7.0573183213920156</v>
      </c>
      <c r="AG58" s="8">
        <v>9.8070317167184982</v>
      </c>
      <c r="AH58">
        <v>1.538</v>
      </c>
      <c r="AI58" s="9">
        <v>1.3664996420901934</v>
      </c>
    </row>
    <row r="59" spans="31:35" x14ac:dyDescent="0.2">
      <c r="AE59" s="9">
        <v>95.537405303030297</v>
      </c>
      <c r="AF59" s="8">
        <v>-40.691591872694232</v>
      </c>
      <c r="AG59" s="8">
        <v>9.2846126163507705</v>
      </c>
      <c r="AH59">
        <v>1.5980000000000001</v>
      </c>
      <c r="AI59" s="9">
        <v>1.6846160987837713</v>
      </c>
    </row>
    <row r="60" spans="31:35" x14ac:dyDescent="0.2">
      <c r="AE60" s="9">
        <v>92.658253205128204</v>
      </c>
      <c r="AF60" s="8">
        <v>-4.6977996472008172</v>
      </c>
      <c r="AG60" s="8">
        <v>9.2364953294530334</v>
      </c>
      <c r="AH60">
        <v>2.1760000000000002</v>
      </c>
      <c r="AI60" s="9">
        <v>1.5534339990258159</v>
      </c>
    </row>
    <row r="61" spans="31:35" x14ac:dyDescent="0.2">
      <c r="AE61" s="9">
        <v>93.363667582417506</v>
      </c>
      <c r="AF61" s="8">
        <v>-4.2377009254749147</v>
      </c>
      <c r="AG61" s="8">
        <v>9.1931942131412114</v>
      </c>
      <c r="AH61">
        <v>1.829</v>
      </c>
      <c r="AI61" s="9">
        <v>1.5131230925737538</v>
      </c>
    </row>
    <row r="62" spans="31:35" x14ac:dyDescent="0.2">
      <c r="AE62" s="8"/>
      <c r="AF62" s="8">
        <v>-10.88803149175375</v>
      </c>
      <c r="AG62" s="8">
        <v>7.0386080874008989</v>
      </c>
      <c r="AH62">
        <v>41.627000000000002</v>
      </c>
      <c r="AI62" s="9">
        <v>1.0662212668889279</v>
      </c>
    </row>
    <row r="63" spans="31:35" x14ac:dyDescent="0.2">
      <c r="AE63" s="9">
        <v>0</v>
      </c>
      <c r="AF63" s="8">
        <v>13.042112651342341</v>
      </c>
      <c r="AG63" s="8">
        <v>7.1611983290282915</v>
      </c>
      <c r="AH63">
        <v>8.8160000000000007</v>
      </c>
      <c r="AI63" s="9">
        <v>0.99782995745288539</v>
      </c>
    </row>
    <row r="64" spans="31:35" x14ac:dyDescent="0.2">
      <c r="AE64" s="9">
        <v>0</v>
      </c>
      <c r="AF64" s="8">
        <v>13.980631050856299</v>
      </c>
      <c r="AG64" s="8">
        <v>7.2920566739368713</v>
      </c>
      <c r="AH64">
        <v>5.3959999999999999</v>
      </c>
      <c r="AI64" s="9">
        <v>0.9395909540320363</v>
      </c>
    </row>
    <row r="65" spans="31:35" x14ac:dyDescent="0.2">
      <c r="AE65" s="9">
        <v>0</v>
      </c>
      <c r="AF65" s="8">
        <v>10.024595053207573</v>
      </c>
      <c r="AG65" s="8">
        <v>7.3875904201411622</v>
      </c>
      <c r="AH65">
        <v>5.734</v>
      </c>
      <c r="AI65" s="9">
        <v>1.0033846843189289</v>
      </c>
    </row>
    <row r="66" spans="31:35" x14ac:dyDescent="0.2">
      <c r="AE66" s="9">
        <v>0</v>
      </c>
      <c r="AF66" s="8">
        <v>10.422339782944507</v>
      </c>
      <c r="AG66" s="8">
        <v>7.4867327006318183</v>
      </c>
      <c r="AH66">
        <v>4.0389999999999997</v>
      </c>
      <c r="AI66" s="9">
        <v>0.99964634267321228</v>
      </c>
    </row>
    <row r="67" spans="31:35" x14ac:dyDescent="0.2">
      <c r="AE67" s="9">
        <v>0</v>
      </c>
      <c r="AF67" s="8">
        <v>13.295946167862249</v>
      </c>
      <c r="AG67" s="8">
        <v>7.6115659024070634</v>
      </c>
      <c r="AH67">
        <v>6.4960000000000004</v>
      </c>
      <c r="AI67" s="9">
        <v>0.94207597451520975</v>
      </c>
    </row>
    <row r="68" spans="31:35" x14ac:dyDescent="0.2">
      <c r="AE68" s="9">
        <v>0</v>
      </c>
      <c r="AF68" s="8">
        <v>7.0056459723533857</v>
      </c>
      <c r="AG68" s="8">
        <v>7.6792773155855567</v>
      </c>
      <c r="AH68">
        <v>-25.818999999999999</v>
      </c>
      <c r="AI68" s="9">
        <v>1.0053766522919425</v>
      </c>
    </row>
    <row r="69" spans="31:35" x14ac:dyDescent="0.2">
      <c r="AE69" s="9">
        <v>0</v>
      </c>
      <c r="AF69" s="8">
        <v>13.013255320250606</v>
      </c>
      <c r="AG69" s="8">
        <v>7.8016122451492951</v>
      </c>
      <c r="AH69">
        <v>-30.081</v>
      </c>
      <c r="AI69" s="9">
        <v>0.96841737095731717</v>
      </c>
    </row>
    <row r="70" spans="31:35" x14ac:dyDescent="0.2">
      <c r="AE70" s="9">
        <v>0</v>
      </c>
      <c r="AF70" s="8">
        <v>35.46491364428482</v>
      </c>
      <c r="AG70" s="8">
        <v>8.1051547260556589</v>
      </c>
      <c r="AH70">
        <v>9.4949999999999992</v>
      </c>
      <c r="AI70" s="9">
        <v>2.1993616778408778</v>
      </c>
    </row>
    <row r="71" spans="31:35" x14ac:dyDescent="0.2">
      <c r="AE71" s="9">
        <v>15.2777777777777</v>
      </c>
      <c r="AF71" s="8">
        <v>20.050164668877553</v>
      </c>
      <c r="AG71" s="8">
        <v>8.2878942344030069</v>
      </c>
      <c r="AH71">
        <v>5.859</v>
      </c>
      <c r="AI71" s="9">
        <v>1.5599410784277721</v>
      </c>
    </row>
    <row r="72" spans="31:35" x14ac:dyDescent="0.2">
      <c r="AE72" s="9">
        <v>0</v>
      </c>
      <c r="AF72" s="8">
        <v>-12.866050707699836</v>
      </c>
      <c r="AG72" s="8">
        <v>7.9445152133119104</v>
      </c>
      <c r="AH72">
        <v>1.042</v>
      </c>
      <c r="AI72" s="9">
        <v>1.1415282981066039</v>
      </c>
    </row>
    <row r="73" spans="31:35" x14ac:dyDescent="0.2">
      <c r="AE73" s="9">
        <v>0</v>
      </c>
      <c r="AF73" s="8">
        <v>26.029045429803926</v>
      </c>
      <c r="AG73" s="8">
        <v>8.1758574269939679</v>
      </c>
      <c r="AH73">
        <v>0.82799999999999996</v>
      </c>
      <c r="AI73" s="9">
        <v>1.1299220252885329</v>
      </c>
    </row>
    <row r="74" spans="31:35" x14ac:dyDescent="0.2">
      <c r="AE74" s="9">
        <v>0</v>
      </c>
      <c r="AF74" s="8">
        <v>10.851830040845771</v>
      </c>
      <c r="AG74" s="8">
        <v>8.278881686096069</v>
      </c>
      <c r="AH74">
        <v>0.83899999999999997</v>
      </c>
      <c r="AI74" s="9">
        <v>1.1282909782409503</v>
      </c>
    </row>
    <row r="75" spans="31:35" x14ac:dyDescent="0.2">
      <c r="AE75" s="9">
        <v>0</v>
      </c>
      <c r="AF75" s="8">
        <v>8.9415770298183599</v>
      </c>
      <c r="AG75" s="8">
        <v>8.3645232480907126</v>
      </c>
      <c r="AH75">
        <v>1.0669999999999999</v>
      </c>
      <c r="AI75" s="9">
        <v>1.2151407306273321</v>
      </c>
    </row>
    <row r="76" spans="31:35" x14ac:dyDescent="0.2">
      <c r="AE76" s="9">
        <v>0</v>
      </c>
      <c r="AF76" s="8">
        <v>7.5162887794103836</v>
      </c>
      <c r="AG76" s="8">
        <v>8.4369954217212069</v>
      </c>
      <c r="AH76">
        <v>1.105</v>
      </c>
      <c r="AI76" s="9">
        <v>1.336613308560159</v>
      </c>
    </row>
    <row r="77" spans="31:35" x14ac:dyDescent="0.2">
      <c r="AE77" s="9">
        <v>0</v>
      </c>
      <c r="AF77" s="8">
        <v>15.837127213241084</v>
      </c>
      <c r="AG77" s="8">
        <v>8.5840103644535546</v>
      </c>
      <c r="AH77">
        <v>1.1970000000000001</v>
      </c>
      <c r="AI77" s="9">
        <v>1.3145636516696286</v>
      </c>
    </row>
    <row r="78" spans="31:35" x14ac:dyDescent="0.2">
      <c r="AE78" s="9">
        <v>0</v>
      </c>
      <c r="AF78" s="8">
        <v>4.1754746983443978</v>
      </c>
      <c r="AG78" s="8">
        <v>8.6249169125031653</v>
      </c>
      <c r="AH78">
        <v>1.373</v>
      </c>
      <c r="AI78" s="9">
        <v>1.3393431141918222</v>
      </c>
    </row>
    <row r="79" spans="31:35" x14ac:dyDescent="0.2">
      <c r="AE79" s="9">
        <v>50.589549339549301</v>
      </c>
      <c r="AF79" s="8">
        <v>12.888106739454447</v>
      </c>
      <c r="AG79" s="8">
        <v>8.7461438488041949</v>
      </c>
      <c r="AH79">
        <v>1.2769999999999999</v>
      </c>
      <c r="AI79" s="9">
        <v>1.3519184270806823</v>
      </c>
    </row>
    <row r="80" spans="31:35" x14ac:dyDescent="0.2">
      <c r="AE80" s="9">
        <v>72.497412593643503</v>
      </c>
      <c r="AF80" s="8">
        <v>11.531242046322228</v>
      </c>
      <c r="AG80" s="8">
        <v>8.8552784121930888</v>
      </c>
      <c r="AH80">
        <v>1.337</v>
      </c>
      <c r="AI80" s="9">
        <v>1.426825267782009</v>
      </c>
    </row>
    <row r="81" spans="31:35" x14ac:dyDescent="0.2">
      <c r="AE81" s="9">
        <v>75.270362650170298</v>
      </c>
      <c r="AF81" s="8">
        <v>16.982585255230838</v>
      </c>
      <c r="AG81" s="8">
        <v>9.0121333059520037</v>
      </c>
      <c r="AH81">
        <v>1.454</v>
      </c>
      <c r="AI81" s="9">
        <v>1.2246891002194586</v>
      </c>
    </row>
    <row r="82" spans="31:35" x14ac:dyDescent="0.2">
      <c r="AE82" s="3"/>
      <c r="AF82" s="8"/>
      <c r="AG82" s="8">
        <v>10.95729422815692</v>
      </c>
      <c r="AH82" s="8"/>
      <c r="AI82" s="9">
        <v>1.1987763852817626</v>
      </c>
    </row>
    <row r="83" spans="31:35" x14ac:dyDescent="0.2">
      <c r="AE83" s="3"/>
      <c r="AF83" s="8">
        <v>-3.9183559638144709</v>
      </c>
      <c r="AG83" s="8">
        <v>10.917322330911832</v>
      </c>
      <c r="AH83" s="8"/>
      <c r="AI83" s="9">
        <v>1.1804691326669448</v>
      </c>
    </row>
    <row r="84" spans="31:35" x14ac:dyDescent="0.2">
      <c r="AE84" s="9">
        <v>47.109090909090902</v>
      </c>
      <c r="AF84" s="8">
        <v>-5.4714003229142101</v>
      </c>
      <c r="AG84" s="8">
        <v>10.861054575722122</v>
      </c>
      <c r="AH84" s="8"/>
      <c r="AI84" s="9">
        <v>1.5596752835511543</v>
      </c>
    </row>
    <row r="85" spans="31:35" x14ac:dyDescent="0.2">
      <c r="AE85" s="9">
        <v>55.931641269990998</v>
      </c>
      <c r="AF85" s="8">
        <v>-3.8075498493484559</v>
      </c>
      <c r="AG85" s="8">
        <v>10.822235263563458</v>
      </c>
      <c r="AH85">
        <v>1.5309999999999999</v>
      </c>
      <c r="AI85" s="9">
        <v>1.5896694132434213</v>
      </c>
    </row>
    <row r="86" spans="31:35" x14ac:dyDescent="0.2">
      <c r="AE86" s="9">
        <v>78.965418894830606</v>
      </c>
      <c r="AF86" s="8">
        <v>-42.399696746004828</v>
      </c>
      <c r="AG86" s="8">
        <v>10.270592910089658</v>
      </c>
      <c r="AH86">
        <v>1.615</v>
      </c>
      <c r="AI86" s="9">
        <v>2.1269093554085416</v>
      </c>
    </row>
    <row r="87" spans="31:35" x14ac:dyDescent="0.2">
      <c r="AE87" s="9">
        <v>80.379278148040797</v>
      </c>
      <c r="AF87" s="8">
        <v>6.8615565792663924</v>
      </c>
      <c r="AG87" s="8">
        <v>10.33695685705389</v>
      </c>
      <c r="AH87">
        <v>1.611</v>
      </c>
      <c r="AI87" s="9">
        <v>1.7986840399325814</v>
      </c>
    </row>
    <row r="88" spans="31:35" x14ac:dyDescent="0.2">
      <c r="AE88" s="9">
        <v>0</v>
      </c>
      <c r="AF88" s="8">
        <v>2.5565648719594707</v>
      </c>
      <c r="AG88" s="8">
        <v>7.4039552676727842</v>
      </c>
      <c r="AH88">
        <v>0.80800000000000005</v>
      </c>
      <c r="AI88" s="9">
        <v>1.2416229722588201</v>
      </c>
    </row>
    <row r="89" spans="31:35" x14ac:dyDescent="0.2">
      <c r="AE89" s="9">
        <v>0</v>
      </c>
      <c r="AF89" s="8">
        <v>13.232160383033326</v>
      </c>
      <c r="AG89" s="8">
        <v>7.5282253094279685</v>
      </c>
      <c r="AH89">
        <v>1.196</v>
      </c>
      <c r="AI89" s="9">
        <v>1.801552530860812</v>
      </c>
    </row>
    <row r="90" spans="31:35" x14ac:dyDescent="0.2">
      <c r="AE90" s="9">
        <v>0</v>
      </c>
      <c r="AF90" s="8">
        <v>18.499012260444946</v>
      </c>
      <c r="AG90" s="8">
        <v>7.6979597486254292</v>
      </c>
      <c r="AH90">
        <v>1.304</v>
      </c>
      <c r="AI90" s="9">
        <v>1.2197502821203103</v>
      </c>
    </row>
    <row r="91" spans="31:35" x14ac:dyDescent="0.2">
      <c r="AE91" s="9">
        <v>0</v>
      </c>
      <c r="AF91" s="8">
        <v>7.807983040564956</v>
      </c>
      <c r="AG91" s="8">
        <v>7.7731412725499966</v>
      </c>
      <c r="AH91">
        <v>1.0760000000000001</v>
      </c>
      <c r="AI91" s="9">
        <v>1.3153018847833033</v>
      </c>
    </row>
    <row r="92" spans="31:35" x14ac:dyDescent="0.2">
      <c r="AE92" s="9">
        <v>0</v>
      </c>
      <c r="AF92" s="8">
        <v>7.504999109819642</v>
      </c>
      <c r="AG92" s="8">
        <v>7.8455084363955354</v>
      </c>
      <c r="AH92">
        <v>1.7370000000000001</v>
      </c>
      <c r="AI92" s="9">
        <v>1.5733276016781537</v>
      </c>
    </row>
    <row r="93" spans="31:35" x14ac:dyDescent="0.2">
      <c r="AE93" s="9">
        <v>0</v>
      </c>
      <c r="AF93" s="8">
        <v>8.6663096127374377</v>
      </c>
      <c r="AG93" s="8">
        <v>7.9286200573282883</v>
      </c>
      <c r="AH93">
        <v>2.67</v>
      </c>
      <c r="AI93" s="9">
        <v>2.0873182461123636</v>
      </c>
    </row>
    <row r="94" spans="31:35" x14ac:dyDescent="0.2">
      <c r="AE94" s="9">
        <v>0</v>
      </c>
      <c r="AF94" s="8">
        <v>4.4154872794796374</v>
      </c>
      <c r="AG94" s="8">
        <v>7.9718278813755026</v>
      </c>
      <c r="AH94">
        <v>4.9260000000000002</v>
      </c>
      <c r="AI94" s="9">
        <v>3.6264347946103546</v>
      </c>
    </row>
    <row r="95" spans="31:35" x14ac:dyDescent="0.2">
      <c r="AE95" s="9">
        <v>0</v>
      </c>
      <c r="AF95" s="8">
        <v>1.7876921484395198</v>
      </c>
      <c r="AG95" s="8">
        <v>7.9895468899199029</v>
      </c>
      <c r="AH95">
        <v>3.238</v>
      </c>
      <c r="AI95" s="9">
        <v>3.6150829163785274</v>
      </c>
    </row>
    <row r="96" spans="31:35" x14ac:dyDescent="0.2">
      <c r="AE96" s="9">
        <v>0</v>
      </c>
      <c r="AF96" s="8">
        <v>34.75311529647859</v>
      </c>
      <c r="AG96" s="8">
        <v>8.2878210325370052</v>
      </c>
      <c r="AH96">
        <v>2.9969999999999999</v>
      </c>
      <c r="AI96" s="9">
        <v>3.2698203822082261</v>
      </c>
    </row>
    <row r="97" spans="31:35" x14ac:dyDescent="0.2">
      <c r="AE97" s="9">
        <v>0</v>
      </c>
      <c r="AF97" s="8">
        <v>-15.31501978661001</v>
      </c>
      <c r="AG97" s="8">
        <v>8.1215891032424459</v>
      </c>
      <c r="AH97">
        <v>2.2989999999999999</v>
      </c>
      <c r="AI97" s="9">
        <v>3.9302838728765677</v>
      </c>
    </row>
    <row r="98" spans="31:35" x14ac:dyDescent="0.2">
      <c r="AE98" s="9">
        <v>81.030525030524998</v>
      </c>
      <c r="AF98" s="8">
        <v>-8.4651684024374667</v>
      </c>
      <c r="AG98" s="8">
        <v>10.050655394715154</v>
      </c>
      <c r="AH98">
        <v>25.061</v>
      </c>
      <c r="AI98" s="9">
        <v>0.5289262839601695</v>
      </c>
    </row>
    <row r="99" spans="31:35" x14ac:dyDescent="0.2">
      <c r="AE99" s="9">
        <v>80.522623533376205</v>
      </c>
      <c r="AF99" s="8">
        <v>-0.33183766858596248</v>
      </c>
      <c r="AG99" s="8">
        <v>10.047331500006747</v>
      </c>
      <c r="AH99">
        <v>16.260000000000002</v>
      </c>
      <c r="AI99" s="9">
        <v>0.55578114008275192</v>
      </c>
    </row>
    <row r="100" spans="31:35" x14ac:dyDescent="0.2">
      <c r="AE100" s="9"/>
      <c r="AF100" s="8">
        <v>18.441247145696828</v>
      </c>
      <c r="AG100" s="8">
        <v>10.216578346964397</v>
      </c>
      <c r="AH100">
        <v>16.198</v>
      </c>
      <c r="AI100" s="9">
        <v>0.57513104453880126</v>
      </c>
    </row>
    <row r="101" spans="31:35" x14ac:dyDescent="0.2">
      <c r="AE101" s="9">
        <v>78.520038922337704</v>
      </c>
      <c r="AF101" s="8">
        <v>8.8658597764026155</v>
      </c>
      <c r="AG101" s="8">
        <v>10.301524641087784</v>
      </c>
      <c r="AH101">
        <v>16.324000000000002</v>
      </c>
      <c r="AI101" s="9">
        <v>0.55965556433721086</v>
      </c>
    </row>
    <row r="102" spans="31:35" x14ac:dyDescent="0.2">
      <c r="AE102" s="3"/>
      <c r="AF102" s="8">
        <v>2.0696497765043511</v>
      </c>
      <c r="AG102" s="8">
        <v>10.322009876300282</v>
      </c>
      <c r="AH102">
        <v>18.312999999999999</v>
      </c>
      <c r="AI102" s="9">
        <v>0.55494146350210238</v>
      </c>
    </row>
    <row r="103" spans="31:35" x14ac:dyDescent="0.2">
      <c r="AE103" s="9">
        <v>77.218420766807796</v>
      </c>
      <c r="AF103" s="8">
        <v>4.8706294620847306</v>
      </c>
      <c r="AG103" s="8">
        <v>10.369567180448918</v>
      </c>
      <c r="AH103">
        <v>18.21</v>
      </c>
      <c r="AI103" s="9">
        <v>0.5625296669663612</v>
      </c>
    </row>
    <row r="104" spans="31:35" x14ac:dyDescent="0.2">
      <c r="AE104" s="9">
        <v>80.113123156601404</v>
      </c>
      <c r="AF104" s="8">
        <v>3.2619811877001528</v>
      </c>
      <c r="AG104" s="8">
        <v>10.401666260128623</v>
      </c>
      <c r="AH104">
        <v>16.873000000000001</v>
      </c>
      <c r="AI104" s="9">
        <v>0.55495602778891107</v>
      </c>
    </row>
    <row r="105" spans="31:35" x14ac:dyDescent="0.2">
      <c r="AE105" s="3"/>
      <c r="AF105" s="8">
        <v>5.7216161522376972</v>
      </c>
      <c r="AG105" s="8">
        <v>10.457305450860016</v>
      </c>
      <c r="AH105">
        <v>14.52</v>
      </c>
      <c r="AI105" s="9">
        <v>0.59225256548134086</v>
      </c>
    </row>
    <row r="106" spans="31:35" x14ac:dyDescent="0.2">
      <c r="AE106" s="9">
        <v>76.338886032372599</v>
      </c>
      <c r="AF106" s="8">
        <v>5.6550266410147589</v>
      </c>
      <c r="AG106" s="8">
        <v>10.512314586041793</v>
      </c>
      <c r="AH106">
        <v>15.788</v>
      </c>
      <c r="AI106" s="9">
        <v>0.61715204681957347</v>
      </c>
    </row>
    <row r="107" spans="31:35" x14ac:dyDescent="0.2">
      <c r="AE107" s="9">
        <v>75.740093240093202</v>
      </c>
      <c r="AF107" s="8">
        <v>13.158947641045213</v>
      </c>
      <c r="AG107" s="8">
        <v>10.635937846700498</v>
      </c>
      <c r="AH107">
        <v>15.444000000000001</v>
      </c>
      <c r="AI107" s="9">
        <v>0.58766991508488187</v>
      </c>
    </row>
    <row r="108" spans="31:35" x14ac:dyDescent="0.2">
      <c r="AE108" s="9">
        <v>0</v>
      </c>
      <c r="AF108" s="8">
        <v>-3.008294708796428</v>
      </c>
      <c r="AG108" s="8">
        <v>7.5829120990978733</v>
      </c>
      <c r="AH108">
        <v>12.951000000000001</v>
      </c>
      <c r="AI108" s="9">
        <v>2.6602646892774731</v>
      </c>
    </row>
    <row r="109" spans="31:35" x14ac:dyDescent="0.2">
      <c r="AE109" s="9">
        <v>0</v>
      </c>
      <c r="AF109" s="8">
        <v>42.104705853006173</v>
      </c>
      <c r="AG109" s="8">
        <v>7.9343060641529304</v>
      </c>
      <c r="AH109">
        <v>96.814999999999998</v>
      </c>
      <c r="AI109" s="9">
        <v>2.9634197063072896</v>
      </c>
    </row>
    <row r="110" spans="31:35" x14ac:dyDescent="0.2">
      <c r="AE110" s="9"/>
      <c r="AF110" s="8">
        <v>13.679985928313931</v>
      </c>
      <c r="AG110" s="8">
        <v>8.0625232381703711</v>
      </c>
      <c r="AH110">
        <v>108.428</v>
      </c>
      <c r="AI110" s="9">
        <v>2.8299517188328696</v>
      </c>
    </row>
    <row r="111" spans="31:35" x14ac:dyDescent="0.2">
      <c r="AE111" s="9">
        <v>13.045922777062399</v>
      </c>
      <c r="AF111" s="8">
        <v>14.751360340240266</v>
      </c>
      <c r="AG111" s="8">
        <v>8.200120755869575</v>
      </c>
      <c r="AH111">
        <v>27.814</v>
      </c>
      <c r="AI111" s="9">
        <v>3.2954830435630349</v>
      </c>
    </row>
    <row r="112" spans="31:35" x14ac:dyDescent="0.2">
      <c r="AE112" s="9">
        <v>26.112391193036299</v>
      </c>
      <c r="AF112" s="8">
        <v>18.61028343572098</v>
      </c>
      <c r="AG112" s="8">
        <v>8.3707937595642026</v>
      </c>
      <c r="AH112">
        <v>18.692</v>
      </c>
      <c r="AI112" s="9">
        <v>3.066465342135551</v>
      </c>
    </row>
    <row r="113" spans="31:35" x14ac:dyDescent="0.2">
      <c r="AE113" s="9">
        <v>35.482742880702098</v>
      </c>
      <c r="AF113" s="8">
        <v>22.779871467491894</v>
      </c>
      <c r="AG113" s="8">
        <v>8.5760166627227541</v>
      </c>
      <c r="AH113">
        <v>13.452999999999999</v>
      </c>
      <c r="AI113" s="9">
        <v>3.8212721622345343</v>
      </c>
    </row>
    <row r="114" spans="31:35" x14ac:dyDescent="0.2">
      <c r="AE114" s="9">
        <v>36.215572033898297</v>
      </c>
      <c r="AF114" s="8">
        <v>21.437278189080029</v>
      </c>
      <c r="AG114" s="8">
        <v>8.7702443773267937</v>
      </c>
      <c r="AH114">
        <v>8.5229999999999997</v>
      </c>
      <c r="AI114" s="9">
        <v>3.4817879462947765</v>
      </c>
    </row>
    <row r="115" spans="31:35" x14ac:dyDescent="0.2">
      <c r="AE115" s="3"/>
      <c r="AF115" s="8">
        <v>14.597687548546171</v>
      </c>
      <c r="AG115" s="8">
        <v>8.9065018169562968</v>
      </c>
      <c r="AH115">
        <v>11.509</v>
      </c>
      <c r="AI115" s="9">
        <v>3.4572888154150516</v>
      </c>
    </row>
    <row r="116" spans="31:35" x14ac:dyDescent="0.2">
      <c r="AE116" s="9">
        <v>32.238345063084097</v>
      </c>
      <c r="AF116" s="8">
        <v>4.6017507249518887</v>
      </c>
      <c r="AG116" s="8">
        <v>8.9514919197911968</v>
      </c>
      <c r="AH116">
        <v>16.181999999999999</v>
      </c>
      <c r="AI116" s="9">
        <v>3.9750239655931807</v>
      </c>
    </row>
    <row r="117" spans="31:35" x14ac:dyDescent="0.2">
      <c r="AE117" s="9">
        <v>38.568273210249799</v>
      </c>
      <c r="AF117" s="8">
        <v>0.93012410290955494</v>
      </c>
      <c r="AG117" s="8">
        <v>8.960750170646989</v>
      </c>
      <c r="AH117">
        <v>13.369</v>
      </c>
      <c r="AI117" s="9">
        <v>3.9002592668651812</v>
      </c>
    </row>
    <row r="118" spans="31:35" x14ac:dyDescent="0.2">
      <c r="AE118" s="9">
        <v>3.4920634920634899</v>
      </c>
      <c r="AF118" s="8">
        <v>21.25005456137761</v>
      </c>
      <c r="AG118" s="8">
        <v>7.1744049632917379</v>
      </c>
      <c r="AH118">
        <v>1.0009999999999999</v>
      </c>
      <c r="AI118" s="9">
        <v>1.8843696647398134</v>
      </c>
    </row>
    <row r="119" spans="31:35" x14ac:dyDescent="0.2">
      <c r="AE119" s="9">
        <v>39.708360138467597</v>
      </c>
      <c r="AF119" s="8">
        <v>26.927127574424592</v>
      </c>
      <c r="AG119" s="8">
        <v>7.4128479004502266</v>
      </c>
      <c r="AH119">
        <v>1.234</v>
      </c>
      <c r="AI119" s="9">
        <v>1.8653625314472715</v>
      </c>
    </row>
    <row r="120" spans="31:35" x14ac:dyDescent="0.2">
      <c r="AE120" s="3"/>
      <c r="AF120" s="8">
        <v>36.774223526209951</v>
      </c>
      <c r="AG120" s="8">
        <v>7.726009277380447</v>
      </c>
      <c r="AH120">
        <v>1.2989999999999999</v>
      </c>
      <c r="AI120" s="9">
        <v>1.8372302439975663</v>
      </c>
    </row>
    <row r="121" spans="31:35" x14ac:dyDescent="0.2">
      <c r="AE121" s="9">
        <v>59.1202943501794</v>
      </c>
      <c r="AF121" s="8">
        <v>34.57500620990858</v>
      </c>
      <c r="AG121" s="8">
        <v>8.0229608019839684</v>
      </c>
      <c r="AH121">
        <v>1.298</v>
      </c>
      <c r="AI121" s="9">
        <v>1.8126565678587763</v>
      </c>
    </row>
    <row r="122" spans="31:35" x14ac:dyDescent="0.2">
      <c r="AE122" s="9">
        <v>58.768333047993998</v>
      </c>
      <c r="AF122" s="8">
        <v>33.466975062250114</v>
      </c>
      <c r="AG122" s="8">
        <v>8.3116446854223831</v>
      </c>
      <c r="AH122">
        <v>1.63</v>
      </c>
      <c r="AI122" s="9">
        <v>2.2483230791036015</v>
      </c>
    </row>
    <row r="123" spans="31:35" x14ac:dyDescent="0.2">
      <c r="AE123" s="9">
        <v>62.7620288910611</v>
      </c>
      <c r="AF123" s="8">
        <v>31.9966111545484</v>
      </c>
      <c r="AG123" s="8">
        <v>8.5892507486195004</v>
      </c>
      <c r="AH123">
        <v>1.722</v>
      </c>
      <c r="AI123" s="9">
        <v>1.9899154866042899</v>
      </c>
    </row>
    <row r="124" spans="31:35" x14ac:dyDescent="0.2">
      <c r="AE124" s="9">
        <v>66.370685066337202</v>
      </c>
      <c r="AF124" s="8">
        <v>24.073867990574637</v>
      </c>
      <c r="AG124" s="8">
        <v>8.8049576604733257</v>
      </c>
      <c r="AH124">
        <v>1.444</v>
      </c>
      <c r="AI124" s="9">
        <v>1.91545796626358</v>
      </c>
    </row>
    <row r="125" spans="31:35" x14ac:dyDescent="0.2">
      <c r="AE125" s="3"/>
      <c r="AF125" s="8">
        <v>25.869388362398936</v>
      </c>
      <c r="AG125" s="8">
        <v>9.035032243496623</v>
      </c>
      <c r="AH125">
        <v>1.3109999999999999</v>
      </c>
      <c r="AI125" s="9">
        <v>2.0954428654773412</v>
      </c>
    </row>
    <row r="126" spans="31:35" x14ac:dyDescent="0.2">
      <c r="AE126" s="9">
        <v>67.066855381031601</v>
      </c>
      <c r="AF126" s="8">
        <v>24.881219983260216</v>
      </c>
      <c r="AG126" s="8">
        <v>9.2572251029125461</v>
      </c>
      <c r="AH126">
        <v>1.1259999999999999</v>
      </c>
      <c r="AI126" s="9">
        <v>2.0047498037215985</v>
      </c>
    </row>
    <row r="127" spans="31:35" x14ac:dyDescent="0.2">
      <c r="AE127" s="9">
        <v>72.103729603729505</v>
      </c>
      <c r="AF127" s="8"/>
      <c r="AG127" s="8">
        <v>9.4941650141006591</v>
      </c>
      <c r="AH127">
        <v>0.98</v>
      </c>
      <c r="AI127" s="9">
        <v>2.314184610751393</v>
      </c>
    </row>
    <row r="128" spans="31:35" x14ac:dyDescent="0.2">
      <c r="AE128" s="3"/>
      <c r="AF128" s="8">
        <v>2.1452840772497761</v>
      </c>
      <c r="AG128" s="8">
        <v>8.5367377461988845</v>
      </c>
      <c r="AH128">
        <v>1.67</v>
      </c>
      <c r="AI128" s="9">
        <v>1.4651386514637894</v>
      </c>
    </row>
    <row r="129" spans="31:35" x14ac:dyDescent="0.2">
      <c r="AE129" s="9">
        <v>0</v>
      </c>
      <c r="AF129" s="8">
        <v>8.6358754533522717</v>
      </c>
      <c r="AG129" s="8">
        <v>8.6195692580331045</v>
      </c>
      <c r="AH129">
        <v>0.86199999999999999</v>
      </c>
      <c r="AI129" s="9">
        <v>1.5954143347174581</v>
      </c>
    </row>
    <row r="130" spans="31:35" x14ac:dyDescent="0.2">
      <c r="AE130" s="9">
        <v>31.436314363143602</v>
      </c>
      <c r="AF130" s="8">
        <v>21.213215381837877</v>
      </c>
      <c r="AG130" s="8">
        <v>8.8119501775399804</v>
      </c>
      <c r="AH130">
        <v>0.64800000000000002</v>
      </c>
      <c r="AI130" s="9">
        <v>1.5926422400953233</v>
      </c>
    </row>
    <row r="131" spans="31:35" x14ac:dyDescent="0.2">
      <c r="AE131" s="3"/>
      <c r="AF131" s="8">
        <v>10.083407804587431</v>
      </c>
      <c r="AG131" s="8">
        <v>8.908018322784887</v>
      </c>
      <c r="AH131">
        <v>0.77600000000000002</v>
      </c>
      <c r="AI131" s="9">
        <v>1.6861047219591394</v>
      </c>
    </row>
    <row r="132" spans="31:35" x14ac:dyDescent="0.2">
      <c r="AE132" s="9">
        <v>38.330622610283598</v>
      </c>
      <c r="AF132" s="8">
        <v>12.921120281423354</v>
      </c>
      <c r="AG132" s="8">
        <v>9.0295376611514975</v>
      </c>
      <c r="AH132">
        <v>0.76400000000000001</v>
      </c>
      <c r="AI132" s="9">
        <v>1.7064462017733046</v>
      </c>
    </row>
    <row r="133" spans="31:35" x14ac:dyDescent="0.2">
      <c r="AE133" s="9">
        <v>29.928315412186301</v>
      </c>
      <c r="AF133" s="8">
        <v>13.503474718427992</v>
      </c>
      <c r="AG133" s="8">
        <v>9.1562009258755346</v>
      </c>
      <c r="AH133">
        <v>1.161</v>
      </c>
      <c r="AI133" s="9">
        <v>1.6181779795207432</v>
      </c>
    </row>
    <row r="134" spans="31:35" x14ac:dyDescent="0.2">
      <c r="AE134" s="9">
        <v>42.811473681038898</v>
      </c>
      <c r="AF134" s="8">
        <v>2.0479256835215875</v>
      </c>
      <c r="AG134" s="8">
        <v>9.1764733024646059</v>
      </c>
      <c r="AH134">
        <v>1.319</v>
      </c>
      <c r="AI134" s="9">
        <v>1.6829419675183614</v>
      </c>
    </row>
    <row r="135" spans="31:35" x14ac:dyDescent="0.2">
      <c r="AE135" s="9">
        <v>40.922259763723098</v>
      </c>
      <c r="AF135" s="8">
        <v>11.47201820626875</v>
      </c>
      <c r="AG135" s="8">
        <v>9.2850767180902007</v>
      </c>
      <c r="AH135">
        <v>1.786</v>
      </c>
      <c r="AI135" s="9">
        <v>1.7330178173719377</v>
      </c>
    </row>
    <row r="136" spans="31:35" x14ac:dyDescent="0.2">
      <c r="AE136" s="9">
        <v>71.732670621559507</v>
      </c>
      <c r="AF136" s="8">
        <v>15.970675575352637</v>
      </c>
      <c r="AG136" s="8">
        <v>9.4332438944857842</v>
      </c>
      <c r="AH136">
        <v>2.2999999999999998</v>
      </c>
      <c r="AI136" s="9">
        <v>1.7067296151076259</v>
      </c>
    </row>
    <row r="137" spans="31:35" x14ac:dyDescent="0.2">
      <c r="AE137" s="3"/>
      <c r="AF137" s="8">
        <v>19.62871089061375</v>
      </c>
      <c r="AG137" s="8">
        <v>9.6124665788188324</v>
      </c>
      <c r="AH137">
        <v>3.04</v>
      </c>
      <c r="AI137" s="9">
        <v>1.6628762541806019</v>
      </c>
    </row>
    <row r="138" spans="31:35" x14ac:dyDescent="0.2">
      <c r="AE138" s="9">
        <v>0</v>
      </c>
      <c r="AF138" s="8">
        <v>9.3876958792803258</v>
      </c>
      <c r="AG138" s="8">
        <v>8.2346976456517567</v>
      </c>
      <c r="AH138">
        <v>0.98599999999999999</v>
      </c>
      <c r="AI138" s="9">
        <v>3.7133837378962729</v>
      </c>
    </row>
    <row r="139" spans="31:35" x14ac:dyDescent="0.2">
      <c r="AE139" s="9">
        <v>0</v>
      </c>
      <c r="AF139" s="8">
        <v>37.583233850643317</v>
      </c>
      <c r="AG139" s="8">
        <v>8.5537565307232839</v>
      </c>
      <c r="AH139">
        <v>0.73199999999999998</v>
      </c>
      <c r="AI139" s="9">
        <v>2.7306698546141681</v>
      </c>
    </row>
    <row r="140" spans="31:35" x14ac:dyDescent="0.2">
      <c r="AE140" s="9">
        <v>0</v>
      </c>
      <c r="AF140" s="8">
        <v>10.788245729050171</v>
      </c>
      <c r="AG140" s="8">
        <v>8.6562070279430277</v>
      </c>
      <c r="AH140">
        <v>1.117</v>
      </c>
      <c r="AI140" s="9">
        <v>2.4102024122387178</v>
      </c>
    </row>
    <row r="141" spans="31:35" x14ac:dyDescent="0.2">
      <c r="AE141" s="9">
        <v>0</v>
      </c>
      <c r="AF141" s="8">
        <v>1.0773273926588676</v>
      </c>
      <c r="AG141" s="8">
        <v>8.666922683609533</v>
      </c>
      <c r="AH141">
        <v>1.0720000000000001</v>
      </c>
      <c r="AI141" s="9">
        <v>2.3330980095047869</v>
      </c>
    </row>
    <row r="142" spans="31:35" x14ac:dyDescent="0.2">
      <c r="AE142" s="8"/>
      <c r="AF142" s="8">
        <v>4.5302706797988739</v>
      </c>
      <c r="AG142" s="8">
        <v>8.7112291986566195</v>
      </c>
      <c r="AH142">
        <v>1.0680000000000001</v>
      </c>
      <c r="AI142" s="9">
        <v>2.2995865386199288</v>
      </c>
    </row>
    <row r="143" spans="31:35" x14ac:dyDescent="0.2">
      <c r="AE143" s="9">
        <v>0</v>
      </c>
      <c r="AF143" s="8">
        <v>5.7999901164610401</v>
      </c>
      <c r="AG143" s="8">
        <v>8.7676094386755299</v>
      </c>
      <c r="AH143">
        <v>1.1539999999999999</v>
      </c>
      <c r="AI143" s="9">
        <v>2.2607741172074483</v>
      </c>
    </row>
    <row r="144" spans="31:35" x14ac:dyDescent="0.2">
      <c r="AE144" s="9">
        <v>0</v>
      </c>
      <c r="AF144" s="8">
        <v>2.6841875817400456</v>
      </c>
      <c r="AG144" s="8">
        <v>8.7940973906961393</v>
      </c>
      <c r="AH144">
        <v>1.2050000000000001</v>
      </c>
      <c r="AI144" s="9">
        <v>3.9830179524502669</v>
      </c>
    </row>
    <row r="145" spans="31:35" x14ac:dyDescent="0.2">
      <c r="AE145" s="9">
        <v>0</v>
      </c>
      <c r="AF145" s="8">
        <v>40.11705482775352</v>
      </c>
      <c r="AG145" s="8">
        <v>9.1314053838880405</v>
      </c>
      <c r="AH145">
        <v>1.768</v>
      </c>
      <c r="AI145" s="9">
        <v>2.8169029325830537</v>
      </c>
    </row>
    <row r="146" spans="31:35" x14ac:dyDescent="0.2">
      <c r="AE146" s="9">
        <v>0</v>
      </c>
      <c r="AF146" s="8">
        <v>-1.2769180824586084</v>
      </c>
      <c r="AG146" s="8">
        <v>9.1185539763454742</v>
      </c>
      <c r="AH146">
        <v>1.5309999999999999</v>
      </c>
      <c r="AI146" s="9">
        <v>2.6873835361175051</v>
      </c>
    </row>
    <row r="147" spans="31:35" x14ac:dyDescent="0.2">
      <c r="AE147" s="9">
        <v>0</v>
      </c>
      <c r="AF147" s="8">
        <v>-7.6729146114216817</v>
      </c>
      <c r="AG147" s="8">
        <v>9.038721338315364</v>
      </c>
      <c r="AH147">
        <v>1.296</v>
      </c>
      <c r="AI147" s="9">
        <v>2.8220349044283508</v>
      </c>
    </row>
    <row r="148" spans="31:35" x14ac:dyDescent="0.2">
      <c r="AE148" s="8"/>
      <c r="AF148" s="8"/>
      <c r="AG148" s="8">
        <v>3.7688221567871394</v>
      </c>
      <c r="AH148" s="8"/>
      <c r="AI148" s="9">
        <v>1.1855570172401855</v>
      </c>
    </row>
    <row r="149" spans="31:35" x14ac:dyDescent="0.2">
      <c r="AE149" s="8"/>
      <c r="AF149" s="8">
        <v>113.80830390731383</v>
      </c>
      <c r="AG149" s="8">
        <v>4.5287318082396553</v>
      </c>
      <c r="AH149" s="8"/>
      <c r="AI149" s="9">
        <v>1.1738431148195723</v>
      </c>
    </row>
    <row r="150" spans="31:35" x14ac:dyDescent="0.2">
      <c r="AE150" s="8"/>
      <c r="AF150" s="8">
        <v>163.07142625835209</v>
      </c>
      <c r="AG150" s="8">
        <v>5.4959872002887904</v>
      </c>
      <c r="AI150" s="9">
        <v>1.9617991727941175</v>
      </c>
    </row>
    <row r="151" spans="31:35" x14ac:dyDescent="0.2">
      <c r="AE151" s="9">
        <v>0</v>
      </c>
      <c r="AF151" s="8">
        <v>74.24254858193278</v>
      </c>
      <c r="AG151" s="8">
        <v>6.0512653002260182</v>
      </c>
      <c r="AH151">
        <v>0.99</v>
      </c>
      <c r="AI151" s="9">
        <v>2.7516213352172381</v>
      </c>
    </row>
    <row r="152" spans="31:35" x14ac:dyDescent="0.2">
      <c r="AE152" s="9">
        <v>0</v>
      </c>
      <c r="AF152" s="8">
        <v>60.735429176969276</v>
      </c>
      <c r="AG152" s="8">
        <v>6.5258548304913297</v>
      </c>
      <c r="AH152">
        <v>2.0739999999999998</v>
      </c>
      <c r="AI152" s="9">
        <v>2.0878351155864001</v>
      </c>
    </row>
    <row r="153" spans="31:35" x14ac:dyDescent="0.2">
      <c r="AE153" s="9">
        <v>0</v>
      </c>
      <c r="AF153" s="8">
        <v>47.309479125003847</v>
      </c>
      <c r="AG153" s="8">
        <v>6.9132203184131953</v>
      </c>
      <c r="AH153">
        <v>2.2970000000000002</v>
      </c>
      <c r="AI153" s="9">
        <v>1.7972033257747542</v>
      </c>
    </row>
    <row r="154" spans="31:35" x14ac:dyDescent="0.2">
      <c r="AE154" s="9">
        <v>0</v>
      </c>
      <c r="AF154" s="8">
        <v>38.293451883677434</v>
      </c>
      <c r="AG154" s="8">
        <v>7.2374280227852967</v>
      </c>
      <c r="AH154">
        <v>3.633</v>
      </c>
      <c r="AI154" s="9">
        <v>1.4626019318050245</v>
      </c>
    </row>
    <row r="155" spans="31:35" x14ac:dyDescent="0.2">
      <c r="AE155" s="9">
        <v>0</v>
      </c>
      <c r="AF155" s="8">
        <v>39.015313053527741</v>
      </c>
      <c r="AG155" s="8">
        <v>7.5668419297128029</v>
      </c>
      <c r="AH155">
        <v>4.5179999999999998</v>
      </c>
      <c r="AI155" s="9">
        <v>1.7578159838512259</v>
      </c>
    </row>
    <row r="156" spans="31:35" x14ac:dyDescent="0.2">
      <c r="AE156" s="9">
        <v>0</v>
      </c>
      <c r="AF156" s="8">
        <v>34.960212640699076</v>
      </c>
      <c r="AG156" s="8">
        <v>7.8666517575443118</v>
      </c>
      <c r="AH156">
        <v>3.2120000000000002</v>
      </c>
      <c r="AI156" s="9">
        <v>1.4869350693954653</v>
      </c>
    </row>
    <row r="157" spans="31:35" x14ac:dyDescent="0.2">
      <c r="AE157" s="8"/>
      <c r="AF157" s="8">
        <v>-3.7561529723589482</v>
      </c>
      <c r="AG157" s="8">
        <v>8.5337749510079153</v>
      </c>
      <c r="AH157">
        <v>31.414000000000001</v>
      </c>
      <c r="AI157" s="9">
        <v>1.4464946101188132</v>
      </c>
    </row>
    <row r="158" spans="31:35" x14ac:dyDescent="0.2">
      <c r="AE158" s="9">
        <v>10.0710030847782</v>
      </c>
      <c r="AF158" s="8">
        <v>2.1461169250137591</v>
      </c>
      <c r="AG158" s="8">
        <v>8.5550090721004626</v>
      </c>
      <c r="AH158">
        <v>17.651</v>
      </c>
      <c r="AI158" s="9">
        <v>1.5269898126215649</v>
      </c>
    </row>
    <row r="159" spans="31:35" x14ac:dyDescent="0.2">
      <c r="AE159" s="9">
        <v>9.86766849320124</v>
      </c>
      <c r="AF159" s="8">
        <v>5.7523061220559599</v>
      </c>
      <c r="AG159" s="8">
        <v>8.6109385111017485</v>
      </c>
      <c r="AH159">
        <v>17.719000000000001</v>
      </c>
      <c r="AI159" s="9">
        <v>1.6516553155843683</v>
      </c>
    </row>
    <row r="160" spans="31:35" x14ac:dyDescent="0.2">
      <c r="AE160" s="9">
        <v>17.333930114828998</v>
      </c>
      <c r="AF160" s="8">
        <v>3.1576647120952863</v>
      </c>
      <c r="AG160" s="8">
        <v>8.6420268683375649</v>
      </c>
      <c r="AH160">
        <v>8.0570000000000004</v>
      </c>
      <c r="AI160" s="9">
        <v>1.6709680836040108</v>
      </c>
    </row>
    <row r="161" spans="31:35" x14ac:dyDescent="0.2">
      <c r="AE161" s="8"/>
      <c r="AF161" s="8">
        <v>-2.1677729134303094</v>
      </c>
      <c r="AG161" s="8">
        <v>8.6201107254229239</v>
      </c>
      <c r="AH161">
        <v>8.9969999999999999</v>
      </c>
      <c r="AI161" s="9">
        <v>1.8262901479610247</v>
      </c>
    </row>
    <row r="162" spans="31:35" x14ac:dyDescent="0.2">
      <c r="AE162" s="9">
        <v>20.334908855317</v>
      </c>
      <c r="AF162" s="8">
        <v>1.1764705882352908</v>
      </c>
      <c r="AG162" s="8">
        <v>8.6318067651861146</v>
      </c>
      <c r="AH162">
        <v>7.992</v>
      </c>
      <c r="AI162" s="9">
        <v>1.7638750178342131</v>
      </c>
    </row>
    <row r="163" spans="31:35" x14ac:dyDescent="0.2">
      <c r="AE163" s="8"/>
      <c r="AF163" s="8">
        <v>-2.2025253245826795</v>
      </c>
      <c r="AG163" s="8">
        <v>8.6095353345906673</v>
      </c>
      <c r="AH163">
        <v>6.5629999999999997</v>
      </c>
      <c r="AI163" s="9">
        <v>1.7249120119627259</v>
      </c>
    </row>
    <row r="164" spans="31:35" x14ac:dyDescent="0.2">
      <c r="AE164" s="9">
        <v>19.454809286898801</v>
      </c>
      <c r="AF164" s="8">
        <v>-1.1087404489669417</v>
      </c>
      <c r="AG164" s="8">
        <v>8.5983860066931701</v>
      </c>
      <c r="AH164">
        <v>6.069</v>
      </c>
      <c r="AI164" s="9">
        <v>1.7370041859521661</v>
      </c>
    </row>
    <row r="165" spans="31:35" x14ac:dyDescent="0.2">
      <c r="AE165" s="9">
        <v>20.315280471968801</v>
      </c>
      <c r="AF165" s="8">
        <v>1.8698482361836017</v>
      </c>
      <c r="AG165" s="8">
        <v>8.6169118215266529</v>
      </c>
      <c r="AH165">
        <v>11.632</v>
      </c>
      <c r="AI165" s="9">
        <v>1.6710533461253008</v>
      </c>
    </row>
    <row r="166" spans="31:35" x14ac:dyDescent="0.2">
      <c r="AE166" s="8"/>
      <c r="AF166" s="8">
        <v>1.1874807667939731</v>
      </c>
      <c r="AG166" s="8">
        <v>8.628716676901476</v>
      </c>
      <c r="AH166">
        <v>-22.065999999999999</v>
      </c>
      <c r="AI166" s="9">
        <v>1.6094742303082346</v>
      </c>
    </row>
    <row r="167" spans="31:35" x14ac:dyDescent="0.2">
      <c r="AE167" s="9">
        <v>22.955910455910399</v>
      </c>
      <c r="AF167" s="8">
        <v>-3.2549160456137196</v>
      </c>
      <c r="AG167" s="8">
        <v>7.6754995977488658</v>
      </c>
      <c r="AH167">
        <v>2.1520000000000001</v>
      </c>
      <c r="AI167" s="9">
        <v>1.2876235556174298</v>
      </c>
    </row>
    <row r="168" spans="31:35" x14ac:dyDescent="0.2">
      <c r="AE168" s="9">
        <v>21.100813743218701</v>
      </c>
      <c r="AF168" s="8">
        <v>2.5616037867186328</v>
      </c>
      <c r="AG168" s="8">
        <v>7.7007930423568771</v>
      </c>
      <c r="AH168">
        <v>1.7430000000000001</v>
      </c>
      <c r="AI168" s="9">
        <v>0.81190896339532159</v>
      </c>
    </row>
    <row r="169" spans="31:35" x14ac:dyDescent="0.2">
      <c r="AE169" s="9">
        <v>20.8623094724135</v>
      </c>
      <c r="AF169" s="8">
        <v>-1.9546626849463744</v>
      </c>
      <c r="AG169" s="8">
        <v>7.6810528537249105</v>
      </c>
      <c r="AH169">
        <v>1.391</v>
      </c>
      <c r="AI169" s="9">
        <v>0.87867460427338595</v>
      </c>
    </row>
    <row r="170" spans="31:35" x14ac:dyDescent="0.2">
      <c r="AE170" s="9">
        <v>19.322486519691399</v>
      </c>
      <c r="AF170" s="8">
        <v>6.303936499146241</v>
      </c>
      <c r="AG170" s="8">
        <v>7.7421849843759718</v>
      </c>
      <c r="AH170">
        <v>1.397</v>
      </c>
      <c r="AI170" s="9">
        <v>0.86286086390275663</v>
      </c>
    </row>
    <row r="171" spans="31:35" x14ac:dyDescent="0.2">
      <c r="AE171" s="9">
        <v>19.193409247757099</v>
      </c>
      <c r="AF171" s="8">
        <v>5.5263729107879387</v>
      </c>
      <c r="AG171" s="8">
        <v>7.7959757002612005</v>
      </c>
      <c r="AH171">
        <v>1.401</v>
      </c>
      <c r="AI171" s="9">
        <v>0.83026164225769294</v>
      </c>
    </row>
    <row r="172" spans="31:35" x14ac:dyDescent="0.2">
      <c r="AE172" s="9">
        <v>2.7696793002915401</v>
      </c>
      <c r="AF172" s="8">
        <v>5.2328451538588041</v>
      </c>
      <c r="AG172" s="8">
        <v>7.8469809821387884</v>
      </c>
      <c r="AH172">
        <v>1.2609999999999999</v>
      </c>
      <c r="AI172" s="9">
        <v>0.85695856137607507</v>
      </c>
    </row>
    <row r="173" spans="31:35" x14ac:dyDescent="0.2">
      <c r="AE173" s="9">
        <v>3.63196125907991</v>
      </c>
      <c r="AF173" s="8">
        <v>5.3244722439405718</v>
      </c>
      <c r="AG173" s="8">
        <v>7.8988565932644672</v>
      </c>
      <c r="AH173">
        <v>1.4239999999999999</v>
      </c>
      <c r="AI173" s="9">
        <v>0.87896221512879524</v>
      </c>
    </row>
    <row r="174" spans="31:35" x14ac:dyDescent="0.2">
      <c r="AE174" s="9">
        <v>4.2643923240938202</v>
      </c>
      <c r="AF174" s="8">
        <v>7.5272808254769581</v>
      </c>
      <c r="AG174" s="8">
        <v>7.9714309977693505</v>
      </c>
      <c r="AH174">
        <v>1.7150000000000001</v>
      </c>
      <c r="AI174" s="9">
        <v>0.9940628236106317</v>
      </c>
    </row>
    <row r="175" spans="31:35" x14ac:dyDescent="0.2">
      <c r="AE175" s="9">
        <v>3.8132043862321101</v>
      </c>
      <c r="AF175" s="8">
        <v>42.996202968588207</v>
      </c>
      <c r="AG175" s="8">
        <v>8.3290788890214227</v>
      </c>
      <c r="AH175">
        <v>2.17</v>
      </c>
      <c r="AI175" s="9">
        <v>0.76034374547385697</v>
      </c>
    </row>
    <row r="176" spans="31:35" x14ac:dyDescent="0.2">
      <c r="AE176" s="9">
        <v>4.4244034165957302</v>
      </c>
      <c r="AF176" s="8">
        <v>4.5213151161106371</v>
      </c>
      <c r="AG176" s="8">
        <v>8.373299726041628</v>
      </c>
      <c r="AH176">
        <v>1.9410000000000001</v>
      </c>
      <c r="AI176" s="9">
        <v>0.76322778817062753</v>
      </c>
    </row>
    <row r="177" spans="31:35" x14ac:dyDescent="0.2">
      <c r="AE177" s="9">
        <v>18.7344095382091</v>
      </c>
      <c r="AF177" s="8">
        <v>-30.861534313064581</v>
      </c>
      <c r="AG177" s="8">
        <v>9.2356181791604506</v>
      </c>
      <c r="AH177">
        <v>0.26</v>
      </c>
      <c r="AI177" s="9">
        <v>1.5815132605304212</v>
      </c>
    </row>
    <row r="178" spans="31:35" x14ac:dyDescent="0.2">
      <c r="AE178" s="3"/>
      <c r="AF178" s="8">
        <v>17.687207488299531</v>
      </c>
      <c r="AG178" s="8">
        <v>9.3984783140915766</v>
      </c>
      <c r="AH178">
        <v>0.33500000000000002</v>
      </c>
      <c r="AI178" s="9">
        <v>1.407787903893952</v>
      </c>
    </row>
    <row r="179" spans="31:35" x14ac:dyDescent="0.2">
      <c r="AE179" s="9">
        <v>34.111086353733398</v>
      </c>
      <c r="AF179" s="8">
        <v>18.574979287489644</v>
      </c>
      <c r="AG179" s="8">
        <v>9.5688536251885559</v>
      </c>
      <c r="AH179">
        <v>0.312</v>
      </c>
      <c r="AI179" s="9">
        <v>1.2383314700950252</v>
      </c>
    </row>
    <row r="180" spans="31:35" x14ac:dyDescent="0.2">
      <c r="AE180" s="9">
        <v>42.956631786050401</v>
      </c>
      <c r="AF180" s="8">
        <v>-7.1967579653437665</v>
      </c>
      <c r="AG180" s="8">
        <v>9.4941650141006591</v>
      </c>
      <c r="AH180">
        <v>0.36099999999999999</v>
      </c>
      <c r="AI180" s="9">
        <v>1.4535461526878481</v>
      </c>
    </row>
    <row r="181" spans="31:35" x14ac:dyDescent="0.2">
      <c r="AE181" s="3"/>
      <c r="AF181" s="8">
        <v>-1.505797319680771E-2</v>
      </c>
      <c r="AG181" s="8">
        <v>9.4940144230304249</v>
      </c>
      <c r="AH181">
        <v>0.55000000000000004</v>
      </c>
      <c r="AI181" s="9">
        <v>1.3901355421686747</v>
      </c>
    </row>
    <row r="182" spans="31:35" x14ac:dyDescent="0.2">
      <c r="AE182" s="9">
        <v>44.714271958305297</v>
      </c>
      <c r="AF182" s="8">
        <v>4.7590361445783129</v>
      </c>
      <c r="AG182" s="8">
        <v>9.5405070560341194</v>
      </c>
      <c r="AH182">
        <v>0.64900000000000002</v>
      </c>
      <c r="AI182" s="9">
        <v>1.4485336400230018</v>
      </c>
    </row>
    <row r="183" spans="31:35" x14ac:dyDescent="0.2">
      <c r="AE183" s="9">
        <v>47.558726460881303</v>
      </c>
      <c r="AF183" s="8">
        <v>-12.068717653824036</v>
      </c>
      <c r="AG183" s="8">
        <v>9.4118924970469156</v>
      </c>
      <c r="AH183">
        <v>0.60899999999999999</v>
      </c>
      <c r="AI183" s="9">
        <v>1.6846235592250469</v>
      </c>
    </row>
    <row r="184" spans="31:35" x14ac:dyDescent="0.2">
      <c r="AE184" s="9"/>
      <c r="AF184" s="8">
        <v>4.0873048311943105E-2</v>
      </c>
      <c r="AG184" s="8">
        <v>9.4123011440224857</v>
      </c>
      <c r="AH184">
        <v>0.55700000000000005</v>
      </c>
      <c r="AI184" s="9">
        <v>1.4387971890831834</v>
      </c>
    </row>
    <row r="185" spans="31:35" x14ac:dyDescent="0.2">
      <c r="AE185" s="9">
        <v>49.957025814119703</v>
      </c>
      <c r="AF185" s="8">
        <v>7.1498610884131395</v>
      </c>
      <c r="AG185" s="8">
        <v>9.4813593835314247</v>
      </c>
      <c r="AH185">
        <v>0.59799999999999998</v>
      </c>
      <c r="AI185" s="9">
        <v>1.4796766567528408</v>
      </c>
    </row>
    <row r="186" spans="31:35" x14ac:dyDescent="0.2">
      <c r="AE186" s="3"/>
      <c r="AF186" s="8">
        <v>6.6727674826508041</v>
      </c>
      <c r="AG186" s="8">
        <v>9.545955098183267</v>
      </c>
      <c r="AH186">
        <v>0.65700000000000003</v>
      </c>
      <c r="AI186" s="9">
        <v>1.4573920503288533</v>
      </c>
    </row>
    <row r="187" spans="31:35" x14ac:dyDescent="0.2">
      <c r="AE187" s="9">
        <v>5.55555555555555</v>
      </c>
      <c r="AF187" s="8">
        <v>10.346479323008143</v>
      </c>
      <c r="AG187" s="8">
        <v>8.8408696240913951</v>
      </c>
      <c r="AH187">
        <v>0.39200000000000002</v>
      </c>
      <c r="AI187" s="9">
        <v>4.6709593401823177</v>
      </c>
    </row>
    <row r="188" spans="31:35" x14ac:dyDescent="0.2">
      <c r="AE188" s="9">
        <v>22.238050015827699</v>
      </c>
      <c r="AF188" s="8">
        <v>16.69801765301693</v>
      </c>
      <c r="AG188" s="8">
        <v>8.9952889905593096</v>
      </c>
      <c r="AH188">
        <v>0.33600000000000002</v>
      </c>
      <c r="AI188" s="9">
        <v>4.1423434593924364</v>
      </c>
    </row>
    <row r="189" spans="31:35" x14ac:dyDescent="0.2">
      <c r="AE189" s="3"/>
      <c r="AF189" s="8">
        <v>13.924364538127712</v>
      </c>
      <c r="AG189" s="8">
        <v>9.1256535638089886</v>
      </c>
      <c r="AH189">
        <v>0.315</v>
      </c>
      <c r="AI189" s="9">
        <v>3.7831954723552461</v>
      </c>
    </row>
    <row r="190" spans="31:35" x14ac:dyDescent="0.2">
      <c r="AE190" s="9">
        <v>23.927203065134101</v>
      </c>
      <c r="AF190" s="8">
        <v>13.419677840661734</v>
      </c>
      <c r="AG190" s="8">
        <v>9.2515782799924278</v>
      </c>
      <c r="AH190">
        <v>0.44800000000000001</v>
      </c>
      <c r="AI190" s="9">
        <v>3.8396507053065925</v>
      </c>
    </row>
    <row r="191" spans="31:35" x14ac:dyDescent="0.2">
      <c r="AE191" s="9">
        <v>24.335016835016798</v>
      </c>
      <c r="AF191" s="8">
        <v>13.021782938297669</v>
      </c>
      <c r="AG191" s="8">
        <v>9.373988663504516</v>
      </c>
      <c r="AH191">
        <v>0.33800000000000002</v>
      </c>
      <c r="AI191" s="9">
        <v>3.0528103243335032</v>
      </c>
    </row>
    <row r="192" spans="31:35" x14ac:dyDescent="0.2">
      <c r="AE192" s="9">
        <v>25.6272401433691</v>
      </c>
      <c r="AF192" s="8">
        <v>7.8451349974528783</v>
      </c>
      <c r="AG192" s="8">
        <v>9.4495147403629201</v>
      </c>
      <c r="AH192">
        <v>0.40699999999999997</v>
      </c>
      <c r="AI192" s="9">
        <v>3.0364509526058887</v>
      </c>
    </row>
    <row r="193" spans="31:35" x14ac:dyDescent="0.2">
      <c r="AE193" s="3"/>
      <c r="AF193" s="8">
        <v>9.2741300582585424</v>
      </c>
      <c r="AG193" s="8">
        <v>9.538204234060796</v>
      </c>
      <c r="AH193">
        <v>0.34799999999999998</v>
      </c>
      <c r="AI193" s="9">
        <v>2.8988472622478385</v>
      </c>
    </row>
    <row r="194" spans="31:35" x14ac:dyDescent="0.2">
      <c r="AE194" s="9">
        <v>37.573909830007302</v>
      </c>
      <c r="AF194" s="8">
        <v>8.6599423631123926</v>
      </c>
      <c r="AG194" s="8">
        <v>9.6212572587625917</v>
      </c>
      <c r="AH194">
        <v>0.94599999999999995</v>
      </c>
      <c r="AI194" s="9">
        <v>4.2457896830659063</v>
      </c>
    </row>
    <row r="195" spans="31:35" x14ac:dyDescent="0.2">
      <c r="AE195" s="3"/>
      <c r="AF195" s="8">
        <v>21.721257127701897</v>
      </c>
      <c r="AG195" s="8">
        <v>9.8178207257790362</v>
      </c>
      <c r="AH195">
        <v>1.075</v>
      </c>
      <c r="AI195" s="9">
        <v>3.7028543414315287</v>
      </c>
    </row>
    <row r="196" spans="31:35" x14ac:dyDescent="0.2">
      <c r="AE196" s="9">
        <v>47.5</v>
      </c>
      <c r="AF196" s="8">
        <v>12.261684279333261</v>
      </c>
      <c r="AG196" s="8">
        <v>9.9334831525715082</v>
      </c>
      <c r="AH196">
        <v>1.036</v>
      </c>
      <c r="AI196" s="9">
        <v>3.3589693823086999</v>
      </c>
    </row>
    <row r="197" spans="31:35" x14ac:dyDescent="0.2">
      <c r="AE197" s="8"/>
      <c r="AF197" s="8">
        <v>3.8175884686544266</v>
      </c>
      <c r="AG197" s="8">
        <v>5.8695031065637133</v>
      </c>
      <c r="AH197" s="8"/>
      <c r="AI197" s="9">
        <v>3.4160893375094972</v>
      </c>
    </row>
    <row r="198" spans="31:35" x14ac:dyDescent="0.2">
      <c r="AE198" s="9">
        <v>0</v>
      </c>
      <c r="AF198" s="8">
        <v>22.528687587023025</v>
      </c>
      <c r="AG198" s="8">
        <v>6.0726781075273824</v>
      </c>
      <c r="AH198" s="8"/>
      <c r="AI198" s="9">
        <v>3.4208799998156003</v>
      </c>
    </row>
    <row r="199" spans="31:35" x14ac:dyDescent="0.2">
      <c r="AE199" s="9">
        <v>0</v>
      </c>
      <c r="AF199" s="8">
        <v>19.76530572260344</v>
      </c>
      <c r="AG199" s="8">
        <v>6.2530419636302677</v>
      </c>
      <c r="AH199">
        <v>1.335</v>
      </c>
      <c r="AI199" s="9">
        <v>4.4736956567761954</v>
      </c>
    </row>
    <row r="200" spans="31:35" x14ac:dyDescent="0.2">
      <c r="AE200" s="9">
        <v>0</v>
      </c>
      <c r="AF200" s="8">
        <v>36.171334761379619</v>
      </c>
      <c r="AG200" s="8">
        <v>6.5617856848998164</v>
      </c>
      <c r="AH200">
        <v>1.7869999999999999</v>
      </c>
      <c r="AI200" s="9">
        <v>3.8469812051434982</v>
      </c>
    </row>
    <row r="201" spans="31:35" x14ac:dyDescent="0.2">
      <c r="AE201" s="9">
        <v>0</v>
      </c>
      <c r="AF201" s="8">
        <v>26.519856289591747</v>
      </c>
      <c r="AG201" s="8">
        <v>6.7970147614774543</v>
      </c>
      <c r="AH201">
        <v>1.9359999999999999</v>
      </c>
      <c r="AI201" s="9">
        <v>4.3927193798726725</v>
      </c>
    </row>
    <row r="202" spans="31:35" x14ac:dyDescent="0.2">
      <c r="AE202" s="9">
        <v>0</v>
      </c>
      <c r="AF202" s="8">
        <v>33.984456601029308</v>
      </c>
      <c r="AG202" s="8">
        <v>7.0895683731975678</v>
      </c>
      <c r="AH202">
        <v>1.9139999999999999</v>
      </c>
      <c r="AI202" s="9">
        <v>7.2324314860053853</v>
      </c>
    </row>
    <row r="203" spans="31:35" x14ac:dyDescent="0.2">
      <c r="AE203" s="9">
        <v>0</v>
      </c>
      <c r="AF203" s="8">
        <v>41.977588607542152</v>
      </c>
      <c r="AG203" s="8">
        <v>7.4400674056473424</v>
      </c>
      <c r="AH203">
        <v>1.9850000000000001</v>
      </c>
      <c r="AI203" s="9">
        <v>4.6344648577544314</v>
      </c>
    </row>
    <row r="204" spans="31:35" x14ac:dyDescent="0.2">
      <c r="AE204" s="9">
        <v>0</v>
      </c>
      <c r="AF204" s="8">
        <v>7.5567352667416401</v>
      </c>
      <c r="AG204" s="8">
        <v>7.5129156979285829</v>
      </c>
      <c r="AH204">
        <v>1.8220000000000001</v>
      </c>
      <c r="AI204" s="9">
        <v>5.2560689166420058</v>
      </c>
    </row>
    <row r="205" spans="31:35" x14ac:dyDescent="0.2">
      <c r="AE205" s="9">
        <v>0</v>
      </c>
      <c r="AF205" s="8">
        <v>22.821812829161807</v>
      </c>
      <c r="AG205" s="8">
        <v>7.7184801407813577</v>
      </c>
      <c r="AH205">
        <v>2.097</v>
      </c>
      <c r="AI205" s="9">
        <v>5.0314148949695454</v>
      </c>
    </row>
    <row r="206" spans="31:35" x14ac:dyDescent="0.2">
      <c r="AE206" s="9">
        <v>0</v>
      </c>
      <c r="AF206" s="8">
        <v>8.1774124286853649</v>
      </c>
      <c r="AG206" s="8">
        <v>7.7970825418220402</v>
      </c>
      <c r="AH206">
        <v>2.1539999999999999</v>
      </c>
      <c r="AI206" s="9">
        <v>4.6034575005794141</v>
      </c>
    </row>
    <row r="207" spans="31:35" x14ac:dyDescent="0.2">
      <c r="AE207" s="9">
        <v>75.189654812588699</v>
      </c>
      <c r="AF207" s="8">
        <v>-28.060245354062918</v>
      </c>
      <c r="AG207" s="8">
        <v>10.296002501468664</v>
      </c>
      <c r="AH207">
        <v>1.3049999999999999</v>
      </c>
      <c r="AI207" s="9">
        <v>0.99496859593435538</v>
      </c>
    </row>
    <row r="208" spans="31:35" x14ac:dyDescent="0.2">
      <c r="AE208" s="3"/>
      <c r="AF208" s="8">
        <v>14.344566758965355</v>
      </c>
      <c r="AG208" s="8">
        <v>10.430048720688177</v>
      </c>
      <c r="AH208">
        <v>1.125</v>
      </c>
      <c r="AI208" s="9">
        <v>1.0453015179256984</v>
      </c>
    </row>
    <row r="209" spans="31:35" x14ac:dyDescent="0.2">
      <c r="AE209" s="9">
        <v>90.272388802998194</v>
      </c>
      <c r="AF209" s="8">
        <v>13.596361703384325</v>
      </c>
      <c r="AG209" s="8">
        <v>10.557530013215313</v>
      </c>
      <c r="AH209">
        <v>1.0189999999999999</v>
      </c>
      <c r="AI209" s="9">
        <v>1.0174179795143763</v>
      </c>
    </row>
    <row r="210" spans="31:35" x14ac:dyDescent="0.2">
      <c r="AE210" s="9">
        <v>88.757566387436498</v>
      </c>
      <c r="AF210" s="8">
        <v>-2.0147662871106951</v>
      </c>
      <c r="AG210" s="8">
        <v>10.537176618145875</v>
      </c>
      <c r="AH210">
        <v>1.08</v>
      </c>
      <c r="AI210" s="9">
        <v>1.1525563131782124</v>
      </c>
    </row>
    <row r="211" spans="31:35" x14ac:dyDescent="0.2">
      <c r="AE211" s="9">
        <v>87.924835673253497</v>
      </c>
      <c r="AF211" s="8">
        <v>-40.877132471942907</v>
      </c>
      <c r="AG211" s="8">
        <v>10.011624211140706</v>
      </c>
      <c r="AH211">
        <v>0.85099999999999998</v>
      </c>
      <c r="AI211" s="9">
        <v>1.9185963022796626</v>
      </c>
    </row>
    <row r="212" spans="31:35" x14ac:dyDescent="0.2">
      <c r="AE212" s="9"/>
      <c r="AF212" s="8">
        <v>-51.817447495961233</v>
      </c>
      <c r="AG212" s="8">
        <v>9.281450999434135</v>
      </c>
      <c r="AH212">
        <v>0.70299999999999996</v>
      </c>
      <c r="AI212" s="9">
        <v>3.5929961814287044</v>
      </c>
    </row>
    <row r="213" spans="31:35" x14ac:dyDescent="0.2">
      <c r="AE213" s="9">
        <v>88.219525332106699</v>
      </c>
      <c r="AF213" s="8">
        <v>-38.195026543727302</v>
      </c>
      <c r="AG213" s="8">
        <v>8.8002646513103358</v>
      </c>
      <c r="AH213">
        <v>0.68600000000000005</v>
      </c>
      <c r="AI213" s="9">
        <v>5.1529535864978904</v>
      </c>
    </row>
    <row r="214" spans="31:35" x14ac:dyDescent="0.2">
      <c r="AE214" s="9">
        <v>75.175934471619698</v>
      </c>
      <c r="AF214" s="8">
        <v>-28.239903556359252</v>
      </c>
      <c r="AG214" s="8">
        <v>8.4684230270468088</v>
      </c>
      <c r="AH214">
        <v>0.67</v>
      </c>
      <c r="AI214" s="9">
        <v>6.010289794204116</v>
      </c>
    </row>
    <row r="215" spans="31:35" x14ac:dyDescent="0.2">
      <c r="AE215" s="3"/>
      <c r="AF215" s="8">
        <v>14.783704325913483</v>
      </c>
      <c r="AG215" s="8">
        <v>8.6063023664880127</v>
      </c>
      <c r="AH215">
        <v>0.91400000000000003</v>
      </c>
      <c r="AI215" s="9">
        <v>4.2283205268935236</v>
      </c>
    </row>
    <row r="216" spans="31:35" x14ac:dyDescent="0.2">
      <c r="AE216" s="9">
        <v>77.434963433959695</v>
      </c>
      <c r="AF216" s="8">
        <v>15.678741309915845</v>
      </c>
      <c r="AG216" s="8">
        <v>8.7519490580586137</v>
      </c>
      <c r="AH216">
        <v>1.004</v>
      </c>
      <c r="AI216" s="9">
        <v>3.3896884390321049</v>
      </c>
    </row>
    <row r="217" spans="31:35" x14ac:dyDescent="0.2">
      <c r="AE217" s="3"/>
      <c r="AF217" s="8">
        <v>-30.450689695087679</v>
      </c>
      <c r="AG217" s="8">
        <v>9.0564811330092443</v>
      </c>
      <c r="AH217">
        <v>0.77200000000000002</v>
      </c>
      <c r="AI217" s="9">
        <v>3.2873784672997566</v>
      </c>
    </row>
    <row r="218" spans="31:35" x14ac:dyDescent="0.2">
      <c r="AE218" s="9">
        <v>38.823077472841597</v>
      </c>
      <c r="AF218" s="8">
        <v>42.093582089047416</v>
      </c>
      <c r="AG218" s="8">
        <v>9.4077968163544075</v>
      </c>
      <c r="AH218">
        <v>0.72899999999999998</v>
      </c>
      <c r="AI218" s="9">
        <v>3.5643930066486087</v>
      </c>
    </row>
    <row r="219" spans="31:35" x14ac:dyDescent="0.2">
      <c r="AE219" s="9">
        <v>46.701043967570399</v>
      </c>
      <c r="AF219" s="8">
        <v>37.979151276368711</v>
      </c>
      <c r="AG219" s="8">
        <v>9.7297292264026609</v>
      </c>
      <c r="AH219">
        <v>0.75</v>
      </c>
      <c r="AI219" s="9">
        <v>3.0964306960142771</v>
      </c>
    </row>
    <row r="220" spans="31:35" x14ac:dyDescent="0.2">
      <c r="AE220" s="9">
        <v>44.449598021026603</v>
      </c>
      <c r="AF220" s="8">
        <v>0.81499107674003568</v>
      </c>
      <c r="AG220" s="8">
        <v>9.7378461059933716</v>
      </c>
      <c r="AH220">
        <v>0.84299999999999997</v>
      </c>
      <c r="AI220" s="9">
        <v>3.5839381601463387</v>
      </c>
    </row>
    <row r="221" spans="31:35" x14ac:dyDescent="0.2">
      <c r="AE221" s="9">
        <v>46.117151255445002</v>
      </c>
      <c r="AF221" s="8">
        <v>-3.2159084203693871</v>
      </c>
      <c r="AG221" s="8">
        <v>9.7051585575963557</v>
      </c>
      <c r="AH221">
        <v>0.90800000000000003</v>
      </c>
      <c r="AI221" s="9">
        <v>3.7578953786123646</v>
      </c>
    </row>
    <row r="222" spans="31:35" x14ac:dyDescent="0.2">
      <c r="AE222" s="9"/>
      <c r="AF222" s="8">
        <v>-16.17485672478966</v>
      </c>
      <c r="AG222" s="8">
        <v>9.528721373177234</v>
      </c>
      <c r="AH222">
        <v>0.81899999999999995</v>
      </c>
      <c r="AI222" s="9">
        <v>4.0695323296239723</v>
      </c>
    </row>
    <row r="223" spans="31:35" x14ac:dyDescent="0.2">
      <c r="AE223" s="9">
        <v>48.150073769462601</v>
      </c>
      <c r="AF223" s="8">
        <v>-53.574805440395664</v>
      </c>
      <c r="AG223" s="8">
        <v>8.7613934852560575</v>
      </c>
      <c r="AH223">
        <v>1.1919999999999999</v>
      </c>
      <c r="AI223" s="9">
        <v>2.951903493655021</v>
      </c>
    </row>
    <row r="224" spans="31:35" x14ac:dyDescent="0.2">
      <c r="AE224" s="9">
        <v>47.949353945546797</v>
      </c>
      <c r="AF224" s="8">
        <v>-15.917280275732415</v>
      </c>
      <c r="AG224" s="8">
        <v>8.5880243721768288</v>
      </c>
      <c r="AH224">
        <v>3.2749999999999999</v>
      </c>
      <c r="AI224" s="9">
        <v>4.1958263461896781</v>
      </c>
    </row>
    <row r="225" spans="31:35" x14ac:dyDescent="0.2">
      <c r="AE225" s="9">
        <v>53.355043347236503</v>
      </c>
      <c r="AF225" s="8">
        <v>7.1734674864915222</v>
      </c>
      <c r="AG225" s="8">
        <v>8.6573028994008823</v>
      </c>
      <c r="AH225">
        <v>2.1640000000000001</v>
      </c>
      <c r="AI225" s="9">
        <v>3.8111961057023644</v>
      </c>
    </row>
    <row r="226" spans="31:35" x14ac:dyDescent="0.2">
      <c r="AE226" s="3"/>
      <c r="AF226" s="8">
        <v>27.451321279554936</v>
      </c>
      <c r="AG226" s="8">
        <v>8.8998672112235866</v>
      </c>
      <c r="AH226">
        <v>1.72</v>
      </c>
      <c r="AI226" s="9">
        <v>2.9439367071340881</v>
      </c>
    </row>
    <row r="227" spans="31:35" x14ac:dyDescent="0.2">
      <c r="AE227" s="3"/>
      <c r="AF227" s="8">
        <v>-37.559581673931447</v>
      </c>
      <c r="AG227" s="8">
        <v>11.978500552685318</v>
      </c>
      <c r="AH227">
        <v>0.82199999999999995</v>
      </c>
      <c r="AI227" s="9">
        <v>1.0334477974550043</v>
      </c>
    </row>
    <row r="228" spans="31:35" x14ac:dyDescent="0.2">
      <c r="AE228" s="9">
        <v>83.830398932280204</v>
      </c>
      <c r="AF228" s="8">
        <v>19.030340316272529</v>
      </c>
      <c r="AG228" s="8">
        <v>12.152708787952761</v>
      </c>
      <c r="AH228">
        <v>0.747</v>
      </c>
      <c r="AI228" s="9">
        <v>0.97448406440690483</v>
      </c>
    </row>
    <row r="229" spans="31:35" x14ac:dyDescent="0.2">
      <c r="AE229" s="9">
        <v>86.925872191244807</v>
      </c>
      <c r="AF229" s="8">
        <v>24.618816815834858</v>
      </c>
      <c r="AG229" s="8">
        <v>12.372798214699571</v>
      </c>
      <c r="AH229">
        <v>0.73199999999999998</v>
      </c>
      <c r="AI229" s="9">
        <v>0.88652734398144617</v>
      </c>
    </row>
    <row r="230" spans="31:35" x14ac:dyDescent="0.2">
      <c r="AE230" s="9">
        <v>87.376980483041095</v>
      </c>
      <c r="AF230" s="8">
        <v>-5.8005975808977253</v>
      </c>
      <c r="AG230" s="8">
        <v>12.313041866527415</v>
      </c>
      <c r="AH230">
        <v>0.69899999999999995</v>
      </c>
      <c r="AI230" s="9">
        <v>1.0467337586485759</v>
      </c>
    </row>
    <row r="231" spans="31:35" x14ac:dyDescent="0.2">
      <c r="AE231" s="9">
        <v>84.605609126524101</v>
      </c>
      <c r="AF231" s="8">
        <v>-4.9043040704465808</v>
      </c>
      <c r="AG231" s="8">
        <v>12.262755390702161</v>
      </c>
      <c r="AH231">
        <v>0.69599999999999995</v>
      </c>
      <c r="AI231" s="9">
        <v>1.1988481744651902</v>
      </c>
    </row>
    <row r="232" spans="31:35" x14ac:dyDescent="0.2">
      <c r="AE232" s="9">
        <v>85.738957777783298</v>
      </c>
      <c r="AF232" s="8">
        <v>-9.1446821377277185</v>
      </c>
      <c r="AG232" s="8">
        <v>12.166853532375612</v>
      </c>
      <c r="AH232">
        <v>0.69799999999999995</v>
      </c>
      <c r="AI232" s="9">
        <v>1.3833329866672213</v>
      </c>
    </row>
    <row r="233" spans="31:35" x14ac:dyDescent="0.2">
      <c r="AE233" s="3"/>
      <c r="AF233" s="8">
        <v>-36.26578197474884</v>
      </c>
      <c r="AG233" s="8">
        <v>11.716404939389708</v>
      </c>
      <c r="AH233">
        <v>0.71799999999999997</v>
      </c>
      <c r="AI233" s="9">
        <v>2.1710996524321589</v>
      </c>
    </row>
    <row r="234" spans="31:35" x14ac:dyDescent="0.2">
      <c r="AE234" s="9">
        <v>85.262171204430103</v>
      </c>
      <c r="AF234" s="8">
        <v>-15.710719122758352</v>
      </c>
      <c r="AG234" s="8">
        <v>11.545489455843491</v>
      </c>
      <c r="AH234">
        <v>0.753</v>
      </c>
      <c r="AI234" s="9">
        <v>2.5174523279450201</v>
      </c>
    </row>
    <row r="235" spans="31:35" x14ac:dyDescent="0.2">
      <c r="AE235" s="9">
        <v>84.417690598029296</v>
      </c>
      <c r="AF235" s="8">
        <v>23.400445261833315</v>
      </c>
      <c r="AG235" s="8">
        <v>11.755753989600837</v>
      </c>
      <c r="AH235">
        <v>0.751</v>
      </c>
      <c r="AI235" s="9">
        <v>1.9908695140604777</v>
      </c>
    </row>
    <row r="236" spans="31:35" x14ac:dyDescent="0.2">
      <c r="AE236" s="3"/>
      <c r="AF236" s="8">
        <v>24.643683570616151</v>
      </c>
      <c r="AG236" s="8">
        <v>11.976042938978008</v>
      </c>
      <c r="AH236">
        <v>0.68799999999999994</v>
      </c>
      <c r="AI236" s="9">
        <v>1.5976073303042126</v>
      </c>
    </row>
    <row r="237" spans="31:35" x14ac:dyDescent="0.2">
      <c r="AE237" s="3"/>
      <c r="AF237" s="8">
        <v>-35.172241813720532</v>
      </c>
      <c r="AG237" s="8">
        <v>12.526575185496682</v>
      </c>
      <c r="AH237">
        <v>1.03</v>
      </c>
      <c r="AI237" s="9">
        <v>0.84671074596101092</v>
      </c>
    </row>
    <row r="238" spans="31:35" x14ac:dyDescent="0.2">
      <c r="AE238" s="9">
        <v>84.244173580916595</v>
      </c>
      <c r="AF238" s="8">
        <v>23.955959414146985</v>
      </c>
      <c r="AG238" s="8">
        <v>12.741331336012298</v>
      </c>
      <c r="AH238">
        <v>1.0429999999999999</v>
      </c>
      <c r="AI238" s="9">
        <v>0.88562495242667849</v>
      </c>
    </row>
    <row r="239" spans="31:35" x14ac:dyDescent="0.2">
      <c r="AE239" s="9">
        <v>84.390518180198001</v>
      </c>
      <c r="AF239" s="8">
        <v>26.918595459894956</v>
      </c>
      <c r="AG239" s="8">
        <v>12.979707050336138</v>
      </c>
      <c r="AH239">
        <v>1.0589999999999999</v>
      </c>
      <c r="AI239" s="9">
        <v>0.76362663369671024</v>
      </c>
    </row>
    <row r="240" spans="31:35" x14ac:dyDescent="0.2">
      <c r="AE240" s="9">
        <v>83.813230220156598</v>
      </c>
      <c r="AF240" s="8">
        <v>-2.9553014121413712</v>
      </c>
      <c r="AG240" s="8">
        <v>12.949708546895133</v>
      </c>
      <c r="AH240">
        <v>1.0449999999999999</v>
      </c>
      <c r="AI240" s="9">
        <v>0.79340121792951979</v>
      </c>
    </row>
    <row r="241" spans="31:35" x14ac:dyDescent="0.2">
      <c r="AE241" s="3"/>
      <c r="AF241" s="8">
        <v>-7.2417366667142051</v>
      </c>
      <c r="AG241" s="8">
        <v>12.874535150968246</v>
      </c>
      <c r="AH241">
        <v>1.054</v>
      </c>
      <c r="AI241" s="9">
        <v>0.8886884460354596</v>
      </c>
    </row>
    <row r="242" spans="31:35" x14ac:dyDescent="0.2">
      <c r="AE242" s="9">
        <v>82.607591089889198</v>
      </c>
      <c r="AF242" s="8">
        <v>-6.5302231663536174</v>
      </c>
      <c r="AG242" s="8">
        <v>12.80700310659981</v>
      </c>
      <c r="AH242">
        <v>1.0049999999999999</v>
      </c>
      <c r="AI242" s="9">
        <v>0.95813720141571379</v>
      </c>
    </row>
    <row r="243" spans="31:35" x14ac:dyDescent="0.2">
      <c r="AE243" s="3"/>
      <c r="AF243" s="8">
        <v>-35.078393367748376</v>
      </c>
      <c r="AG243" s="8">
        <v>12.375013410830068</v>
      </c>
      <c r="AH243">
        <v>0.94399999999999995</v>
      </c>
      <c r="AI243" s="9">
        <v>1.4220598792280732</v>
      </c>
    </row>
    <row r="244" spans="31:35" x14ac:dyDescent="0.2">
      <c r="AE244" s="9">
        <v>84.826084448546297</v>
      </c>
      <c r="AF244" s="8">
        <v>-16.592204721084414</v>
      </c>
      <c r="AG244" s="8">
        <v>12.193584998410891</v>
      </c>
      <c r="AH244">
        <v>0.96799999999999997</v>
      </c>
      <c r="AI244" s="9">
        <v>1.6723235350702215</v>
      </c>
    </row>
    <row r="245" spans="31:35" x14ac:dyDescent="0.2">
      <c r="AE245" s="3"/>
      <c r="AF245" s="8">
        <v>20.071082129223665</v>
      </c>
      <c r="AG245" s="8">
        <v>12.376498730911061</v>
      </c>
      <c r="AH245">
        <v>0.95299999999999996</v>
      </c>
      <c r="AI245" s="9">
        <v>1.470265050893482</v>
      </c>
    </row>
    <row r="246" spans="31:35" x14ac:dyDescent="0.2">
      <c r="AE246" s="9">
        <v>89.758884200945403</v>
      </c>
      <c r="AF246" s="8">
        <v>17.781094779096147</v>
      </c>
      <c r="AG246" s="8">
        <v>12.540156317515029</v>
      </c>
      <c r="AH246">
        <v>0.89900000000000002</v>
      </c>
      <c r="AI246" s="9">
        <v>1.2393710709836323</v>
      </c>
    </row>
    <row r="247" spans="31:35" x14ac:dyDescent="0.2">
      <c r="AE247" s="9">
        <v>64.155610234637507</v>
      </c>
      <c r="AF247" s="8">
        <v>-19.716614694458119</v>
      </c>
      <c r="AG247" s="8">
        <v>9.5939006446962978</v>
      </c>
      <c r="AH247">
        <v>0.93200000000000005</v>
      </c>
      <c r="AI247" s="9">
        <v>1.1269505962521296</v>
      </c>
    </row>
    <row r="248" spans="31:35" x14ac:dyDescent="0.2">
      <c r="AE248" s="9">
        <v>64.991214667685199</v>
      </c>
      <c r="AF248" s="8">
        <v>22.473594548551958</v>
      </c>
      <c r="AG248" s="8">
        <v>9.7966259107520344</v>
      </c>
      <c r="AH248">
        <v>0.877</v>
      </c>
      <c r="AI248" s="9">
        <v>1.0180270405608414</v>
      </c>
    </row>
    <row r="249" spans="31:35" x14ac:dyDescent="0.2">
      <c r="AE249" s="9">
        <v>80.299509630154802</v>
      </c>
      <c r="AF249" s="8">
        <v>38.146108050965339</v>
      </c>
      <c r="AG249" s="8">
        <v>10.119767603828935</v>
      </c>
      <c r="AH249">
        <v>0.73</v>
      </c>
      <c r="AI249" s="9">
        <v>0.95360264207177092</v>
      </c>
    </row>
    <row r="250" spans="31:35" x14ac:dyDescent="0.2">
      <c r="AE250" s="9">
        <v>80.244329169794995</v>
      </c>
      <c r="AF250" s="8">
        <v>14.797212936485563</v>
      </c>
      <c r="AG250" s="8">
        <v>10.257764623874859</v>
      </c>
      <c r="AH250">
        <v>0.76500000000000001</v>
      </c>
      <c r="AI250" s="9">
        <v>0.96165315931656314</v>
      </c>
    </row>
    <row r="251" spans="31:35" x14ac:dyDescent="0.2">
      <c r="AE251" s="9">
        <v>73.937527370363199</v>
      </c>
      <c r="AF251" s="8">
        <v>3.1540539592323613</v>
      </c>
      <c r="AG251" s="8">
        <v>10.288817978223912</v>
      </c>
      <c r="AH251">
        <v>0.85199999999999998</v>
      </c>
      <c r="AI251" s="9">
        <v>0.99391197877695392</v>
      </c>
    </row>
    <row r="252" spans="31:35" x14ac:dyDescent="0.2">
      <c r="AE252" s="9">
        <v>77.6079185586443</v>
      </c>
      <c r="AF252" s="8">
        <v>11.795115978504864</v>
      </c>
      <c r="AG252" s="8">
        <v>10.400315666658265</v>
      </c>
      <c r="AH252">
        <v>1.1000000000000001</v>
      </c>
      <c r="AI252" s="9">
        <v>0.9808335868573167</v>
      </c>
    </row>
    <row r="253" spans="31:35" x14ac:dyDescent="0.2">
      <c r="AE253" s="9">
        <v>82.874859983454201</v>
      </c>
      <c r="AF253" s="8">
        <v>-28.101612412534227</v>
      </c>
      <c r="AG253" s="8">
        <v>10.070399319380286</v>
      </c>
      <c r="AH253">
        <v>0.96099999999999997</v>
      </c>
      <c r="AI253" s="9">
        <v>1.5631532179579402</v>
      </c>
    </row>
    <row r="254" spans="31:35" x14ac:dyDescent="0.2">
      <c r="AE254" s="9">
        <v>83.949241234955494</v>
      </c>
      <c r="AF254" s="8">
        <v>-32.776202767316889</v>
      </c>
      <c r="AG254" s="8">
        <v>9.6732564437200228</v>
      </c>
      <c r="AH254">
        <v>1.6140000000000001</v>
      </c>
      <c r="AI254" s="9">
        <v>1.6995027380877448</v>
      </c>
    </row>
    <row r="255" spans="31:35" x14ac:dyDescent="0.2">
      <c r="AE255" s="9">
        <v>86.328500707213493</v>
      </c>
      <c r="AF255" s="8">
        <v>29.791653553219614</v>
      </c>
      <c r="AG255" s="8">
        <v>9.9340167575709515</v>
      </c>
      <c r="AH255">
        <v>1.8180000000000001</v>
      </c>
      <c r="AI255" s="9">
        <v>1.2165373423860331</v>
      </c>
    </row>
    <row r="256" spans="31:35" x14ac:dyDescent="0.2">
      <c r="AE256" s="9">
        <v>87.458529393312006</v>
      </c>
      <c r="AF256" s="8">
        <v>16.36760426770126</v>
      </c>
      <c r="AG256" s="8">
        <v>10.085600754292345</v>
      </c>
      <c r="AH256">
        <v>1.9470000000000001</v>
      </c>
      <c r="AI256" s="9">
        <v>1.0828089185246927</v>
      </c>
    </row>
    <row r="257" spans="31:35" x14ac:dyDescent="0.2">
      <c r="AE257" s="9">
        <v>0</v>
      </c>
      <c r="AF257" s="8">
        <v>-6.9973970596250563</v>
      </c>
      <c r="AG257" s="8">
        <v>7.5464663369027294</v>
      </c>
      <c r="AH257">
        <v>0.55100000000000005</v>
      </c>
      <c r="AI257" s="9">
        <v>2.1969062922707994</v>
      </c>
    </row>
    <row r="258" spans="31:35" x14ac:dyDescent="0.2">
      <c r="AE258" s="9">
        <v>0</v>
      </c>
      <c r="AF258" s="8">
        <v>-0.99660091297006592</v>
      </c>
      <c r="AG258" s="8">
        <v>7.5364503346722458</v>
      </c>
      <c r="AH258">
        <v>0.51900000000000002</v>
      </c>
      <c r="AI258" s="9">
        <v>2.2746674687307014</v>
      </c>
    </row>
    <row r="259" spans="31:35" x14ac:dyDescent="0.2">
      <c r="AE259" s="9"/>
      <c r="AF259" s="8">
        <v>35.662625415830725</v>
      </c>
      <c r="AG259" s="8">
        <v>7.8414512569252661</v>
      </c>
      <c r="AH259">
        <v>0.53</v>
      </c>
      <c r="AI259" s="9">
        <v>1.9670202453404113</v>
      </c>
    </row>
    <row r="260" spans="31:35" x14ac:dyDescent="0.2">
      <c r="AE260" s="9">
        <v>0</v>
      </c>
      <c r="AF260" s="8">
        <v>23.896750414915104</v>
      </c>
      <c r="AG260" s="8">
        <v>8.0557296317458</v>
      </c>
      <c r="AH260">
        <v>0.49199999999999999</v>
      </c>
      <c r="AI260" s="9">
        <v>1.8151790626441635</v>
      </c>
    </row>
    <row r="261" spans="31:35" x14ac:dyDescent="0.2">
      <c r="AE261" s="9">
        <v>0</v>
      </c>
      <c r="AF261" s="8">
        <v>7.4818151647850941</v>
      </c>
      <c r="AG261" s="8">
        <v>8.1278811177582337</v>
      </c>
      <c r="AH261">
        <v>0.41</v>
      </c>
      <c r="AI261" s="9">
        <v>1.8493331884919593</v>
      </c>
    </row>
    <row r="262" spans="31:35" x14ac:dyDescent="0.2">
      <c r="AE262" s="9">
        <v>0</v>
      </c>
      <c r="AF262" s="8">
        <v>9.8031534879711746</v>
      </c>
      <c r="AG262" s="8">
        <v>8.2214001807243289</v>
      </c>
      <c r="AH262">
        <v>0.374</v>
      </c>
      <c r="AI262" s="9">
        <v>1.8070942146787368</v>
      </c>
    </row>
    <row r="263" spans="31:35" x14ac:dyDescent="0.2">
      <c r="AE263" s="9">
        <v>9.5479204339963797</v>
      </c>
      <c r="AF263" s="8">
        <v>-14.900797293980418</v>
      </c>
      <c r="AG263" s="8">
        <v>8.0600476613647398</v>
      </c>
      <c r="AH263">
        <v>0.46</v>
      </c>
      <c r="AI263" s="9">
        <v>2.2594046137647172</v>
      </c>
    </row>
    <row r="264" spans="31:35" x14ac:dyDescent="0.2">
      <c r="AE264" s="9">
        <v>6.5306122448979496</v>
      </c>
      <c r="AF264" s="8">
        <v>-48.688602946635243</v>
      </c>
      <c r="AG264" s="8">
        <v>7.3927903676613704</v>
      </c>
      <c r="AH264">
        <v>0.498</v>
      </c>
      <c r="AI264" s="9">
        <v>4.2063073501815014</v>
      </c>
    </row>
    <row r="265" spans="31:35" x14ac:dyDescent="0.2">
      <c r="AE265" s="9">
        <v>7.4681753889674596</v>
      </c>
      <c r="AF265" s="8">
        <v>11.113498564244518</v>
      </c>
      <c r="AG265" s="8">
        <v>7.4981723701665537</v>
      </c>
      <c r="AH265">
        <v>0.54600000000000004</v>
      </c>
      <c r="AI265" s="9">
        <v>3.5683724146567295</v>
      </c>
    </row>
    <row r="266" spans="31:35" x14ac:dyDescent="0.2">
      <c r="AE266" s="9">
        <v>8.3478260869565197</v>
      </c>
      <c r="AF266" s="8">
        <v>38.20088311840869</v>
      </c>
      <c r="AG266" s="8">
        <v>7.8217104856392901</v>
      </c>
      <c r="AH266">
        <v>0.41799999999999998</v>
      </c>
      <c r="AI266" s="9">
        <v>2.4917595767406207</v>
      </c>
    </row>
    <row r="267" spans="31:35" x14ac:dyDescent="0.2">
      <c r="AE267" s="9">
        <v>4.5798898071625302</v>
      </c>
      <c r="AF267" s="8">
        <v>-17.611766718907745</v>
      </c>
      <c r="AG267" s="8">
        <v>8.4834850003555324</v>
      </c>
      <c r="AH267">
        <v>2.3239999999999998</v>
      </c>
      <c r="AI267" s="9">
        <v>0.65075808788424638</v>
      </c>
    </row>
    <row r="268" spans="31:35" x14ac:dyDescent="0.2">
      <c r="AE268" s="9">
        <v>8.2046883933676291</v>
      </c>
      <c r="AF268" s="8">
        <v>72.165237839523996</v>
      </c>
      <c r="AG268" s="8">
        <v>9.026769515131793</v>
      </c>
      <c r="AH268">
        <v>3.298</v>
      </c>
      <c r="AI268" s="9">
        <v>0.44473225711765652</v>
      </c>
    </row>
    <row r="269" spans="31:35" x14ac:dyDescent="0.2">
      <c r="AE269" s="9">
        <v>6.9039451114922699</v>
      </c>
      <c r="AF269" s="8">
        <v>85.505943881054378</v>
      </c>
      <c r="AG269" s="8">
        <v>9.6446862531633109</v>
      </c>
      <c r="AH269">
        <v>1.589</v>
      </c>
      <c r="AI269" s="9">
        <v>0.66806582429203787</v>
      </c>
    </row>
    <row r="270" spans="31:35" x14ac:dyDescent="0.2">
      <c r="AE270" s="9">
        <v>7.5617283950617198</v>
      </c>
      <c r="AF270" s="8">
        <v>30.125247352121114</v>
      </c>
      <c r="AG270" s="8">
        <v>9.9080134949893992</v>
      </c>
      <c r="AH270">
        <v>0.74099999999999999</v>
      </c>
      <c r="AI270" s="9">
        <v>0.51411770924731237</v>
      </c>
    </row>
    <row r="271" spans="31:35" x14ac:dyDescent="0.2">
      <c r="AE271" s="9">
        <v>19.532705315720499</v>
      </c>
      <c r="AF271" s="8">
        <v>0.34760320235349895</v>
      </c>
      <c r="AG271" s="8">
        <v>9.9114834995772867</v>
      </c>
      <c r="AH271">
        <v>0.59499999999999997</v>
      </c>
      <c r="AI271" s="9">
        <v>0.4988323241021082</v>
      </c>
    </row>
    <row r="272" spans="31:35" x14ac:dyDescent="0.2">
      <c r="AE272" s="3"/>
      <c r="AF272" s="8">
        <v>-1.9653868741741309</v>
      </c>
      <c r="AG272" s="8">
        <v>9.8916339250625285</v>
      </c>
      <c r="AH272">
        <v>0.60599999999999998</v>
      </c>
      <c r="AI272" s="9">
        <v>0.46703538147289297</v>
      </c>
    </row>
    <row r="273" spans="31:35" x14ac:dyDescent="0.2">
      <c r="AE273" s="9">
        <v>22.1324475765946</v>
      </c>
      <c r="AF273" s="8">
        <v>-33.021144610691785</v>
      </c>
      <c r="AG273" s="8">
        <v>9.4908407174516647</v>
      </c>
      <c r="AH273">
        <v>0.53900000000000003</v>
      </c>
      <c r="AI273" s="9">
        <v>0.63365687358739142</v>
      </c>
    </row>
    <row r="274" spans="31:35" x14ac:dyDescent="0.2">
      <c r="AE274" s="9">
        <v>32.900899861559701</v>
      </c>
      <c r="AF274" s="8">
        <v>-20.412723449001046</v>
      </c>
      <c r="AG274" s="8">
        <v>9.2625247692136305</v>
      </c>
      <c r="AH274">
        <v>0.63</v>
      </c>
      <c r="AI274" s="9">
        <v>0.8955893770703417</v>
      </c>
    </row>
    <row r="275" spans="31:35" x14ac:dyDescent="0.2">
      <c r="AE275" s="9">
        <v>34.032281741265599</v>
      </c>
      <c r="AF275" s="8">
        <v>35.266750192203652</v>
      </c>
      <c r="AG275" s="8">
        <v>9.5646033394369052</v>
      </c>
      <c r="AH275">
        <v>0.93600000000000005</v>
      </c>
      <c r="AI275" s="9">
        <v>0.75025820453279379</v>
      </c>
    </row>
    <row r="276" spans="31:35" x14ac:dyDescent="0.2">
      <c r="AE276" s="3"/>
      <c r="AF276" s="8">
        <v>24.302114494966389</v>
      </c>
      <c r="AG276" s="8">
        <v>9.7821481630433667</v>
      </c>
      <c r="AH276">
        <v>0.84899999999999998</v>
      </c>
      <c r="AI276" s="9">
        <v>0.62064963573120713</v>
      </c>
    </row>
    <row r="277" spans="31:35" x14ac:dyDescent="0.2">
      <c r="AE277" s="8"/>
      <c r="AF277" s="8">
        <v>-40.592651387373088</v>
      </c>
      <c r="AG277" s="8">
        <v>8.8797786338946807</v>
      </c>
      <c r="AH277" s="8"/>
      <c r="AI277" s="9">
        <v>3.8393224962422758</v>
      </c>
    </row>
    <row r="278" spans="31:35" x14ac:dyDescent="0.2">
      <c r="AE278" s="8"/>
      <c r="AF278" s="8">
        <v>13.992651561543179</v>
      </c>
      <c r="AG278" s="8">
        <v>9.0107424342369864</v>
      </c>
      <c r="AH278" s="8"/>
      <c r="AI278" s="9">
        <v>3.529423973823651</v>
      </c>
    </row>
    <row r="279" spans="31:35" x14ac:dyDescent="0.2">
      <c r="AE279" s="8"/>
      <c r="AF279" s="8">
        <v>0.9071374502478361</v>
      </c>
      <c r="AG279" s="8">
        <v>9.0197729109683777</v>
      </c>
      <c r="AH279">
        <v>6.03</v>
      </c>
      <c r="AI279" s="9">
        <v>3.7165603939551599</v>
      </c>
    </row>
    <row r="280" spans="31:35" x14ac:dyDescent="0.2">
      <c r="AE280" s="9">
        <v>28.819875776397499</v>
      </c>
      <c r="AF280" s="8">
        <v>20.666916720105512</v>
      </c>
      <c r="AG280" s="8">
        <v>9.2076367204018688</v>
      </c>
      <c r="AH280">
        <v>3.9350000000000001</v>
      </c>
      <c r="AI280" s="9">
        <v>6.8369597914368798</v>
      </c>
    </row>
    <row r="281" spans="31:35" x14ac:dyDescent="0.2">
      <c r="AE281" s="9">
        <v>11.599147121535101</v>
      </c>
      <c r="AF281" s="8">
        <v>41.080918479895715</v>
      </c>
      <c r="AG281" s="8">
        <v>9.5518001501084342</v>
      </c>
      <c r="AH281">
        <v>3.3039999999999998</v>
      </c>
      <c r="AI281" s="9">
        <v>5.3436389481165598</v>
      </c>
    </row>
    <row r="282" spans="31:35" x14ac:dyDescent="0.2">
      <c r="AE282" s="9">
        <v>12.5244618395303</v>
      </c>
      <c r="AF282" s="8">
        <v>15.323383084577113</v>
      </c>
      <c r="AG282" s="8">
        <v>9.6943701729550096</v>
      </c>
      <c r="AH282">
        <v>3.7330000000000001</v>
      </c>
      <c r="AI282" s="9">
        <v>5.1274497719709107</v>
      </c>
    </row>
    <row r="283" spans="31:35" x14ac:dyDescent="0.2">
      <c r="AE283" s="9">
        <v>25.1717902350813</v>
      </c>
      <c r="AF283" s="8">
        <v>-11.235054850240354</v>
      </c>
      <c r="AG283" s="8">
        <v>9.5751917971990501</v>
      </c>
      <c r="AH283">
        <v>1.427</v>
      </c>
      <c r="AI283" s="9">
        <v>5.8393390265916825</v>
      </c>
    </row>
    <row r="284" spans="31:35" x14ac:dyDescent="0.2">
      <c r="AE284" s="9">
        <v>25.850340136054399</v>
      </c>
      <c r="AF284" s="8">
        <v>-9.3383322918836367</v>
      </c>
      <c r="AG284" s="8">
        <v>9.4771562517465782</v>
      </c>
      <c r="AH284">
        <v>1.377</v>
      </c>
      <c r="AI284" s="9">
        <v>6.149869811609741</v>
      </c>
    </row>
    <row r="285" spans="31:35" x14ac:dyDescent="0.2">
      <c r="AE285" s="9">
        <v>54.293493635077702</v>
      </c>
      <c r="AF285" s="8">
        <v>4.9548169704395777</v>
      </c>
      <c r="AG285" s="8">
        <v>9.5255160087368864</v>
      </c>
      <c r="AH285">
        <v>1.2769999999999999</v>
      </c>
      <c r="AI285" s="9">
        <v>5.7683327252827432</v>
      </c>
    </row>
    <row r="286" spans="31:35" x14ac:dyDescent="0.2">
      <c r="AE286" s="8"/>
      <c r="AF286" s="8">
        <v>3.2032105071141919</v>
      </c>
      <c r="AG286" s="8">
        <v>9.557045784877424</v>
      </c>
      <c r="AH286">
        <v>1.298</v>
      </c>
      <c r="AI286" s="9">
        <v>5.5759332579185523</v>
      </c>
    </row>
    <row r="287" spans="31:35" x14ac:dyDescent="0.2">
      <c r="AE287" s="9">
        <v>59.825267134151403</v>
      </c>
      <c r="AF287" s="8">
        <v>-32.694653948535937</v>
      </c>
      <c r="AG287" s="8">
        <v>10.790267081035894</v>
      </c>
      <c r="AH287">
        <v>1.0249999999999999</v>
      </c>
      <c r="AI287" s="9">
        <v>0.9692250648869114</v>
      </c>
    </row>
    <row r="288" spans="31:35" x14ac:dyDescent="0.2">
      <c r="AE288" s="9">
        <v>63.105848690946303</v>
      </c>
      <c r="AF288" s="8">
        <v>38.246199480904707</v>
      </c>
      <c r="AG288" s="8">
        <v>11.114133044880015</v>
      </c>
      <c r="AH288">
        <v>1.1080000000000001</v>
      </c>
      <c r="AI288" s="9">
        <v>0.74522074709817765</v>
      </c>
    </row>
    <row r="289" spans="31:35" x14ac:dyDescent="0.2">
      <c r="AE289" s="9">
        <v>51.915431634109503</v>
      </c>
      <c r="AF289" s="8">
        <v>-78.151773873914138</v>
      </c>
      <c r="AG289" s="8">
        <v>9.5930825929770798</v>
      </c>
      <c r="AH289">
        <v>0.98799999999999999</v>
      </c>
      <c r="AI289" s="9">
        <v>2.1394666848530313</v>
      </c>
    </row>
    <row r="290" spans="31:35" x14ac:dyDescent="0.2">
      <c r="AE290" s="9">
        <v>47.7307084449941</v>
      </c>
      <c r="AF290" s="8">
        <v>6.9903839596262705</v>
      </c>
      <c r="AG290" s="8">
        <v>9.6606513678761825</v>
      </c>
      <c r="AH290">
        <v>0.84399999999999997</v>
      </c>
      <c r="AI290" s="9">
        <v>2.2505099439061702</v>
      </c>
    </row>
    <row r="291" spans="31:35" x14ac:dyDescent="0.2">
      <c r="AE291" s="9">
        <v>50.147147359846997</v>
      </c>
      <c r="AF291" s="8">
        <v>-7.5662927078021411</v>
      </c>
      <c r="AG291" s="8">
        <v>9.5819728915478954</v>
      </c>
      <c r="AH291">
        <v>0.88600000000000001</v>
      </c>
      <c r="AI291" s="9">
        <v>2.456382318460796</v>
      </c>
    </row>
    <row r="292" spans="31:35" x14ac:dyDescent="0.2">
      <c r="AE292" s="3"/>
      <c r="AF292" s="8">
        <v>-25.205158264947247</v>
      </c>
      <c r="AG292" s="8">
        <v>9.2915516274010059</v>
      </c>
      <c r="AH292">
        <v>0.82199999999999995</v>
      </c>
      <c r="AI292" s="9">
        <v>3.3202102157477409</v>
      </c>
    </row>
    <row r="293" spans="31:35" x14ac:dyDescent="0.2">
      <c r="AE293" s="9">
        <v>50.477892704671</v>
      </c>
      <c r="AF293" s="8">
        <v>-49.087221095334691</v>
      </c>
      <c r="AG293" s="8">
        <v>8.6164953924900995</v>
      </c>
      <c r="AH293">
        <v>0.73799999999999999</v>
      </c>
      <c r="AI293" s="9">
        <v>5.8513219847881199</v>
      </c>
    </row>
    <row r="294" spans="31:35" x14ac:dyDescent="0.2">
      <c r="AE294" s="9">
        <v>43.092408860175297</v>
      </c>
      <c r="AF294" s="8">
        <v>-27.00108656283955</v>
      </c>
      <c r="AG294" s="8">
        <v>8.3017697631171661</v>
      </c>
      <c r="AH294">
        <v>0.71099999999999997</v>
      </c>
      <c r="AI294" s="9">
        <v>7.7137186802282312</v>
      </c>
    </row>
    <row r="295" spans="31:35" x14ac:dyDescent="0.2">
      <c r="AE295" s="3"/>
      <c r="AF295" s="8">
        <v>8.4842470850905496</v>
      </c>
      <c r="AG295" s="8">
        <v>8.3832045514129199</v>
      </c>
      <c r="AH295">
        <v>0.89300000000000002</v>
      </c>
      <c r="AI295" s="9">
        <v>5.0336153670249253</v>
      </c>
    </row>
    <row r="296" spans="31:35" x14ac:dyDescent="0.2">
      <c r="AE296" s="9">
        <v>44.170528236783198</v>
      </c>
      <c r="AF296" s="8">
        <v>34.644408872627487</v>
      </c>
      <c r="AG296" s="8">
        <v>8.6806716604087129</v>
      </c>
      <c r="AH296">
        <v>0.82199999999999995</v>
      </c>
      <c r="AI296" s="9">
        <v>3.62109375</v>
      </c>
    </row>
    <row r="297" spans="31:35" x14ac:dyDescent="0.2">
      <c r="AE297" s="3"/>
      <c r="AF297" s="8">
        <v>-36.395920221332126</v>
      </c>
      <c r="AG297" s="8">
        <v>9.6423175746244585</v>
      </c>
      <c r="AH297">
        <v>0.495</v>
      </c>
      <c r="AI297" s="9">
        <v>2.8714536129325454</v>
      </c>
    </row>
    <row r="298" spans="31:35" x14ac:dyDescent="0.2">
      <c r="AE298" s="9">
        <v>48.210584619782701</v>
      </c>
      <c r="AF298" s="8">
        <v>23.644744530286307</v>
      </c>
      <c r="AG298" s="8">
        <v>9.8545598789127045</v>
      </c>
      <c r="AH298">
        <v>0.50700000000000001</v>
      </c>
      <c r="AI298" s="9">
        <v>2.7530585455500129</v>
      </c>
    </row>
    <row r="299" spans="31:35" x14ac:dyDescent="0.2">
      <c r="AE299" s="9">
        <v>59.0272655331121</v>
      </c>
      <c r="AF299" s="8">
        <v>25.697033342084534</v>
      </c>
      <c r="AG299" s="8">
        <v>10.083264207145126</v>
      </c>
      <c r="AH299">
        <v>0.58499999999999996</v>
      </c>
      <c r="AI299" s="9">
        <v>2.5082083629224279</v>
      </c>
    </row>
    <row r="300" spans="31:35" x14ac:dyDescent="0.2">
      <c r="AE300" s="9">
        <v>58.402568251053097</v>
      </c>
      <c r="AF300" s="8">
        <v>0.97330715568737203</v>
      </c>
      <c r="AG300" s="8">
        <v>10.09295021748145</v>
      </c>
      <c r="AH300">
        <v>0.60899999999999999</v>
      </c>
      <c r="AI300" s="9">
        <v>2.6563792818136687</v>
      </c>
    </row>
    <row r="301" spans="31:35" x14ac:dyDescent="0.2">
      <c r="AE301" s="3"/>
      <c r="AF301" s="8">
        <v>1.1707761045838161</v>
      </c>
      <c r="AG301" s="8">
        <v>10.104589972973457</v>
      </c>
      <c r="AH301">
        <v>0.61099999999999999</v>
      </c>
      <c r="AI301" s="9">
        <v>2.8396237988141486</v>
      </c>
    </row>
    <row r="302" spans="31:35" x14ac:dyDescent="0.2">
      <c r="AE302" s="9">
        <v>56.3961666110594</v>
      </c>
      <c r="AF302" s="8">
        <v>-21.030464117767327</v>
      </c>
      <c r="AG302" s="8">
        <v>9.8684819433373132</v>
      </c>
      <c r="AH302">
        <v>0.61199999999999999</v>
      </c>
      <c r="AI302" s="9">
        <v>2.9131628003314001</v>
      </c>
    </row>
    <row r="303" spans="31:35" x14ac:dyDescent="0.2">
      <c r="AE303" s="9">
        <v>52.502315105474601</v>
      </c>
      <c r="AF303" s="8">
        <v>-35.376967688483845</v>
      </c>
      <c r="AG303" s="8">
        <v>9.4318826419234192</v>
      </c>
      <c r="AH303">
        <v>0.61799999999999999</v>
      </c>
      <c r="AI303" s="9">
        <v>3.4805288461538462</v>
      </c>
    </row>
    <row r="304" spans="31:35" x14ac:dyDescent="0.2">
      <c r="AE304" s="9">
        <v>54.905976003691698</v>
      </c>
      <c r="AF304" s="8">
        <v>-19.150641025641026</v>
      </c>
      <c r="AG304" s="8">
        <v>9.2193001133476553</v>
      </c>
      <c r="AH304">
        <v>0.81200000000000006</v>
      </c>
      <c r="AI304" s="9">
        <v>4.2724479682854311</v>
      </c>
    </row>
    <row r="305" spans="31:35" x14ac:dyDescent="0.2">
      <c r="AE305" s="9">
        <v>51.306210070923001</v>
      </c>
      <c r="AF305" s="8">
        <v>23.964321110009912</v>
      </c>
      <c r="AG305" s="8">
        <v>9.434123718577732</v>
      </c>
      <c r="AH305">
        <v>1.0049999999999999</v>
      </c>
      <c r="AI305" s="9">
        <v>3.3599296450271825</v>
      </c>
    </row>
    <row r="306" spans="31:35" x14ac:dyDescent="0.2">
      <c r="AE306" s="3"/>
      <c r="AF306" s="8">
        <v>42.500799488327473</v>
      </c>
      <c r="AG306" s="8">
        <v>9.7883011427270112</v>
      </c>
      <c r="AH306">
        <v>1.077</v>
      </c>
      <c r="AI306" s="9">
        <v>2.4603904847396767</v>
      </c>
    </row>
    <row r="307" spans="31:35" x14ac:dyDescent="0.2">
      <c r="AE307" s="8"/>
      <c r="AF307" s="8">
        <v>-31.228859188213875</v>
      </c>
      <c r="AG307" s="8">
        <v>9.3157494764535524</v>
      </c>
      <c r="AH307">
        <v>4.165</v>
      </c>
      <c r="AI307" s="9">
        <v>1.1544353759850809</v>
      </c>
    </row>
    <row r="308" spans="31:35" x14ac:dyDescent="0.2">
      <c r="AE308" s="9">
        <v>46.058441558441501</v>
      </c>
      <c r="AF308" s="8">
        <v>17.264761105257893</v>
      </c>
      <c r="AG308" s="8">
        <v>9.475013584155743</v>
      </c>
      <c r="AH308">
        <v>3.633</v>
      </c>
      <c r="AI308" s="9">
        <v>0.95925756545388807</v>
      </c>
    </row>
    <row r="309" spans="31:35" x14ac:dyDescent="0.2">
      <c r="AE309" s="8"/>
      <c r="AF309" s="8">
        <v>13.62805870828902</v>
      </c>
      <c r="AG309" s="8">
        <v>9.6027738696278533</v>
      </c>
      <c r="AH309">
        <v>3.9020000000000001</v>
      </c>
      <c r="AI309" s="9">
        <v>0.92508615208343437</v>
      </c>
    </row>
    <row r="310" spans="31:35" x14ac:dyDescent="0.2">
      <c r="AE310" s="9">
        <v>45.695811434941803</v>
      </c>
      <c r="AF310" s="8">
        <v>-14.67827392438393</v>
      </c>
      <c r="AG310" s="8">
        <v>9.4440328076479343</v>
      </c>
      <c r="AH310">
        <v>4.6900000000000004</v>
      </c>
      <c r="AI310" s="9">
        <v>1.2551118898395806</v>
      </c>
    </row>
    <row r="311" spans="31:35" x14ac:dyDescent="0.2">
      <c r="AE311" s="9">
        <v>48.315565031982899</v>
      </c>
      <c r="AF311" s="8">
        <v>15.595874121783254</v>
      </c>
      <c r="AG311" s="8">
        <v>9.588962886273146</v>
      </c>
      <c r="AH311">
        <v>5.5570000000000004</v>
      </c>
      <c r="AI311" s="9">
        <v>1.2126207746133819</v>
      </c>
    </row>
    <row r="312" spans="31:35" x14ac:dyDescent="0.2">
      <c r="AE312" s="3"/>
      <c r="AF312" s="8">
        <v>-16.487520781235439</v>
      </c>
      <c r="AG312" s="8">
        <v>9.4087887726968003</v>
      </c>
      <c r="AH312">
        <v>10.598000000000001</v>
      </c>
      <c r="AI312" s="9">
        <v>1.2549771051318928</v>
      </c>
    </row>
    <row r="313" spans="31:35" x14ac:dyDescent="0.2">
      <c r="AE313" s="9">
        <v>54.956695536309098</v>
      </c>
      <c r="AF313" s="8">
        <v>-36.341549234851961</v>
      </c>
      <c r="AG313" s="8">
        <v>8.9571506721865415</v>
      </c>
      <c r="AH313">
        <v>22.422000000000001</v>
      </c>
      <c r="AI313" s="9">
        <v>1.9896562064693375</v>
      </c>
    </row>
    <row r="314" spans="31:35" x14ac:dyDescent="0.2">
      <c r="AE314" s="9">
        <v>62.4326530612244</v>
      </c>
      <c r="AF314" s="8">
        <v>14.913014030543556</v>
      </c>
      <c r="AG314" s="8">
        <v>9.0961559286126796</v>
      </c>
      <c r="AH314">
        <v>45.055</v>
      </c>
      <c r="AI314" s="9">
        <v>1.809087591052686</v>
      </c>
    </row>
    <row r="315" spans="31:35" x14ac:dyDescent="0.2">
      <c r="AE315" s="3"/>
      <c r="AF315" s="8">
        <v>36.464489032202238</v>
      </c>
      <c r="AG315" s="8">
        <v>9.4070501697935427</v>
      </c>
      <c r="AH315">
        <v>4.258</v>
      </c>
      <c r="AI315" s="9">
        <v>1.383774083373563</v>
      </c>
    </row>
    <row r="316" spans="31:35" x14ac:dyDescent="0.2">
      <c r="AE316" s="9">
        <v>73.642010163749205</v>
      </c>
      <c r="AF316" s="8">
        <v>3.4441613526372485</v>
      </c>
      <c r="AG316" s="8">
        <v>9.4409119470870593</v>
      </c>
      <c r="AH316">
        <v>1.6459999999999999</v>
      </c>
      <c r="AI316" s="9">
        <v>1.4477397953625115</v>
      </c>
    </row>
    <row r="317" spans="31:35" x14ac:dyDescent="0.2">
      <c r="AE317" s="9">
        <v>85.608930211202903</v>
      </c>
      <c r="AF317" s="8">
        <v>-39.662147774859818</v>
      </c>
      <c r="AG317" s="8">
        <v>11.820527804857139</v>
      </c>
      <c r="AH317">
        <v>1.5349999999999999</v>
      </c>
      <c r="AI317" s="9">
        <v>1.1218386072226796</v>
      </c>
    </row>
    <row r="318" spans="31:35" x14ac:dyDescent="0.2">
      <c r="AE318" s="9">
        <v>88.420521859667303</v>
      </c>
      <c r="AF318" s="8">
        <v>29.214210092930244</v>
      </c>
      <c r="AG318" s="8">
        <v>12.076829189409015</v>
      </c>
      <c r="AH318">
        <v>1.353</v>
      </c>
      <c r="AI318" s="9">
        <v>0.88940097409986796</v>
      </c>
    </row>
    <row r="319" spans="31:35" x14ac:dyDescent="0.2">
      <c r="AE319" s="9">
        <v>87.659487700209795</v>
      </c>
      <c r="AF319" s="8">
        <v>31.354977468250716</v>
      </c>
      <c r="AG319" s="8">
        <v>12.349562413529963</v>
      </c>
      <c r="AH319">
        <v>1.2909999999999999</v>
      </c>
      <c r="AI319" s="9">
        <v>0.66373847240090267</v>
      </c>
    </row>
    <row r="320" spans="31:35" x14ac:dyDescent="0.2">
      <c r="AE320" s="9">
        <v>86.709878625463105</v>
      </c>
      <c r="AF320" s="8">
        <v>-74.890734171074115</v>
      </c>
      <c r="AG320" s="8">
        <v>10.967629162089013</v>
      </c>
      <c r="AH320">
        <v>1.4139999999999999</v>
      </c>
      <c r="AI320" s="9">
        <v>2.0208739455207274</v>
      </c>
    </row>
    <row r="321" spans="31:35" x14ac:dyDescent="0.2">
      <c r="AE321" s="9">
        <v>86.351722382181507</v>
      </c>
      <c r="AF321" s="8">
        <v>-6.1310745769144512</v>
      </c>
      <c r="AG321" s="8">
        <v>10.904358374883346</v>
      </c>
      <c r="AH321">
        <v>1.3919999999999999</v>
      </c>
      <c r="AI321" s="9">
        <v>2.1696469593663279</v>
      </c>
    </row>
    <row r="322" spans="31:35" x14ac:dyDescent="0.2">
      <c r="AE322" s="3"/>
      <c r="AF322" s="8">
        <v>-3.4715968610442358</v>
      </c>
      <c r="AG322" s="8">
        <v>10.869025486978895</v>
      </c>
      <c r="AH322">
        <v>1.21</v>
      </c>
      <c r="AI322" s="9">
        <v>2.2187761785088722</v>
      </c>
    </row>
    <row r="323" spans="31:35" x14ac:dyDescent="0.2">
      <c r="AE323" s="9">
        <v>89.691540023216703</v>
      </c>
      <c r="AF323" s="8">
        <v>-43.713350087579009</v>
      </c>
      <c r="AG323" s="8">
        <v>10.294312683904778</v>
      </c>
      <c r="AH323">
        <v>1.2909999999999999</v>
      </c>
      <c r="AI323" s="9">
        <v>3.2973887160059534</v>
      </c>
    </row>
    <row r="324" spans="31:35" x14ac:dyDescent="0.2">
      <c r="AE324" s="9">
        <v>87.110348407937195</v>
      </c>
      <c r="AF324" s="8">
        <v>-19.858611825192803</v>
      </c>
      <c r="AG324" s="8">
        <v>10.072934924846477</v>
      </c>
      <c r="AH324">
        <v>1.5329999999999999</v>
      </c>
      <c r="AI324" s="9">
        <v>3.7889672055037353</v>
      </c>
    </row>
    <row r="325" spans="31:35" x14ac:dyDescent="0.2">
      <c r="AE325" s="3"/>
      <c r="AF325" s="8">
        <v>22.846410332165618</v>
      </c>
      <c r="AG325" s="8">
        <v>10.278699617473272</v>
      </c>
      <c r="AH325">
        <v>1.5149999999999999</v>
      </c>
      <c r="AI325" s="9">
        <v>2.5205112347969489</v>
      </c>
    </row>
    <row r="326" spans="31:35" x14ac:dyDescent="0.2">
      <c r="AE326" s="9">
        <v>61.529496038007402</v>
      </c>
      <c r="AF326" s="8">
        <v>25.118532261389404</v>
      </c>
      <c r="AG326" s="8">
        <v>10.502790977565914</v>
      </c>
      <c r="AH326">
        <v>1.2789999999999999</v>
      </c>
      <c r="AI326" s="9">
        <v>1.9216300079633137</v>
      </c>
    </row>
    <row r="327" spans="31:35" x14ac:dyDescent="0.2">
      <c r="AE327" s="9">
        <v>65.866583039835305</v>
      </c>
      <c r="AF327" s="8">
        <v>-16.422869356560284</v>
      </c>
      <c r="AG327" s="8">
        <v>10.030208305315284</v>
      </c>
      <c r="AH327">
        <v>1.143</v>
      </c>
      <c r="AI327" s="9">
        <v>1.474099198308519</v>
      </c>
    </row>
    <row r="328" spans="31:35" x14ac:dyDescent="0.2">
      <c r="AE328" s="3"/>
      <c r="AF328" s="8">
        <v>20.901242181305612</v>
      </c>
      <c r="AG328" s="8">
        <v>10.220012151347644</v>
      </c>
      <c r="AH328">
        <v>1.02</v>
      </c>
      <c r="AI328" s="9">
        <v>1.8860713374867928</v>
      </c>
    </row>
    <row r="329" spans="31:35" x14ac:dyDescent="0.2">
      <c r="AE329" s="9">
        <v>56.548032612548703</v>
      </c>
      <c r="AF329" s="8">
        <v>44.059460050278723</v>
      </c>
      <c r="AG329" s="8">
        <v>10.585068096724608</v>
      </c>
      <c r="AH329">
        <v>1.149</v>
      </c>
      <c r="AI329" s="9">
        <v>1.396079919069297</v>
      </c>
    </row>
    <row r="330" spans="31:35" x14ac:dyDescent="0.2">
      <c r="AE330" s="9">
        <v>65.502946329033193</v>
      </c>
      <c r="AF330" s="8">
        <v>6.59838138593829</v>
      </c>
      <c r="AG330" s="8">
        <v>10.648966238356156</v>
      </c>
      <c r="AH330">
        <v>1.07</v>
      </c>
      <c r="AI330" s="9">
        <v>1.4602244418610169</v>
      </c>
    </row>
    <row r="331" spans="31:35" x14ac:dyDescent="0.2">
      <c r="AE331" s="9">
        <v>65.619808604883204</v>
      </c>
      <c r="AF331" s="8">
        <v>7.3951932430188148</v>
      </c>
      <c r="AG331" s="8">
        <v>10.720311477789672</v>
      </c>
      <c r="AH331">
        <v>0.86499999999999999</v>
      </c>
      <c r="AI331" s="9">
        <v>1.4823487827508506</v>
      </c>
    </row>
    <row r="332" spans="31:35" x14ac:dyDescent="0.2">
      <c r="AE332" s="9">
        <v>77.009521862312596</v>
      </c>
      <c r="AF332" s="8">
        <v>7.3211682057173153</v>
      </c>
      <c r="AG332" s="8">
        <v>10.790967202556164</v>
      </c>
      <c r="AH332">
        <v>0.78800000000000003</v>
      </c>
      <c r="AI332" s="9">
        <v>1.3771922601893782</v>
      </c>
    </row>
    <row r="333" spans="31:35" x14ac:dyDescent="0.2">
      <c r="AE333" s="9">
        <v>74.590895446991297</v>
      </c>
      <c r="AF333" s="8">
        <v>-26.976121860848085</v>
      </c>
      <c r="AG333" s="8">
        <v>10.476583502028243</v>
      </c>
      <c r="AH333">
        <v>0.58399999999999996</v>
      </c>
      <c r="AI333" s="9">
        <v>1.9169837914023962</v>
      </c>
    </row>
    <row r="334" spans="31:35" x14ac:dyDescent="0.2">
      <c r="AE334" s="9">
        <v>75.309994767137596</v>
      </c>
      <c r="AF334" s="8">
        <v>-21.606765327695559</v>
      </c>
      <c r="AG334" s="8">
        <v>10.23315094722801</v>
      </c>
      <c r="AH334">
        <v>0.42899999999999999</v>
      </c>
      <c r="AI334" s="9">
        <v>2.8031643293779216</v>
      </c>
    </row>
    <row r="335" spans="31:35" x14ac:dyDescent="0.2">
      <c r="AE335" s="9">
        <v>85.711810466760895</v>
      </c>
      <c r="AF335" s="8">
        <v>9.4570298453793598</v>
      </c>
      <c r="AG335" s="8">
        <v>10.323512811975622</v>
      </c>
      <c r="AH335">
        <v>0.42799999999999999</v>
      </c>
      <c r="AI335" s="9">
        <v>2.3648817345597899</v>
      </c>
    </row>
    <row r="336" spans="31:35" x14ac:dyDescent="0.2">
      <c r="AE336" s="9">
        <v>78.078780820628594</v>
      </c>
      <c r="AF336" s="8">
        <v>7.8022339027595269</v>
      </c>
      <c r="AG336" s="8">
        <v>10.398641006907823</v>
      </c>
      <c r="AH336">
        <v>0.46400000000000002</v>
      </c>
      <c r="AI336" s="9">
        <v>2.1486210574432425</v>
      </c>
    </row>
    <row r="337" spans="31:35" x14ac:dyDescent="0.2">
      <c r="AE337" s="9">
        <v>56.408870876955902</v>
      </c>
      <c r="AF337" s="8">
        <v>-33.168717616580309</v>
      </c>
      <c r="AG337" s="8">
        <v>9.0185743563542289</v>
      </c>
      <c r="AH337">
        <v>1.968</v>
      </c>
      <c r="AI337" s="9">
        <v>3.0623864324651726</v>
      </c>
    </row>
    <row r="338" spans="31:35" x14ac:dyDescent="0.2">
      <c r="AE338" s="9">
        <v>29.279220779220701</v>
      </c>
      <c r="AF338" s="8">
        <v>16.486977589339794</v>
      </c>
      <c r="AG338" s="8">
        <v>9.1711836567749891</v>
      </c>
      <c r="AH338">
        <v>2.0870000000000002</v>
      </c>
      <c r="AI338" s="9">
        <v>2.5969217970049918</v>
      </c>
    </row>
    <row r="339" spans="31:35" x14ac:dyDescent="0.2">
      <c r="AE339" s="3"/>
      <c r="AF339" s="8">
        <v>-17.533277870216306</v>
      </c>
      <c r="AG339" s="8">
        <v>8.9784083146288935</v>
      </c>
      <c r="AH339">
        <v>2.1709999999999998</v>
      </c>
      <c r="AI339" s="9">
        <v>2.0809583858764187</v>
      </c>
    </row>
    <row r="340" spans="31:35" x14ac:dyDescent="0.2">
      <c r="AE340" s="9">
        <v>42.053193183627897</v>
      </c>
      <c r="AF340" s="8">
        <v>-5.5989911727616644</v>
      </c>
      <c r="AG340" s="8">
        <v>8.920789888464375</v>
      </c>
      <c r="AH340">
        <v>5.8650000000000002</v>
      </c>
      <c r="AI340" s="9">
        <v>3.2496660432807909</v>
      </c>
    </row>
    <row r="341" spans="31:35" x14ac:dyDescent="0.2">
      <c r="AE341" s="9">
        <v>43.613749434644902</v>
      </c>
      <c r="AF341" s="8">
        <v>-8.3622762489981302</v>
      </c>
      <c r="AG341" s="8">
        <v>8.8334627207199308</v>
      </c>
      <c r="AH341">
        <v>3.5979999999999999</v>
      </c>
      <c r="AI341" s="9">
        <v>3.9565597667638484</v>
      </c>
    </row>
    <row r="342" spans="31:35" x14ac:dyDescent="0.2">
      <c r="AE342" s="9">
        <v>51.595057978210697</v>
      </c>
      <c r="AF342" s="8">
        <v>11.326530612244898</v>
      </c>
      <c r="AG342" s="8">
        <v>8.9407601348883841</v>
      </c>
      <c r="AH342">
        <v>3.3980000000000001</v>
      </c>
      <c r="AI342" s="9">
        <v>6.6207935053031299</v>
      </c>
    </row>
    <row r="343" spans="31:35" x14ac:dyDescent="0.2">
      <c r="AE343" s="3"/>
      <c r="AF343" s="8">
        <v>-3.6270786958229668</v>
      </c>
      <c r="AG343" s="8">
        <v>8.9038152117229217</v>
      </c>
      <c r="AH343">
        <v>3.895</v>
      </c>
      <c r="AI343" s="9">
        <v>6.6603260869565215</v>
      </c>
    </row>
    <row r="344" spans="31:35" x14ac:dyDescent="0.2">
      <c r="AE344" s="9">
        <v>51.025850340136003</v>
      </c>
      <c r="AF344" s="8">
        <v>1.888586956521739</v>
      </c>
      <c r="AG344" s="8">
        <v>8.9225249573013894</v>
      </c>
      <c r="AH344">
        <v>6.1660000000000004</v>
      </c>
      <c r="AI344" s="9">
        <v>6.2454993999199893</v>
      </c>
    </row>
    <row r="345" spans="31:35" x14ac:dyDescent="0.2">
      <c r="AE345" s="3"/>
      <c r="AF345" s="8">
        <v>7.094279237231631</v>
      </c>
      <c r="AG345" s="8">
        <v>8.9910643321884613</v>
      </c>
      <c r="AH345">
        <v>4.3970000000000002</v>
      </c>
      <c r="AI345" s="9">
        <v>5.7716349147055164</v>
      </c>
    </row>
    <row r="346" spans="31:35" x14ac:dyDescent="0.2">
      <c r="AE346" s="9">
        <v>72.814354727398097</v>
      </c>
      <c r="AF346" s="8">
        <v>8.1558959033744252</v>
      </c>
      <c r="AG346" s="8">
        <v>9.0694678130947679</v>
      </c>
      <c r="AH346">
        <v>2.778</v>
      </c>
      <c r="AI346" s="9">
        <v>5.2155192263412387</v>
      </c>
    </row>
    <row r="347" spans="31:35" x14ac:dyDescent="0.2">
      <c r="AE347" s="3"/>
      <c r="AF347" s="8">
        <v>-47.307869305108149</v>
      </c>
      <c r="AG347" s="8">
        <v>8.9890700650436539</v>
      </c>
      <c r="AH347">
        <v>0.93400000000000005</v>
      </c>
      <c r="AI347" s="9">
        <v>3.7038053649407363</v>
      </c>
    </row>
    <row r="348" spans="31:35" x14ac:dyDescent="0.2">
      <c r="AE348" s="9">
        <v>34.776122069754102</v>
      </c>
      <c r="AF348" s="8">
        <v>24.017467248908297</v>
      </c>
      <c r="AG348" s="8">
        <v>9.2043222996506202</v>
      </c>
      <c r="AH348">
        <v>0.79700000000000004</v>
      </c>
      <c r="AI348" s="9">
        <v>3.3125754527162976</v>
      </c>
    </row>
    <row r="349" spans="31:35" x14ac:dyDescent="0.2">
      <c r="AE349" s="9">
        <v>34.204283228648599</v>
      </c>
      <c r="AF349" s="8">
        <v>15.231388329979879</v>
      </c>
      <c r="AG349" s="8">
        <v>9.3460942929538025</v>
      </c>
      <c r="AH349">
        <v>0.80100000000000005</v>
      </c>
      <c r="AI349" s="9">
        <v>3.5897503055701065</v>
      </c>
    </row>
    <row r="350" spans="31:35" x14ac:dyDescent="0.2">
      <c r="AE350" s="9"/>
      <c r="AF350" s="8">
        <v>-17.042081368954076</v>
      </c>
      <c r="AG350" s="8">
        <v>9.159257581746866</v>
      </c>
      <c r="AH350">
        <v>0.95399999999999996</v>
      </c>
      <c r="AI350" s="9">
        <v>4.5596716480740893</v>
      </c>
    </row>
    <row r="351" spans="31:35" x14ac:dyDescent="0.2">
      <c r="AE351" s="9">
        <v>31.726812338421201</v>
      </c>
      <c r="AF351" s="8">
        <v>9.4190696695432532</v>
      </c>
      <c r="AG351" s="8">
        <v>9.2492725819779711</v>
      </c>
      <c r="AH351">
        <v>1.03</v>
      </c>
      <c r="AI351" s="9">
        <v>4.1239780705972873</v>
      </c>
    </row>
    <row r="352" spans="31:35" x14ac:dyDescent="0.2">
      <c r="AE352" s="9">
        <v>32.823458654538399</v>
      </c>
      <c r="AF352" s="8">
        <v>88.188900644416663</v>
      </c>
      <c r="AG352" s="8">
        <v>9.8815486450173733</v>
      </c>
      <c r="AH352">
        <v>1.1719999999999999</v>
      </c>
      <c r="AI352" s="9">
        <v>2.5880098129408156</v>
      </c>
    </row>
    <row r="353" spans="31:35" x14ac:dyDescent="0.2">
      <c r="AE353" s="9">
        <v>39.694602272727302</v>
      </c>
      <c r="AF353" s="8">
        <v>-32.817131759174082</v>
      </c>
      <c r="AG353" s="8">
        <v>9.4837967371639813</v>
      </c>
      <c r="AH353">
        <v>1.288</v>
      </c>
      <c r="AI353" s="9">
        <v>2.2466337010270063</v>
      </c>
    </row>
    <row r="354" spans="31:35" x14ac:dyDescent="0.2">
      <c r="AE354" s="9">
        <v>51.172704199353902</v>
      </c>
      <c r="AF354" s="8">
        <v>-21.612780524914417</v>
      </c>
      <c r="AG354" s="8">
        <v>9.2402874483441355</v>
      </c>
      <c r="AH354">
        <v>2.9710000000000001</v>
      </c>
      <c r="AI354" s="9">
        <v>2.5148486024844718</v>
      </c>
    </row>
    <row r="355" spans="31:35" x14ac:dyDescent="0.2">
      <c r="AE355" s="9">
        <v>48.171754780570502</v>
      </c>
      <c r="AF355" s="8">
        <v>35.374611801242231</v>
      </c>
      <c r="AG355" s="8">
        <v>9.5431631000922348</v>
      </c>
      <c r="AH355">
        <v>2.3410000000000002</v>
      </c>
      <c r="AI355" s="9">
        <v>2.1679690300379955</v>
      </c>
    </row>
    <row r="356" spans="31:35" x14ac:dyDescent="0.2">
      <c r="AE356" s="3"/>
      <c r="AF356" s="8">
        <v>-23.048247186178219</v>
      </c>
      <c r="AG356" s="8">
        <v>9.2811715527367742</v>
      </c>
      <c r="AH356">
        <v>1.6910000000000001</v>
      </c>
      <c r="AI356" s="9">
        <v>1.8228060368921184</v>
      </c>
    </row>
    <row r="357" spans="31:35" x14ac:dyDescent="0.2">
      <c r="AE357" s="3"/>
      <c r="AF357" s="8">
        <v>-43.134287984581313</v>
      </c>
      <c r="AG357" s="8">
        <v>11.11648451637668</v>
      </c>
      <c r="AH357">
        <v>1.2629999999999999</v>
      </c>
      <c r="AI357" s="9">
        <v>0.52963386897771703</v>
      </c>
    </row>
    <row r="358" spans="31:35" x14ac:dyDescent="0.2">
      <c r="AE358" s="9">
        <v>49.187388640685</v>
      </c>
      <c r="AF358" s="8">
        <v>20.916888406594222</v>
      </c>
      <c r="AG358" s="8">
        <v>11.306417767307444</v>
      </c>
      <c r="AH358">
        <v>1.4370000000000001</v>
      </c>
      <c r="AI358" s="9">
        <v>0.46250399547589194</v>
      </c>
    </row>
    <row r="359" spans="31:35" x14ac:dyDescent="0.2">
      <c r="AE359" s="3"/>
      <c r="AF359" s="8">
        <v>53.788940522731188</v>
      </c>
      <c r="AG359" s="8">
        <v>11.73682872763068</v>
      </c>
      <c r="AH359">
        <v>1.5189999999999999</v>
      </c>
      <c r="AI359" s="9">
        <v>0.34200407690155482</v>
      </c>
    </row>
    <row r="360" spans="31:35" x14ac:dyDescent="0.2">
      <c r="AE360" s="9">
        <v>46.368826379648802</v>
      </c>
      <c r="AF360" s="8">
        <v>10.544785962668373</v>
      </c>
      <c r="AG360" s="8">
        <v>11.837079283316969</v>
      </c>
      <c r="AH360">
        <v>1.5680000000000001</v>
      </c>
      <c r="AI360" s="9">
        <v>0.3216305338212111</v>
      </c>
    </row>
    <row r="361" spans="31:35" x14ac:dyDescent="0.2">
      <c r="AE361" s="3"/>
      <c r="AF361" s="8">
        <v>-0.15330546837713147</v>
      </c>
      <c r="AG361" s="8">
        <v>11.835545052302459</v>
      </c>
      <c r="AH361">
        <v>1.482</v>
      </c>
      <c r="AI361" s="9">
        <v>0.34228022654518592</v>
      </c>
    </row>
    <row r="362" spans="31:35" x14ac:dyDescent="0.2">
      <c r="AE362" s="9">
        <v>49.791761261724503</v>
      </c>
      <c r="AF362" s="8">
        <v>-5.2363225516751886</v>
      </c>
      <c r="AG362" s="8">
        <v>11.78176105287563</v>
      </c>
      <c r="AH362">
        <v>1.3440000000000001</v>
      </c>
      <c r="AI362" s="9">
        <v>0.34812448411849223</v>
      </c>
    </row>
    <row r="363" spans="31:35" x14ac:dyDescent="0.2">
      <c r="AE363" s="9">
        <v>49.877140851945903</v>
      </c>
      <c r="AF363" s="8">
        <v>-37.464461496132799</v>
      </c>
      <c r="AG363" s="8">
        <v>11.312325878090913</v>
      </c>
      <c r="AH363">
        <v>1.167</v>
      </c>
      <c r="AI363" s="9">
        <v>0.54193146265154479</v>
      </c>
    </row>
    <row r="364" spans="31:35" x14ac:dyDescent="0.2">
      <c r="AE364" s="9">
        <v>52.598350253807098</v>
      </c>
      <c r="AF364" s="8">
        <v>-14.247653500195542</v>
      </c>
      <c r="AG364" s="8">
        <v>11.158619142203678</v>
      </c>
      <c r="AH364">
        <v>1.1559999999999999</v>
      </c>
      <c r="AI364" s="9">
        <v>0.65805375823048196</v>
      </c>
    </row>
    <row r="365" spans="31:35" x14ac:dyDescent="0.2">
      <c r="AE365" s="9">
        <v>51.321171722024403</v>
      </c>
      <c r="AF365" s="8">
        <v>25.996921585953309</v>
      </c>
      <c r="AG365" s="8">
        <v>11.389706431011088</v>
      </c>
      <c r="AH365">
        <v>1.2809999999999999</v>
      </c>
      <c r="AI365" s="9">
        <v>0.56735326388181928</v>
      </c>
    </row>
    <row r="366" spans="31:35" x14ac:dyDescent="0.2">
      <c r="AE366" s="3"/>
      <c r="AF366" s="8">
        <v>26.016039453889402</v>
      </c>
      <c r="AG366" s="8">
        <v>11.620945441125958</v>
      </c>
      <c r="AH366">
        <v>1.262</v>
      </c>
      <c r="AI366" s="9">
        <v>0.4501961277119032</v>
      </c>
    </row>
    <row r="367" spans="31:35" x14ac:dyDescent="0.2">
      <c r="AE367" s="9">
        <v>13.7756699223641</v>
      </c>
      <c r="AF367" s="8">
        <v>-39.317224168615056</v>
      </c>
      <c r="AG367" s="8">
        <v>8.3519283777797906</v>
      </c>
      <c r="AH367">
        <v>0.78700000000000003</v>
      </c>
      <c r="AI367" s="9">
        <v>4.2749381480417137</v>
      </c>
    </row>
    <row r="368" spans="31:35" x14ac:dyDescent="0.2">
      <c r="AE368" s="9">
        <v>9.8154302458547704</v>
      </c>
      <c r="AF368" s="8">
        <v>38.091769761128525</v>
      </c>
      <c r="AG368" s="8">
        <v>8.6746766542045801</v>
      </c>
      <c r="AH368">
        <v>0.88200000000000001</v>
      </c>
      <c r="AI368" s="9">
        <v>3.694677271948315</v>
      </c>
    </row>
    <row r="369" spans="31:35" x14ac:dyDescent="0.2">
      <c r="AE369" s="9">
        <v>31.158555145591901</v>
      </c>
      <c r="AF369" s="8">
        <v>64.024424519721904</v>
      </c>
      <c r="AG369" s="8">
        <v>9.1695218149500199</v>
      </c>
      <c r="AH369">
        <v>1.016</v>
      </c>
      <c r="AI369" s="9">
        <v>2.5873657934300849</v>
      </c>
    </row>
    <row r="370" spans="31:35" x14ac:dyDescent="0.2">
      <c r="AE370" s="9">
        <v>29.164662497995799</v>
      </c>
      <c r="AF370" s="8">
        <v>19.258069217053745</v>
      </c>
      <c r="AG370" s="8">
        <v>9.3456414228315001</v>
      </c>
      <c r="AH370">
        <v>0.97799999999999998</v>
      </c>
      <c r="AI370" s="9">
        <v>2.3877213831930537</v>
      </c>
    </row>
    <row r="371" spans="31:35" x14ac:dyDescent="0.2">
      <c r="AE371" s="3"/>
      <c r="AF371" s="8">
        <v>24.318955657765073</v>
      </c>
      <c r="AG371" s="8">
        <v>9.5633217229912084</v>
      </c>
      <c r="AH371">
        <v>1.0389999999999999</v>
      </c>
      <c r="AI371" s="9">
        <v>2.1481162921836972</v>
      </c>
    </row>
    <row r="372" spans="31:35" x14ac:dyDescent="0.2">
      <c r="AE372" s="9">
        <v>38.029439654415498</v>
      </c>
      <c r="AF372" s="8">
        <v>22.76715750093129</v>
      </c>
      <c r="AG372" s="8">
        <v>9.7684410698849966</v>
      </c>
      <c r="AH372">
        <v>0.98099999999999998</v>
      </c>
      <c r="AI372" s="9">
        <v>1.9894511725351509</v>
      </c>
    </row>
    <row r="373" spans="31:35" x14ac:dyDescent="0.2">
      <c r="AE373" s="9">
        <v>38.661123493219499</v>
      </c>
      <c r="AF373" s="8">
        <v>-50.10550830497327</v>
      </c>
      <c r="AG373" s="8">
        <v>9.0731814936880877</v>
      </c>
      <c r="AH373">
        <v>0.98199999999999998</v>
      </c>
      <c r="AI373" s="9">
        <v>3.0940884576690664</v>
      </c>
    </row>
    <row r="374" spans="31:35" x14ac:dyDescent="0.2">
      <c r="AE374" s="9">
        <v>40.801222888786299</v>
      </c>
      <c r="AF374" s="8">
        <v>-15.54110730316412</v>
      </c>
      <c r="AG374" s="8">
        <v>8.9042762467342946</v>
      </c>
      <c r="AH374">
        <v>1.1279999999999999</v>
      </c>
      <c r="AI374" s="9">
        <v>4.0007954212418895</v>
      </c>
    </row>
    <row r="375" spans="31:35" x14ac:dyDescent="0.2">
      <c r="AE375" s="9">
        <v>44.089981001463102</v>
      </c>
      <c r="AF375" s="8">
        <v>52.454235098651523</v>
      </c>
      <c r="AG375" s="8">
        <v>9.325970514041579</v>
      </c>
      <c r="AH375">
        <v>1.095</v>
      </c>
      <c r="AI375" s="9">
        <v>2.6575444115104072</v>
      </c>
    </row>
    <row r="376" spans="31:35" x14ac:dyDescent="0.2">
      <c r="AE376" s="3"/>
      <c r="AF376" s="8">
        <v>51.536575636528902</v>
      </c>
      <c r="AG376" s="8">
        <v>9.7416273472084107</v>
      </c>
      <c r="AH376">
        <v>0.82699999999999996</v>
      </c>
      <c r="AI376" s="9">
        <v>1.9948310530907809</v>
      </c>
    </row>
    <row r="377" spans="31:35" x14ac:dyDescent="0.2">
      <c r="AE377" s="9">
        <v>0</v>
      </c>
      <c r="AF377" s="8">
        <v>-7.0327376767171712</v>
      </c>
      <c r="AG377" s="8">
        <v>6.7790988415736981</v>
      </c>
      <c r="AH377">
        <v>1.0029999999999999</v>
      </c>
      <c r="AI377" s="9">
        <v>4.1891294656057942</v>
      </c>
    </row>
    <row r="378" spans="31:35" x14ac:dyDescent="0.2">
      <c r="AE378" s="9">
        <v>0.100057175528873</v>
      </c>
      <c r="AF378" s="8">
        <v>-4.0079565460674447</v>
      </c>
      <c r="AG378" s="8">
        <v>6.7381939629304464</v>
      </c>
      <c r="AH378">
        <v>1.0820000000000001</v>
      </c>
      <c r="AI378" s="9">
        <v>4.745100617865373</v>
      </c>
    </row>
    <row r="379" spans="31:35" x14ac:dyDescent="0.2">
      <c r="AE379" s="9">
        <v>3.10177244139508</v>
      </c>
      <c r="AF379" s="8">
        <v>16.092816056206207</v>
      </c>
      <c r="AG379" s="8">
        <v>6.8874137865242018</v>
      </c>
      <c r="AH379">
        <v>1.1599999999999999</v>
      </c>
      <c r="AI379" s="9">
        <v>4.4205042740625231</v>
      </c>
    </row>
    <row r="380" spans="31:35" x14ac:dyDescent="0.2">
      <c r="AE380" s="9">
        <v>0.98204264870931401</v>
      </c>
      <c r="AF380" s="8">
        <v>22.929916804781072</v>
      </c>
      <c r="AG380" s="8">
        <v>7.0938580114460841</v>
      </c>
      <c r="AH380">
        <v>1.083</v>
      </c>
      <c r="AI380" s="9">
        <v>3.8324090570223137</v>
      </c>
    </row>
    <row r="381" spans="31:35" x14ac:dyDescent="0.2">
      <c r="AE381" s="9">
        <v>2.5267379679144302</v>
      </c>
      <c r="AF381" s="8">
        <v>44.973956992925132</v>
      </c>
      <c r="AG381" s="8">
        <v>7.4652419448019645</v>
      </c>
      <c r="AH381">
        <v>1.1819999999999999</v>
      </c>
      <c r="AI381" s="9">
        <v>2.8523980717846755</v>
      </c>
    </row>
    <row r="382" spans="31:35" x14ac:dyDescent="0.2">
      <c r="AE382" s="9">
        <v>30.6316399459146</v>
      </c>
      <c r="AF382" s="8">
        <v>24.436716261671965</v>
      </c>
      <c r="AG382" s="8">
        <v>7.68386904236971</v>
      </c>
      <c r="AH382">
        <v>1.288</v>
      </c>
      <c r="AI382" s="9">
        <v>2.5023877007525503</v>
      </c>
    </row>
    <row r="383" spans="31:35" x14ac:dyDescent="0.2">
      <c r="AE383" s="9">
        <v>28.913195316423899</v>
      </c>
      <c r="AF383" s="8">
        <v>-37.545184999063508</v>
      </c>
      <c r="AG383" s="8">
        <v>7.2131421916773633</v>
      </c>
      <c r="AH383">
        <v>1.5549999999999999</v>
      </c>
      <c r="AI383" s="9">
        <v>3.8771683306929963</v>
      </c>
    </row>
    <row r="384" spans="31:35" x14ac:dyDescent="0.2">
      <c r="AE384" s="9">
        <v>33.306991232118101</v>
      </c>
      <c r="AF384" s="8">
        <v>-14.845300814206253</v>
      </c>
      <c r="AG384" s="8">
        <v>7.0524415984248767</v>
      </c>
      <c r="AH384">
        <v>1.0629999999999999</v>
      </c>
      <c r="AI384" s="9">
        <v>4.4325265623526304</v>
      </c>
    </row>
    <row r="385" spans="31:35" x14ac:dyDescent="0.2">
      <c r="AE385" s="9">
        <v>29.8902731373305</v>
      </c>
      <c r="AF385" s="8">
        <v>52.6567544391729</v>
      </c>
      <c r="AG385" s="8">
        <v>7.4754633785206694</v>
      </c>
      <c r="AH385">
        <v>0.96099999999999997</v>
      </c>
      <c r="AI385" s="9">
        <v>2.6795675593562929</v>
      </c>
    </row>
    <row r="386" spans="31:35" x14ac:dyDescent="0.2">
      <c r="AE386" s="9">
        <v>29.2173655783469</v>
      </c>
      <c r="AF386" s="8">
        <v>24.029273009756729</v>
      </c>
      <c r="AG386" s="8">
        <v>7.6908108029361779</v>
      </c>
      <c r="AH386">
        <v>0.94399999999999995</v>
      </c>
      <c r="AI386" s="9">
        <v>1.9188962538182972</v>
      </c>
    </row>
    <row r="387" spans="31:35" x14ac:dyDescent="0.2">
      <c r="AE387" s="3"/>
      <c r="AF387" s="8">
        <v>-11.067385954478826</v>
      </c>
      <c r="AG387" s="8">
        <v>9.1369563377161782</v>
      </c>
      <c r="AH387" s="8"/>
      <c r="AI387" s="9">
        <v>1.321776123577459</v>
      </c>
    </row>
    <row r="388" spans="31:35" x14ac:dyDescent="0.2">
      <c r="AE388" s="3"/>
      <c r="AF388" s="8">
        <v>-12.895957670531924</v>
      </c>
      <c r="AG388" s="8">
        <v>8.998889444721657</v>
      </c>
      <c r="AH388" s="8"/>
      <c r="AI388" s="9">
        <v>1.6757377296274194</v>
      </c>
    </row>
    <row r="389" spans="31:35" x14ac:dyDescent="0.2">
      <c r="AE389" s="3"/>
      <c r="AF389" s="8">
        <v>9.6201549525641621</v>
      </c>
      <c r="AG389" s="8">
        <v>9.0907405118933582</v>
      </c>
      <c r="AH389" s="8"/>
      <c r="AI389" s="9">
        <v>1.6714916248100644</v>
      </c>
    </row>
    <row r="390" spans="31:35" x14ac:dyDescent="0.2">
      <c r="AE390" s="3"/>
      <c r="AF390" s="8">
        <v>22.376254317430632</v>
      </c>
      <c r="AG390" s="8">
        <v>9.292670676488342</v>
      </c>
      <c r="AH390" s="8"/>
      <c r="AI390" s="9">
        <v>1.406382803543589</v>
      </c>
    </row>
    <row r="391" spans="31:35" x14ac:dyDescent="0.2">
      <c r="AE391" s="3"/>
      <c r="AF391" s="8">
        <v>18.910506252265581</v>
      </c>
      <c r="AG391" s="8">
        <v>9.4658716523813062</v>
      </c>
      <c r="AH391" s="8"/>
      <c r="AI391" s="9">
        <v>1.4141338936205115</v>
      </c>
    </row>
    <row r="392" spans="31:35" x14ac:dyDescent="0.2">
      <c r="AE392" s="3"/>
      <c r="AF392" s="8">
        <v>-5.2940121321547009</v>
      </c>
      <c r="AG392" s="8">
        <v>9.4114786944474158</v>
      </c>
      <c r="AH392" s="8"/>
      <c r="AI392" s="9">
        <v>1.3280488232726708</v>
      </c>
    </row>
    <row r="393" spans="31:35" x14ac:dyDescent="0.2">
      <c r="AE393" s="3"/>
      <c r="AF393" s="8">
        <v>-8.0141878365602022</v>
      </c>
      <c r="AG393" s="8">
        <v>9.3279428580011281</v>
      </c>
      <c r="AH393" s="8"/>
      <c r="AI393" s="9">
        <v>1.3196308595800719</v>
      </c>
    </row>
    <row r="394" spans="31:35" x14ac:dyDescent="0.2">
      <c r="AE394" s="3"/>
      <c r="AF394" s="8">
        <v>-21.83823586284776</v>
      </c>
      <c r="AG394" s="8">
        <v>9.0815532503366576</v>
      </c>
      <c r="AH394" s="8"/>
      <c r="AI394" s="9">
        <v>2.1338979852498023</v>
      </c>
    </row>
    <row r="395" spans="31:35" x14ac:dyDescent="0.2">
      <c r="AE395" s="9">
        <v>16.520509193776501</v>
      </c>
      <c r="AF395" s="8">
        <v>71.264401939530742</v>
      </c>
      <c r="AG395" s="8">
        <v>9.6195916368717533</v>
      </c>
      <c r="AH395" s="8"/>
      <c r="AI395" s="9">
        <v>1.8771261016543912</v>
      </c>
    </row>
    <row r="396" spans="31:35" x14ac:dyDescent="0.2">
      <c r="AE396" s="9">
        <v>42.804943848422099</v>
      </c>
      <c r="AF396" s="8">
        <v>-16.630249254494618</v>
      </c>
      <c r="AG396" s="8">
        <v>9.437706993563264</v>
      </c>
      <c r="AH396">
        <v>3.6999999999999998E-2</v>
      </c>
      <c r="AI396" s="9">
        <v>1.9744043209138924</v>
      </c>
    </row>
    <row r="397" spans="31:35" x14ac:dyDescent="0.2">
      <c r="AE397" s="9">
        <v>85.690402421132305</v>
      </c>
      <c r="AF397" s="8"/>
      <c r="AG397" s="8" t="e">
        <v>#NUM!</v>
      </c>
      <c r="AH397" s="8"/>
      <c r="AI397" s="9" t="e">
        <v>#DIV/0!</v>
      </c>
    </row>
    <row r="398" spans="31:35" x14ac:dyDescent="0.2">
      <c r="AE398" s="9">
        <v>84.924921846973803</v>
      </c>
      <c r="AF398" s="8" t="e">
        <v>#DIV/0!</v>
      </c>
      <c r="AG398" s="8" t="e">
        <v>#NUM!</v>
      </c>
      <c r="AH398" s="8"/>
      <c r="AI398" s="9" t="e">
        <v>#DIV/0!</v>
      </c>
    </row>
    <row r="399" spans="31:35" x14ac:dyDescent="0.2">
      <c r="AE399" s="3"/>
      <c r="AF399" s="8" t="e">
        <v>#DIV/0!</v>
      </c>
      <c r="AG399" s="8" t="e">
        <v>#NUM!</v>
      </c>
      <c r="AI399" s="9" t="e">
        <v>#DIV/0!</v>
      </c>
    </row>
    <row r="400" spans="31:35" x14ac:dyDescent="0.2">
      <c r="AE400" s="9">
        <v>93.665134370579906</v>
      </c>
      <c r="AF400" s="8" t="e">
        <v>#DIV/0!</v>
      </c>
      <c r="AG400" s="8">
        <v>9.7560890255314039</v>
      </c>
      <c r="AH400">
        <v>0.97799999999999998</v>
      </c>
      <c r="AI400" s="9">
        <v>3.3055217567645867</v>
      </c>
    </row>
    <row r="401" spans="31:35" x14ac:dyDescent="0.2">
      <c r="AE401" s="3"/>
      <c r="AF401" s="8">
        <v>32.55113274233733</v>
      </c>
      <c r="AG401" s="8">
        <v>10.037887318015784</v>
      </c>
      <c r="AH401">
        <v>1.2270000000000001</v>
      </c>
      <c r="AI401" s="9">
        <v>2.2922148883157756</v>
      </c>
    </row>
    <row r="402" spans="31:35" x14ac:dyDescent="0.2">
      <c r="AE402" s="9">
        <v>3.40200382753574</v>
      </c>
      <c r="AF402" s="8">
        <v>-5.3561058415355038</v>
      </c>
      <c r="AG402" s="8">
        <v>9.4503017082165517</v>
      </c>
      <c r="AH402">
        <v>0.63800000000000001</v>
      </c>
      <c r="AI402" s="9">
        <v>1.6938325991189427</v>
      </c>
    </row>
    <row r="403" spans="31:35" x14ac:dyDescent="0.2">
      <c r="AE403" s="9">
        <v>41.614591291061799</v>
      </c>
      <c r="AF403" s="8">
        <v>-4.3738200125865321</v>
      </c>
      <c r="AG403" s="8">
        <v>9.4055781540366841</v>
      </c>
      <c r="AH403">
        <v>0.47499999999999998</v>
      </c>
      <c r="AI403" s="9">
        <v>1.8961829549193814</v>
      </c>
    </row>
    <row r="404" spans="31:35" x14ac:dyDescent="0.2">
      <c r="AE404" s="9">
        <v>55.957816377171198</v>
      </c>
      <c r="AF404" s="8">
        <v>20.58242843040474</v>
      </c>
      <c r="AG404" s="8">
        <v>9.592741540485795</v>
      </c>
      <c r="AH404">
        <v>0.42599999999999999</v>
      </c>
      <c r="AI404" s="9">
        <v>1.7406876790830945</v>
      </c>
    </row>
    <row r="405" spans="31:35" x14ac:dyDescent="0.2">
      <c r="AE405" s="9">
        <v>53.954610606784499</v>
      </c>
      <c r="AF405" s="8">
        <v>36.723973256924545</v>
      </c>
      <c r="AG405" s="8">
        <v>9.9055354541534282</v>
      </c>
      <c r="AH405">
        <v>0.44900000000000001</v>
      </c>
      <c r="AI405" s="9">
        <v>1.5709794920413154</v>
      </c>
    </row>
    <row r="406" spans="31:35" x14ac:dyDescent="0.2">
      <c r="AE406" s="9">
        <v>54.327568506672897</v>
      </c>
      <c r="AF406" s="8">
        <v>13.602115662891073</v>
      </c>
      <c r="AG406" s="8">
        <v>10.033067398072022</v>
      </c>
      <c r="AH406">
        <v>0.59599999999999997</v>
      </c>
      <c r="AI406" s="9">
        <v>1.5290552114903149</v>
      </c>
    </row>
    <row r="407" spans="31:35" x14ac:dyDescent="0.2">
      <c r="AE407" s="9">
        <v>48.634956333790903</v>
      </c>
      <c r="AF407" s="8">
        <v>-5.8286115869460184</v>
      </c>
      <c r="AG407" s="8">
        <v>9.9730136151847386</v>
      </c>
      <c r="AH407">
        <v>0.57199999999999995</v>
      </c>
      <c r="AI407" s="9">
        <v>1.5653917910447761</v>
      </c>
    </row>
    <row r="408" spans="31:35" x14ac:dyDescent="0.2">
      <c r="AE408" s="9">
        <v>44.625634192589501</v>
      </c>
      <c r="AF408" s="8">
        <v>-31.17070895522388</v>
      </c>
      <c r="AG408" s="8">
        <v>9.5994728254634492</v>
      </c>
      <c r="AH408">
        <v>0.64800000000000002</v>
      </c>
      <c r="AI408" s="9">
        <v>1.8110049468049061</v>
      </c>
    </row>
    <row r="409" spans="31:35" x14ac:dyDescent="0.2">
      <c r="AE409" s="9">
        <v>47.778021978021897</v>
      </c>
      <c r="AF409" s="8">
        <v>-50.863996747306359</v>
      </c>
      <c r="AG409" s="8">
        <v>8.8888946693715933</v>
      </c>
      <c r="AH409">
        <v>0.52600000000000002</v>
      </c>
      <c r="AI409" s="9">
        <v>2.9154599365604743</v>
      </c>
    </row>
    <row r="410" spans="31:35" x14ac:dyDescent="0.2">
      <c r="AE410" s="9">
        <v>47.130834512022602</v>
      </c>
      <c r="AF410" s="8">
        <v>0.73093366432216245</v>
      </c>
      <c r="AG410" s="8">
        <v>8.8961774222748051</v>
      </c>
      <c r="AH410">
        <v>0.496</v>
      </c>
      <c r="AI410" s="9">
        <v>2.7664293537787512</v>
      </c>
    </row>
    <row r="411" spans="31:35" x14ac:dyDescent="0.2">
      <c r="AE411" s="9">
        <v>48.5742949683167</v>
      </c>
      <c r="AF411" s="8">
        <v>15.731106243154436</v>
      </c>
      <c r="AG411" s="8">
        <v>9.0422766869289273</v>
      </c>
      <c r="AH411">
        <v>0.42199999999999999</v>
      </c>
      <c r="AI411" s="9">
        <v>2.3418904530935762</v>
      </c>
    </row>
    <row r="412" spans="31:35" x14ac:dyDescent="0.2">
      <c r="AE412" s="3"/>
      <c r="AF412" s="8">
        <v>-48.934406242379907</v>
      </c>
      <c r="AG412" s="8">
        <v>6.9833385195349607</v>
      </c>
      <c r="AH412">
        <v>0.78400000000000003</v>
      </c>
      <c r="AI412" s="9">
        <v>3.1937834778069436</v>
      </c>
    </row>
    <row r="413" spans="31:35" x14ac:dyDescent="0.2">
      <c r="AE413" s="9">
        <v>0</v>
      </c>
      <c r="AF413" s="8">
        <v>58.866513430992498</v>
      </c>
      <c r="AG413" s="8">
        <v>7.4462326449877061</v>
      </c>
      <c r="AH413">
        <v>0.65900000000000003</v>
      </c>
      <c r="AI413" s="9">
        <v>2.5436308944342114</v>
      </c>
    </row>
    <row r="414" spans="31:35" x14ac:dyDescent="0.2">
      <c r="AE414" s="9">
        <v>0.100057175528873</v>
      </c>
      <c r="AF414" s="8">
        <v>9.5843576149354881</v>
      </c>
      <c r="AG414" s="8">
        <v>7.5377571008362416</v>
      </c>
      <c r="AH414">
        <v>0.68500000000000005</v>
      </c>
      <c r="AI414" s="9">
        <v>2.8912103339664066</v>
      </c>
    </row>
    <row r="415" spans="31:35" x14ac:dyDescent="0.2">
      <c r="AE415" s="9">
        <v>0.29461279461279399</v>
      </c>
      <c r="AF415" s="8">
        <v>-8.8869703783631806</v>
      </c>
      <c r="AG415" s="8">
        <v>7.4446877343713815</v>
      </c>
      <c r="AH415">
        <v>0.80400000000000005</v>
      </c>
      <c r="AI415" s="9">
        <v>3.6856047431800421</v>
      </c>
    </row>
    <row r="416" spans="31:35" x14ac:dyDescent="0.2">
      <c r="AE416" s="9">
        <v>0</v>
      </c>
      <c r="AF416" s="8">
        <v>27.769792330970429</v>
      </c>
      <c r="AG416" s="8">
        <v>7.6897476956503841</v>
      </c>
      <c r="AH416">
        <v>0.84</v>
      </c>
      <c r="AI416" s="9">
        <v>3.3182627321608384</v>
      </c>
    </row>
    <row r="417" spans="31:35" x14ac:dyDescent="0.2">
      <c r="AE417" s="9">
        <v>2.1187683284457499</v>
      </c>
      <c r="AF417" s="8">
        <v>22.654579076164918</v>
      </c>
      <c r="AG417" s="8">
        <v>7.893949614167755</v>
      </c>
      <c r="AH417">
        <v>0.89</v>
      </c>
      <c r="AI417" s="9">
        <v>3.254477413752717</v>
      </c>
    </row>
    <row r="418" spans="31:35" x14ac:dyDescent="0.2">
      <c r="AE418" s="9">
        <v>7.38726613510799</v>
      </c>
      <c r="AF418" s="8">
        <v>-40.422049584261472</v>
      </c>
      <c r="AG418" s="8">
        <v>7.376064974331606</v>
      </c>
      <c r="AH418">
        <v>0.88</v>
      </c>
      <c r="AI418" s="9">
        <v>3.282609566691626</v>
      </c>
    </row>
    <row r="419" spans="31:35" x14ac:dyDescent="0.2">
      <c r="AE419" s="3"/>
      <c r="AF419" s="8">
        <v>-13.603774388151942</v>
      </c>
      <c r="AG419" s="8">
        <v>7.2298387781512501</v>
      </c>
      <c r="AH419">
        <v>0.90400000000000003</v>
      </c>
      <c r="AI419" s="9">
        <v>3.0708144927536232</v>
      </c>
    </row>
    <row r="420" spans="31:35" x14ac:dyDescent="0.2">
      <c r="AE420" s="9">
        <v>22.325191623173801</v>
      </c>
      <c r="AF420" s="8">
        <v>39.003550724637684</v>
      </c>
      <c r="AG420" s="8">
        <v>7.5591680697491546</v>
      </c>
      <c r="AH420">
        <v>1.0029999999999999</v>
      </c>
      <c r="AI420" s="9">
        <v>2.6287718643408651</v>
      </c>
    </row>
    <row r="421" spans="31:35" x14ac:dyDescent="0.2">
      <c r="AE421" s="9">
        <v>19.935725989631202</v>
      </c>
      <c r="AF421" s="8">
        <v>21.935004266912159</v>
      </c>
      <c r="AG421" s="8">
        <v>7.7574860346210412</v>
      </c>
      <c r="AH421">
        <v>0.92800000000000005</v>
      </c>
      <c r="AI421" s="9">
        <v>2.5917229331809049</v>
      </c>
    </row>
    <row r="422" spans="31:35" x14ac:dyDescent="0.2">
      <c r="AE422" s="9"/>
      <c r="AF422" s="8"/>
      <c r="AG422" s="8">
        <v>11.797141537778835</v>
      </c>
      <c r="AH422" s="8"/>
      <c r="AI422" s="9">
        <v>0.33833313263893072</v>
      </c>
    </row>
    <row r="423" spans="31:35" x14ac:dyDescent="0.2">
      <c r="AE423" s="3"/>
      <c r="AF423" s="8">
        <v>37.074026130411227</v>
      </c>
      <c r="AG423" s="8">
        <v>12.112492468407879</v>
      </c>
      <c r="AH423" s="8"/>
      <c r="AI423" s="9">
        <v>0.23724970214074331</v>
      </c>
    </row>
    <row r="424" spans="31:35" x14ac:dyDescent="0.2">
      <c r="AE424" s="3"/>
      <c r="AF424" s="8">
        <v>-8.8089473077366538</v>
      </c>
      <c r="AG424" s="8">
        <v>12.020279068242841</v>
      </c>
      <c r="AH424">
        <v>1.2450000000000001</v>
      </c>
      <c r="AI424" s="9">
        <v>0.28944120321032701</v>
      </c>
    </row>
    <row r="425" spans="31:35" x14ac:dyDescent="0.2">
      <c r="AE425" s="9">
        <v>31.5823210681021</v>
      </c>
      <c r="AF425" s="8">
        <v>-5.0328438367381345</v>
      </c>
      <c r="AG425" s="8">
        <v>11.96863998948152</v>
      </c>
      <c r="AH425">
        <v>1.339</v>
      </c>
      <c r="AI425" s="9">
        <v>0.31571673112280479</v>
      </c>
    </row>
    <row r="426" spans="31:35" x14ac:dyDescent="0.2">
      <c r="AE426" s="9">
        <v>34.624080285177399</v>
      </c>
      <c r="AF426" s="8">
        <v>-7.1108856907373355</v>
      </c>
      <c r="AG426" s="8">
        <v>11.894876266013325</v>
      </c>
      <c r="AH426">
        <v>1.302</v>
      </c>
      <c r="AI426" s="9">
        <v>0.3326712805602195</v>
      </c>
    </row>
    <row r="427" spans="31:35" x14ac:dyDescent="0.2">
      <c r="AE427" s="3"/>
      <c r="AF427" s="8">
        <v>-41.851973190275331</v>
      </c>
      <c r="AG427" s="8">
        <v>11.352698025649339</v>
      </c>
      <c r="AH427">
        <v>1.1830000000000001</v>
      </c>
      <c r="AI427" s="9">
        <v>0.57022125711602789</v>
      </c>
    </row>
    <row r="428" spans="31:35" x14ac:dyDescent="0.2">
      <c r="AE428" s="9">
        <v>66.0028264882325</v>
      </c>
      <c r="AF428" s="8">
        <v>-16.781501261811137</v>
      </c>
      <c r="AG428" s="8">
        <v>11.168997503377634</v>
      </c>
      <c r="AH428">
        <v>1.107</v>
      </c>
      <c r="AI428" s="9">
        <v>0.72855369686027815</v>
      </c>
    </row>
    <row r="429" spans="31:35" x14ac:dyDescent="0.2">
      <c r="AE429" s="9">
        <v>67.8096816107265</v>
      </c>
      <c r="AF429" s="8">
        <v>25.955598183305597</v>
      </c>
      <c r="AG429" s="8">
        <v>11.39975676686459</v>
      </c>
      <c r="AH429">
        <v>1.254</v>
      </c>
      <c r="AI429" s="9">
        <v>0.60885778275475921</v>
      </c>
    </row>
    <row r="430" spans="31:35" x14ac:dyDescent="0.2">
      <c r="AE430" s="3"/>
      <c r="AF430" s="8">
        <v>24.816349384098544</v>
      </c>
      <c r="AG430" s="8">
        <v>11.621430032911739</v>
      </c>
      <c r="AH430">
        <v>1.2350000000000001</v>
      </c>
      <c r="AI430" s="9">
        <v>0.48718385803106018</v>
      </c>
    </row>
    <row r="431" spans="31:35" x14ac:dyDescent="0.2">
      <c r="AE431" s="8"/>
      <c r="AF431" s="8">
        <v>1.9966690958412434</v>
      </c>
      <c r="AG431" s="8">
        <v>6.2997706006290333</v>
      </c>
      <c r="AH431">
        <v>1.1419999999999999</v>
      </c>
      <c r="AI431" s="9">
        <v>5.8244144976462353</v>
      </c>
    </row>
    <row r="432" spans="31:35" x14ac:dyDescent="0.2">
      <c r="AE432" s="9">
        <v>8.2046883933676291</v>
      </c>
      <c r="AF432" s="8">
        <v>78.635569669775023</v>
      </c>
      <c r="AG432" s="8">
        <v>6.8799482215393768</v>
      </c>
      <c r="AH432">
        <v>1.0620000000000001</v>
      </c>
      <c r="AI432" s="9">
        <v>5.5198709406771291</v>
      </c>
    </row>
    <row r="433" spans="31:35" x14ac:dyDescent="0.2">
      <c r="AE433" s="9">
        <v>10.7061177815894</v>
      </c>
      <c r="AF433" s="8">
        <v>78.90293406376469</v>
      </c>
      <c r="AG433" s="8">
        <v>7.4616214265114857</v>
      </c>
      <c r="AH433">
        <v>1.236</v>
      </c>
      <c r="AI433" s="9">
        <v>3.9366125909284486</v>
      </c>
    </row>
    <row r="434" spans="31:35" x14ac:dyDescent="0.2">
      <c r="AE434" s="8"/>
      <c r="AF434" s="8">
        <v>4.5889950786422951</v>
      </c>
      <c r="AG434" s="8">
        <v>7.506489577046092</v>
      </c>
      <c r="AH434">
        <v>1.4239999999999999</v>
      </c>
      <c r="AI434" s="9">
        <v>4.7199532479692978</v>
      </c>
    </row>
    <row r="435" spans="31:35" x14ac:dyDescent="0.2">
      <c r="AE435" s="9">
        <v>8.8903743315507899</v>
      </c>
      <c r="AF435" s="8">
        <v>27.481105211851308</v>
      </c>
      <c r="AG435" s="8">
        <v>7.7492875502577512</v>
      </c>
      <c r="AH435">
        <v>1.548</v>
      </c>
      <c r="AI435" s="9">
        <v>4.1342667567272828</v>
      </c>
    </row>
    <row r="436" spans="31:35" x14ac:dyDescent="0.2">
      <c r="AE436" s="9">
        <v>3.8105606967882402</v>
      </c>
      <c r="AF436" s="8">
        <v>14.665512028652728</v>
      </c>
      <c r="AG436" s="8">
        <v>7.8861366634066874</v>
      </c>
      <c r="AH436">
        <v>1.353</v>
      </c>
      <c r="AI436" s="9">
        <v>4.4358311777507033</v>
      </c>
    </row>
    <row r="437" spans="31:35" x14ac:dyDescent="0.2">
      <c r="AE437" s="9">
        <v>5.80110497237568</v>
      </c>
      <c r="AF437" s="8">
        <v>-32.200250587655489</v>
      </c>
      <c r="AG437" s="8">
        <v>7.4975249763749963</v>
      </c>
      <c r="AH437">
        <v>1.081</v>
      </c>
      <c r="AI437" s="9">
        <v>7.0093508829418045</v>
      </c>
    </row>
    <row r="438" spans="31:35" x14ac:dyDescent="0.2">
      <c r="AE438" s="9">
        <v>5.7337332718043301</v>
      </c>
      <c r="AF438" s="8">
        <v>-9.3472789845490052</v>
      </c>
      <c r="AG438" s="8">
        <v>7.3993907438548785</v>
      </c>
      <c r="AH438">
        <v>0.77100000000000002</v>
      </c>
      <c r="AI438" s="9">
        <v>7.4124862078498426</v>
      </c>
    </row>
    <row r="439" spans="31:35" x14ac:dyDescent="0.2">
      <c r="AE439" s="9">
        <v>23.452729310884401</v>
      </c>
      <c r="AF439" s="8">
        <v>58.166298468245635</v>
      </c>
      <c r="AG439" s="8">
        <v>7.8578675593318028</v>
      </c>
      <c r="AH439">
        <v>0.56699999999999995</v>
      </c>
      <c r="AI439" s="9">
        <v>5.3101314771848411</v>
      </c>
    </row>
    <row r="440" spans="31:35" x14ac:dyDescent="0.2">
      <c r="AE440" s="9">
        <v>23.865045168449701</v>
      </c>
      <c r="AF440" s="8">
        <v>60.518174787316312</v>
      </c>
      <c r="AG440" s="8">
        <v>8.3311045480530392</v>
      </c>
      <c r="AH440">
        <v>0.48799999999999999</v>
      </c>
      <c r="AI440" s="9">
        <v>6.33437725849193</v>
      </c>
    </row>
    <row r="441" spans="31:35" x14ac:dyDescent="0.2">
      <c r="AE441" s="8"/>
      <c r="AF441" s="8"/>
      <c r="AG441" s="8">
        <v>10.611671117922187</v>
      </c>
      <c r="AH441" s="8"/>
      <c r="AI441" s="9">
        <v>0.5234201842092302</v>
      </c>
    </row>
    <row r="442" spans="31:35" x14ac:dyDescent="0.2">
      <c r="AE442" s="8"/>
      <c r="AF442" s="8">
        <v>41.060434418558835</v>
      </c>
      <c r="AG442" s="8">
        <v>10.955689343381573</v>
      </c>
      <c r="AH442" s="8"/>
      <c r="AI442" s="9">
        <v>0.40559367307390143</v>
      </c>
    </row>
    <row r="443" spans="31:35" x14ac:dyDescent="0.2">
      <c r="AE443" s="9">
        <v>43.595631423590099</v>
      </c>
      <c r="AF443" s="8">
        <v>28.361179489865396</v>
      </c>
      <c r="AG443" s="8">
        <v>11.205367162513655</v>
      </c>
      <c r="AH443">
        <v>1.65</v>
      </c>
      <c r="AI443" s="9">
        <v>0.35015777161199063</v>
      </c>
    </row>
    <row r="444" spans="31:35" x14ac:dyDescent="0.2">
      <c r="AE444" s="9">
        <v>43.383328231813103</v>
      </c>
      <c r="AF444" s="8">
        <v>4.0939013111364995</v>
      </c>
      <c r="AG444" s="8">
        <v>11.245490365522894</v>
      </c>
      <c r="AH444">
        <v>1.5249999999999999</v>
      </c>
      <c r="AI444" s="9">
        <v>0.35569812109650611</v>
      </c>
    </row>
    <row r="445" spans="31:35" x14ac:dyDescent="0.2">
      <c r="AE445" s="3"/>
      <c r="AF445" s="8">
        <v>22.686649071001124</v>
      </c>
      <c r="AG445" s="8">
        <v>11.449953715804188</v>
      </c>
      <c r="AH445">
        <v>1.4830000000000001</v>
      </c>
      <c r="AI445" s="9">
        <v>0.30229932798704962</v>
      </c>
    </row>
    <row r="446" spans="31:35" x14ac:dyDescent="0.2">
      <c r="AE446" s="9">
        <v>49.975820696867103</v>
      </c>
      <c r="AF446" s="8">
        <v>-2.9447160186161434</v>
      </c>
      <c r="AG446" s="8">
        <v>11.42006428391894</v>
      </c>
      <c r="AH446">
        <v>1.7370000000000001</v>
      </c>
      <c r="AI446" s="9">
        <v>0.334240442435149</v>
      </c>
    </row>
    <row r="447" spans="31:35" x14ac:dyDescent="0.2">
      <c r="AE447" s="9">
        <v>46.928311489713899</v>
      </c>
      <c r="AF447" s="8">
        <v>-29.378264495457142</v>
      </c>
      <c r="AG447" s="8">
        <v>11.072232063384615</v>
      </c>
      <c r="AH447">
        <v>1.5840000000000001</v>
      </c>
      <c r="AI447" s="9">
        <v>0.6699140757314439</v>
      </c>
    </row>
    <row r="448" spans="31:35" x14ac:dyDescent="0.2">
      <c r="AE448" s="9">
        <v>50.706622058144902</v>
      </c>
      <c r="AF448" s="8">
        <v>-13.247564443201417</v>
      </c>
      <c r="AG448" s="8">
        <v>10.930120371412073</v>
      </c>
      <c r="AH448">
        <v>1.7210000000000001</v>
      </c>
      <c r="AI448" s="9">
        <v>0.79546146544158469</v>
      </c>
    </row>
    <row r="449" spans="31:35" x14ac:dyDescent="0.2">
      <c r="AE449" s="9">
        <v>48.578359562475498</v>
      </c>
      <c r="AF449" s="8">
        <v>19.95414897999391</v>
      </c>
      <c r="AG449" s="8">
        <v>11.11205976335696</v>
      </c>
      <c r="AH449">
        <v>1.899</v>
      </c>
      <c r="AI449" s="9">
        <v>0.73232896347836474</v>
      </c>
    </row>
    <row r="450" spans="31:35" x14ac:dyDescent="0.2">
      <c r="AE450" s="3"/>
      <c r="AF450" s="8">
        <v>44.09173709200585</v>
      </c>
      <c r="AG450" s="8">
        <v>11.47733973724522</v>
      </c>
      <c r="AH450">
        <v>2.073</v>
      </c>
      <c r="AI450" s="9">
        <v>0.96306888833623472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AE51E-2ECD-1345-B6D5-40836C3C2F9E}">
  <sheetPr codeName="Feuil1_HID3">
    <tabColor rgb="FF007800"/>
  </sheetPr>
  <dimension ref="AD1:AJ450"/>
  <sheetViews>
    <sheetView workbookViewId="0"/>
  </sheetViews>
  <sheetFormatPr baseColWidth="10" defaultRowHeight="15" x14ac:dyDescent="0.2"/>
  <sheetData>
    <row r="1" spans="30:36" ht="85" x14ac:dyDescent="0.2">
      <c r="AD1" s="2" t="s">
        <v>634</v>
      </c>
      <c r="AE1" s="2" t="s">
        <v>635</v>
      </c>
      <c r="AF1" s="2" t="s">
        <v>637</v>
      </c>
      <c r="AG1" s="2" t="s">
        <v>636</v>
      </c>
      <c r="AH1" s="2" t="s">
        <v>638</v>
      </c>
      <c r="AI1" s="2" t="s">
        <v>639</v>
      </c>
      <c r="AJ1" s="2" t="s">
        <v>640</v>
      </c>
    </row>
    <row r="2" spans="30:36" x14ac:dyDescent="0.2">
      <c r="AD2" s="4">
        <v>-4.0436322797627309</v>
      </c>
      <c r="AE2" s="4">
        <v>9.6842737695577661</v>
      </c>
      <c r="AF2">
        <v>1.5284265519360787</v>
      </c>
      <c r="AG2">
        <v>1.0244039096059268</v>
      </c>
    </row>
    <row r="3" spans="30:36" x14ac:dyDescent="0.2">
      <c r="AD3" s="4">
        <v>-0.13073523003175</v>
      </c>
      <c r="AE3" s="4">
        <v>9.6829655619268706</v>
      </c>
      <c r="AF3">
        <v>1.1322751322751323</v>
      </c>
      <c r="AG3">
        <v>1.0048622366288493</v>
      </c>
    </row>
    <row r="4" spans="30:36" x14ac:dyDescent="0.2">
      <c r="AD4" s="4">
        <v>0.50492457299588578</v>
      </c>
      <c r="AE4" s="4">
        <v>9.6880021029637398</v>
      </c>
      <c r="AF4">
        <v>2.9481298517995764</v>
      </c>
      <c r="AG4">
        <v>0.6939775476028035</v>
      </c>
      <c r="AJ4">
        <v>316119</v>
      </c>
    </row>
    <row r="5" spans="30:36" x14ac:dyDescent="0.2">
      <c r="AD5" s="4">
        <v>-7.0086212243379018</v>
      </c>
      <c r="AE5" s="4">
        <v>9.6153387044949028</v>
      </c>
      <c r="AF5">
        <v>2.5604430379746836</v>
      </c>
      <c r="AG5">
        <v>0.75041686120189421</v>
      </c>
      <c r="AJ5">
        <v>332869.96999999997</v>
      </c>
    </row>
    <row r="6" spans="30:36" x14ac:dyDescent="0.2">
      <c r="AD6" s="4">
        <v>-13.306209564463417</v>
      </c>
      <c r="AE6" s="4">
        <v>9.4725507784542948</v>
      </c>
      <c r="AF6">
        <v>1.8876774847870184</v>
      </c>
      <c r="AG6">
        <v>0.87621172488075083</v>
      </c>
      <c r="AJ6">
        <v>287192</v>
      </c>
    </row>
    <row r="7" spans="30:36" x14ac:dyDescent="0.2">
      <c r="AD7" s="4">
        <v>-6.3471303277427298</v>
      </c>
      <c r="AE7" s="4">
        <v>9.4069756634095967</v>
      </c>
      <c r="AF7">
        <v>2.4591386910817228</v>
      </c>
      <c r="AG7">
        <v>0.83800213587447625</v>
      </c>
      <c r="AJ7">
        <v>221475</v>
      </c>
    </row>
    <row r="8" spans="30:36" x14ac:dyDescent="0.2">
      <c r="AD8" s="4">
        <v>-41.624907582354389</v>
      </c>
      <c r="AE8" s="4">
        <v>8.8686947765809716</v>
      </c>
      <c r="AF8">
        <v>2.8070866141732282</v>
      </c>
      <c r="AG8">
        <v>1.0886574725584013</v>
      </c>
      <c r="AJ8">
        <v>224436</v>
      </c>
    </row>
    <row r="9" spans="30:36" x14ac:dyDescent="0.2">
      <c r="AD9" s="4">
        <v>7.0503799605966782</v>
      </c>
      <c r="AE9" s="4">
        <v>8.9368241549973018</v>
      </c>
      <c r="AF9">
        <v>2.9995383194829177</v>
      </c>
      <c r="AG9">
        <v>1.1388195083475745</v>
      </c>
      <c r="AJ9">
        <v>210346</v>
      </c>
    </row>
    <row r="10" spans="30:36" x14ac:dyDescent="0.2">
      <c r="AD10" s="4">
        <v>222.80794005521233</v>
      </c>
      <c r="AE10" s="4">
        <v>10.108711502547386</v>
      </c>
      <c r="AF10">
        <v>1.4514706945147069</v>
      </c>
      <c r="AG10">
        <v>1.3813731878156053</v>
      </c>
      <c r="AJ10">
        <v>227014</v>
      </c>
    </row>
    <row r="11" spans="30:36" x14ac:dyDescent="0.2">
      <c r="AD11" s="4">
        <v>-15.487050008144648</v>
      </c>
      <c r="AE11" s="4">
        <v>9.9404460935216594</v>
      </c>
      <c r="AF11">
        <v>1.5223027718550106</v>
      </c>
      <c r="AG11">
        <v>1.4250469811593505</v>
      </c>
      <c r="AH11">
        <v>868.3</v>
      </c>
      <c r="AI11">
        <v>44.19</v>
      </c>
      <c r="AJ11">
        <v>868323</v>
      </c>
    </row>
    <row r="12" spans="30:36" x14ac:dyDescent="0.2">
      <c r="AD12" s="4">
        <v>-9.2972427706792207</v>
      </c>
      <c r="AE12" s="4">
        <v>8.5932278776922342</v>
      </c>
      <c r="AF12">
        <v>0.36550176338570056</v>
      </c>
      <c r="AG12">
        <v>3.9471733086190919</v>
      </c>
      <c r="AH12">
        <v>1175.4000000000001</v>
      </c>
      <c r="AI12">
        <v>28.68</v>
      </c>
    </row>
    <row r="13" spans="30:36" x14ac:dyDescent="0.2">
      <c r="AD13" s="4">
        <v>22.928637627432806</v>
      </c>
      <c r="AE13" s="4">
        <v>8.7996616968151304</v>
      </c>
      <c r="AF13">
        <v>0.32981571090291362</v>
      </c>
      <c r="AG13">
        <v>3.8952050663449937</v>
      </c>
      <c r="AI13">
        <v>24.03</v>
      </c>
    </row>
    <row r="14" spans="30:36" x14ac:dyDescent="0.2">
      <c r="AD14" s="4">
        <v>18.968636911942099</v>
      </c>
      <c r="AE14" s="4">
        <v>8.9733514138399197</v>
      </c>
      <c r="AF14">
        <v>0.31799895877703632</v>
      </c>
      <c r="AG14">
        <v>3.5295310519645122</v>
      </c>
      <c r="AI14">
        <v>13.95</v>
      </c>
    </row>
    <row r="15" spans="30:36" x14ac:dyDescent="0.2">
      <c r="AD15" s="4">
        <v>1.5462610899873257</v>
      </c>
      <c r="AE15" s="4">
        <v>8.9886956967857081</v>
      </c>
      <c r="AF15">
        <v>0.36418520410532673</v>
      </c>
      <c r="AG15">
        <v>3.6663754368447328</v>
      </c>
      <c r="AI15">
        <v>9.3000000000000007</v>
      </c>
    </row>
    <row r="16" spans="30:36" x14ac:dyDescent="0.2">
      <c r="AD16" s="4">
        <v>-2.4088866699950073</v>
      </c>
      <c r="AE16" s="4">
        <v>8.9643119481245144</v>
      </c>
      <c r="AF16">
        <v>0.34260525199189101</v>
      </c>
      <c r="AG16">
        <v>3.6421537280982221</v>
      </c>
      <c r="AI16">
        <v>9.3000000000000007</v>
      </c>
    </row>
    <row r="17" spans="30:36" x14ac:dyDescent="0.2">
      <c r="AD17" s="4">
        <v>24.248625143880293</v>
      </c>
      <c r="AE17" s="4">
        <v>9.1814263618115408</v>
      </c>
      <c r="AF17">
        <v>0.38846295954184373</v>
      </c>
      <c r="AG17">
        <v>3.094493051981472</v>
      </c>
      <c r="AI17">
        <v>9.3000000000000007</v>
      </c>
    </row>
    <row r="18" spans="30:36" x14ac:dyDescent="0.2">
      <c r="AD18" s="4">
        <v>-6.2171899125064334</v>
      </c>
      <c r="AE18" s="4">
        <v>9.1172377537138587</v>
      </c>
      <c r="AF18">
        <v>0.51338599374436733</v>
      </c>
      <c r="AG18">
        <v>3.1332455273844801</v>
      </c>
      <c r="AI18">
        <v>9.3000000000000007</v>
      </c>
    </row>
    <row r="19" spans="30:36" x14ac:dyDescent="0.2">
      <c r="AD19" s="4">
        <v>3.0622324662495886</v>
      </c>
      <c r="AE19" s="4">
        <v>9.147400572202308</v>
      </c>
      <c r="AF19">
        <v>0.55339643652561243</v>
      </c>
      <c r="AG19">
        <v>2.9711395101171458</v>
      </c>
      <c r="AI19">
        <v>9.3000000000000007</v>
      </c>
    </row>
    <row r="20" spans="30:36" x14ac:dyDescent="0.2">
      <c r="AD20" s="4">
        <v>7.7316293929712456</v>
      </c>
      <c r="AE20" s="4">
        <v>9.2218736077898562</v>
      </c>
      <c r="AF20">
        <v>0.74343690551680408</v>
      </c>
      <c r="AG20">
        <v>2.71787267694741</v>
      </c>
      <c r="AI20">
        <v>9.3000000000000007</v>
      </c>
    </row>
    <row r="21" spans="30:36" x14ac:dyDescent="0.2">
      <c r="AD21" s="4">
        <v>11.605377619612495</v>
      </c>
      <c r="AE21" s="4">
        <v>9.3316726571437076</v>
      </c>
      <c r="AF21">
        <v>0.9807720005761198</v>
      </c>
      <c r="AG21">
        <v>2.4362267493356953</v>
      </c>
      <c r="AI21">
        <v>9.3000000000000007</v>
      </c>
    </row>
    <row r="22" spans="30:36" x14ac:dyDescent="0.2">
      <c r="AD22" s="4">
        <v>-3.220573823121895</v>
      </c>
      <c r="AE22" s="4">
        <v>11.648784147353842</v>
      </c>
      <c r="AF22">
        <v>1.8333539008317496</v>
      </c>
      <c r="AG22">
        <v>1.0021562259934353</v>
      </c>
      <c r="AH22">
        <v>2212.1</v>
      </c>
      <c r="AI22">
        <v>47.29</v>
      </c>
      <c r="AJ22">
        <v>2102800</v>
      </c>
    </row>
    <row r="23" spans="30:36" x14ac:dyDescent="0.2">
      <c r="AD23" s="4">
        <v>10.022522522522523</v>
      </c>
      <c r="AE23" s="4">
        <v>11.744299056404454</v>
      </c>
      <c r="AF23">
        <v>2.0529658419361958</v>
      </c>
      <c r="AG23">
        <v>0.98786032229654142</v>
      </c>
      <c r="AH23">
        <v>2057.3000000000002</v>
      </c>
      <c r="AI23">
        <v>46.51</v>
      </c>
      <c r="AJ23">
        <v>1865170</v>
      </c>
    </row>
    <row r="24" spans="30:36" x14ac:dyDescent="0.2">
      <c r="AD24" s="4">
        <v>0.96165290043083962</v>
      </c>
      <c r="AE24" s="4">
        <v>11.753869640909945</v>
      </c>
      <c r="AF24">
        <v>2.3206081427545895</v>
      </c>
      <c r="AG24">
        <v>1.0178553184800974</v>
      </c>
      <c r="AH24">
        <v>1989.8</v>
      </c>
      <c r="AI24">
        <v>48.06</v>
      </c>
    </row>
    <row r="25" spans="30:36" x14ac:dyDescent="0.2">
      <c r="AD25" s="4">
        <v>-5.4131792997760231</v>
      </c>
      <c r="AE25" s="4">
        <v>11.698217605209017</v>
      </c>
      <c r="AF25">
        <v>3.7636315858625675</v>
      </c>
      <c r="AG25">
        <v>0.90371145841122658</v>
      </c>
      <c r="AH25">
        <v>1889</v>
      </c>
      <c r="AI25">
        <v>48.06</v>
      </c>
      <c r="AJ25">
        <v>1850400</v>
      </c>
    </row>
    <row r="26" spans="30:36" x14ac:dyDescent="0.2">
      <c r="AD26" s="4">
        <v>-6.6959129921815936</v>
      </c>
      <c r="AE26" s="4">
        <v>11.628911331128942</v>
      </c>
      <c r="AF26">
        <v>2.8210876482499279</v>
      </c>
      <c r="AG26">
        <v>0.94103189727332637</v>
      </c>
      <c r="AH26">
        <v>1795</v>
      </c>
      <c r="AI26">
        <v>46.51</v>
      </c>
    </row>
    <row r="27" spans="30:36" x14ac:dyDescent="0.2">
      <c r="AD27" s="4">
        <v>-0.75157171098327658</v>
      </c>
      <c r="AE27" s="4">
        <v>11.621367228703837</v>
      </c>
      <c r="AF27">
        <v>2.8045489733475875</v>
      </c>
      <c r="AG27">
        <v>0.9259963751861755</v>
      </c>
      <c r="AH27">
        <v>1667.7</v>
      </c>
      <c r="AI27">
        <v>46.51</v>
      </c>
      <c r="AJ27">
        <v>1667700</v>
      </c>
    </row>
    <row r="28" spans="30:36" x14ac:dyDescent="0.2">
      <c r="AD28" s="4">
        <v>-7.2666750408240164</v>
      </c>
      <c r="AE28" s="4">
        <v>11.545924943233336</v>
      </c>
      <c r="AF28">
        <v>2.7967390145998365</v>
      </c>
      <c r="AG28">
        <v>1.0341251028010257</v>
      </c>
      <c r="AH28">
        <v>1844.5</v>
      </c>
      <c r="AI28">
        <v>30.39</v>
      </c>
      <c r="AJ28">
        <v>365100</v>
      </c>
    </row>
    <row r="29" spans="30:36" x14ac:dyDescent="0.2">
      <c r="AD29" s="4">
        <v>-53.327850611968465</v>
      </c>
      <c r="AE29" s="4">
        <v>10.783902371171786</v>
      </c>
      <c r="AF29">
        <v>-8.4595011571097967</v>
      </c>
      <c r="AG29">
        <v>0.6013930925826112</v>
      </c>
      <c r="AH29">
        <v>418.4</v>
      </c>
      <c r="AI29">
        <v>49.61</v>
      </c>
      <c r="AJ29">
        <v>281700</v>
      </c>
    </row>
    <row r="30" spans="30:36" x14ac:dyDescent="0.2">
      <c r="AD30" s="4">
        <v>7.9149218458476724</v>
      </c>
      <c r="AE30" s="4">
        <v>10.86007534117482</v>
      </c>
      <c r="AF30">
        <v>-10.657570422535212</v>
      </c>
      <c r="AG30">
        <v>0.63226141078838172</v>
      </c>
      <c r="AH30">
        <v>371.5</v>
      </c>
      <c r="AI30">
        <v>51.16</v>
      </c>
      <c r="AJ30">
        <v>331300</v>
      </c>
    </row>
    <row r="31" spans="30:36" x14ac:dyDescent="0.2">
      <c r="AD31" s="4">
        <v>12.325188258798217</v>
      </c>
      <c r="AE31" s="4">
        <v>10.976303286160228</v>
      </c>
      <c r="AF31">
        <v>-55.181533646322379</v>
      </c>
      <c r="AG31">
        <v>0.59211246408537421</v>
      </c>
      <c r="AH31">
        <v>318.2</v>
      </c>
      <c r="AI31">
        <v>53.49</v>
      </c>
      <c r="AJ31">
        <v>318200</v>
      </c>
    </row>
    <row r="32" spans="30:36" x14ac:dyDescent="0.2">
      <c r="AD32" s="4">
        <v>-7.5962559104506413</v>
      </c>
      <c r="AE32" s="4">
        <v>11.469579454466547</v>
      </c>
      <c r="AF32">
        <v>3.7911228301472204</v>
      </c>
      <c r="AG32">
        <v>1.1385158420184214</v>
      </c>
    </row>
    <row r="33" spans="30:36" x14ac:dyDescent="0.2">
      <c r="AD33" s="4">
        <v>4.2952024896092231</v>
      </c>
      <c r="AE33" s="4">
        <v>11.511634632203972</v>
      </c>
      <c r="AF33">
        <v>3.896081477645434</v>
      </c>
      <c r="AG33">
        <v>1.1359854211933393</v>
      </c>
      <c r="AJ33">
        <v>2704276</v>
      </c>
    </row>
    <row r="34" spans="30:36" x14ac:dyDescent="0.2">
      <c r="AD34" s="4">
        <v>7.0540997887274584</v>
      </c>
      <c r="AE34" s="4">
        <v>11.579798758404518</v>
      </c>
      <c r="AF34">
        <v>4.7537556829412928</v>
      </c>
      <c r="AG34">
        <v>1.0890138052302742</v>
      </c>
    </row>
    <row r="35" spans="30:36" x14ac:dyDescent="0.2">
      <c r="AD35" s="4">
        <v>-2.2531707134572936</v>
      </c>
      <c r="AE35" s="4">
        <v>11.557009333789498</v>
      </c>
      <c r="AF35">
        <v>5.2796565528866415</v>
      </c>
      <c r="AG35">
        <v>1.1407178466514205</v>
      </c>
      <c r="AJ35">
        <v>2750043</v>
      </c>
    </row>
    <row r="36" spans="30:36" x14ac:dyDescent="0.2">
      <c r="AD36" s="4">
        <v>-4.5508913278536367</v>
      </c>
      <c r="AE36" s="4">
        <v>11.510432359764517</v>
      </c>
      <c r="AF36">
        <v>4.5049500632386934</v>
      </c>
      <c r="AG36">
        <v>1.2653807981874869</v>
      </c>
      <c r="AJ36">
        <v>2493058</v>
      </c>
    </row>
    <row r="37" spans="30:36" x14ac:dyDescent="0.2">
      <c r="AD37" s="4">
        <v>-6.975368667983278</v>
      </c>
      <c r="AE37" s="4">
        <v>11.438126484894745</v>
      </c>
      <c r="AF37">
        <v>8.7829199267521219</v>
      </c>
      <c r="AG37">
        <v>1.2666041619518713</v>
      </c>
      <c r="AJ37">
        <v>2438665</v>
      </c>
    </row>
    <row r="38" spans="30:36" x14ac:dyDescent="0.2">
      <c r="AD38" s="4">
        <v>-11.910381170993501</v>
      </c>
      <c r="AE38" s="4">
        <v>11.311310990955839</v>
      </c>
      <c r="AF38">
        <v>6.6604963948973932</v>
      </c>
      <c r="AG38">
        <v>1.3517696137801103</v>
      </c>
      <c r="AJ38">
        <v>1787502</v>
      </c>
    </row>
    <row r="39" spans="30:36" x14ac:dyDescent="0.2">
      <c r="AD39" s="4">
        <v>-2.2277681946636325</v>
      </c>
      <c r="AE39" s="4">
        <v>11.288781413322436</v>
      </c>
      <c r="AF39">
        <v>5.3870160939538927</v>
      </c>
      <c r="AG39">
        <v>1.4698448448448449</v>
      </c>
      <c r="AJ39">
        <v>1289456</v>
      </c>
    </row>
    <row r="40" spans="30:36" x14ac:dyDescent="0.2">
      <c r="AD40" s="4">
        <v>-0.97722722722722732</v>
      </c>
      <c r="AE40" s="4">
        <v>11.278961079024354</v>
      </c>
      <c r="AF40">
        <v>6.0722708039492241</v>
      </c>
      <c r="AG40">
        <v>1.5839977760648984</v>
      </c>
      <c r="AJ40">
        <v>1496517</v>
      </c>
    </row>
    <row r="41" spans="30:36" x14ac:dyDescent="0.2">
      <c r="AD41" s="4">
        <v>0.57114696925662445</v>
      </c>
      <c r="AE41" s="4">
        <v>11.284656300113475</v>
      </c>
      <c r="AF41">
        <v>6.2882036741685861</v>
      </c>
      <c r="AG41">
        <v>1.5502003995426619</v>
      </c>
    </row>
    <row r="42" spans="30:36" x14ac:dyDescent="0.2">
      <c r="AD42" s="4">
        <v>-26.875870762290187</v>
      </c>
      <c r="AE42" s="4">
        <v>10.000795735003125</v>
      </c>
      <c r="AF42">
        <v>1.5906101386218761</v>
      </c>
      <c r="AG42">
        <v>1.1614498276174923</v>
      </c>
      <c r="AJ42" s="5">
        <v>433373</v>
      </c>
    </row>
    <row r="43" spans="30:36" x14ac:dyDescent="0.2">
      <c r="AD43" s="4">
        <v>-12.529486481582289</v>
      </c>
      <c r="AE43" s="4">
        <v>9.8669272972243256</v>
      </c>
      <c r="AF43">
        <v>1.3279330117411485</v>
      </c>
      <c r="AG43">
        <v>1.3264702831656467</v>
      </c>
    </row>
    <row r="44" spans="30:36" x14ac:dyDescent="0.2">
      <c r="AD44" s="4">
        <v>-57.457732600352664</v>
      </c>
      <c r="AE44" s="4">
        <v>9.0122552200027499</v>
      </c>
      <c r="AF44">
        <v>1.6410693970420933</v>
      </c>
      <c r="AG44">
        <v>1.698037303425576</v>
      </c>
      <c r="AJ44">
        <v>162553.15</v>
      </c>
    </row>
    <row r="45" spans="30:36" x14ac:dyDescent="0.2">
      <c r="AD45" s="4">
        <v>6.0343776667073019</v>
      </c>
      <c r="AE45" s="4">
        <v>9.0708483931575845</v>
      </c>
      <c r="AF45">
        <v>2.8537993920972644</v>
      </c>
      <c r="AG45">
        <v>1.4576914233157048</v>
      </c>
      <c r="AJ45">
        <v>176604</v>
      </c>
    </row>
    <row r="46" spans="30:36" x14ac:dyDescent="0.2">
      <c r="AD46" s="4">
        <v>-2.2993791676247415E-2</v>
      </c>
      <c r="AE46" s="4">
        <v>9.0706184288010459</v>
      </c>
      <c r="AF46">
        <v>2.2125237191650853</v>
      </c>
      <c r="AG46">
        <v>1.3628104875804967</v>
      </c>
      <c r="AJ46">
        <v>186969</v>
      </c>
    </row>
    <row r="47" spans="30:36" x14ac:dyDescent="0.2">
      <c r="AD47" s="4">
        <v>-32.37120515179393</v>
      </c>
      <c r="AE47" s="4">
        <v>8.6794820944599564</v>
      </c>
      <c r="AF47">
        <v>2.7682574114244396</v>
      </c>
      <c r="AG47">
        <v>1.7723176330556027</v>
      </c>
      <c r="AJ47">
        <v>188145</v>
      </c>
    </row>
    <row r="48" spans="30:36" x14ac:dyDescent="0.2">
      <c r="AD48" s="4">
        <v>-3.162727427308281</v>
      </c>
      <c r="AE48" s="4">
        <v>8.6473438758812833</v>
      </c>
      <c r="AF48">
        <v>-88.364583333333329</v>
      </c>
      <c r="AG48">
        <v>1.4726953467954347</v>
      </c>
      <c r="AJ48">
        <v>166160</v>
      </c>
    </row>
    <row r="49" spans="30:36" x14ac:dyDescent="0.2">
      <c r="AD49" s="4">
        <v>6.022827041264267</v>
      </c>
      <c r="AE49" s="4">
        <v>8.7058281102667845</v>
      </c>
      <c r="AF49">
        <v>-9.889705882352942</v>
      </c>
      <c r="AG49">
        <v>1.4016230539913879</v>
      </c>
      <c r="AJ49">
        <v>123500</v>
      </c>
    </row>
    <row r="50" spans="30:36" x14ac:dyDescent="0.2">
      <c r="AD50" s="4">
        <v>5.6641271944352436</v>
      </c>
      <c r="AE50" s="4">
        <v>8.7609233763388357</v>
      </c>
      <c r="AF50">
        <v>-5.7527504342790969</v>
      </c>
      <c r="AG50">
        <v>1.2865203761755486</v>
      </c>
    </row>
    <row r="51" spans="30:36" x14ac:dyDescent="0.2">
      <c r="AD51" s="4">
        <v>15.094043887147334</v>
      </c>
      <c r="AE51" s="4">
        <v>8.9015027574516097</v>
      </c>
      <c r="AF51">
        <v>-8.373824451410659</v>
      </c>
      <c r="AG51">
        <v>1.2813563938444776</v>
      </c>
      <c r="AJ51">
        <v>89938</v>
      </c>
    </row>
    <row r="52" spans="30:36" x14ac:dyDescent="0.2">
      <c r="AD52" s="4">
        <v>-13.794865970013632</v>
      </c>
      <c r="AE52" s="4">
        <v>9.6276681726268585</v>
      </c>
      <c r="AF52">
        <v>2.3419552218050339</v>
      </c>
      <c r="AG52">
        <v>1.5832400026352198</v>
      </c>
      <c r="AJ52">
        <v>357000</v>
      </c>
    </row>
    <row r="53" spans="30:36" x14ac:dyDescent="0.2">
      <c r="AD53" s="4">
        <v>42.51927004413993</v>
      </c>
      <c r="AE53" s="4">
        <v>9.9819752055848685</v>
      </c>
      <c r="AF53">
        <v>1.446434282059482</v>
      </c>
      <c r="AG53">
        <v>1.4145056164193592</v>
      </c>
      <c r="AJ53">
        <v>343000</v>
      </c>
    </row>
    <row r="54" spans="30:36" x14ac:dyDescent="0.2">
      <c r="AD54" s="4">
        <v>4.5902094023020386</v>
      </c>
      <c r="AE54" s="4">
        <v>10.026854966486413</v>
      </c>
      <c r="AF54">
        <v>1.4338128333602715</v>
      </c>
      <c r="AG54">
        <v>1.3310350923716079</v>
      </c>
      <c r="AJ54">
        <v>316000</v>
      </c>
    </row>
    <row r="55" spans="30:36" x14ac:dyDescent="0.2">
      <c r="AD55" s="4">
        <v>-1.0430478210907805</v>
      </c>
      <c r="AE55" s="4">
        <v>10.0163697095928</v>
      </c>
      <c r="AF55">
        <v>1.4985432448181137</v>
      </c>
      <c r="AG55">
        <v>1.3405538186690487</v>
      </c>
      <c r="AJ55">
        <v>274000</v>
      </c>
    </row>
    <row r="56" spans="30:36" x14ac:dyDescent="0.2">
      <c r="AD56" s="4">
        <v>-4.2652970075926753</v>
      </c>
      <c r="AE56" s="4">
        <v>9.972780379032077</v>
      </c>
      <c r="AF56">
        <v>1.2741228070175439</v>
      </c>
      <c r="AG56">
        <v>1.354606951247959</v>
      </c>
      <c r="AJ56">
        <v>313000</v>
      </c>
    </row>
    <row r="57" spans="30:36" x14ac:dyDescent="0.2">
      <c r="AD57" s="4">
        <v>-8.8406811289946354</v>
      </c>
      <c r="AE57" s="4">
        <v>9.8802189255967736</v>
      </c>
      <c r="AF57">
        <v>1.5011756194610237</v>
      </c>
      <c r="AG57">
        <v>1.4154554759467759</v>
      </c>
      <c r="AJ57">
        <v>298000</v>
      </c>
    </row>
    <row r="58" spans="30:36" x14ac:dyDescent="0.2">
      <c r="AD58" s="4">
        <v>-7.0573183213920156</v>
      </c>
      <c r="AE58" s="4">
        <v>9.8070317167184982</v>
      </c>
      <c r="AF58">
        <v>1.6216987111768435</v>
      </c>
      <c r="AG58">
        <v>1.3664996420901934</v>
      </c>
      <c r="AJ58">
        <v>261000</v>
      </c>
    </row>
    <row r="59" spans="30:36" x14ac:dyDescent="0.2">
      <c r="AD59" s="4">
        <v>-40.691591872694232</v>
      </c>
      <c r="AE59" s="4">
        <v>9.2846126163507705</v>
      </c>
      <c r="AF59">
        <v>2.589515331355094</v>
      </c>
      <c r="AG59">
        <v>1.6846160987837713</v>
      </c>
      <c r="AJ59">
        <v>180128</v>
      </c>
    </row>
    <row r="60" spans="30:36" x14ac:dyDescent="0.2">
      <c r="AD60" s="4">
        <v>-4.6977996472008172</v>
      </c>
      <c r="AE60" s="4">
        <v>9.2364953294530334</v>
      </c>
      <c r="AF60">
        <v>1.8955874341746868</v>
      </c>
      <c r="AG60">
        <v>1.5534339990258159</v>
      </c>
    </row>
    <row r="61" spans="30:36" x14ac:dyDescent="0.2">
      <c r="AD61" s="4">
        <v>-4.2377009254749147</v>
      </c>
      <c r="AE61" s="4">
        <v>9.1931942131412114</v>
      </c>
      <c r="AF61">
        <v>1.8315248429468876</v>
      </c>
      <c r="AG61">
        <v>1.5131230925737538</v>
      </c>
      <c r="AJ61">
        <v>151877</v>
      </c>
    </row>
    <row r="62" spans="30:36" x14ac:dyDescent="0.2">
      <c r="AD62" s="4">
        <v>-10.88803149175375</v>
      </c>
      <c r="AE62" s="4">
        <v>7.0386080874008989</v>
      </c>
      <c r="AF62">
        <v>9.7991202736926279</v>
      </c>
      <c r="AG62">
        <v>1.0662212668889279</v>
      </c>
    </row>
    <row r="63" spans="30:36" x14ac:dyDescent="0.2">
      <c r="AD63" s="4">
        <v>13.042112651342341</v>
      </c>
      <c r="AE63" s="4">
        <v>7.1611983290282915</v>
      </c>
      <c r="AF63">
        <v>5.8731182105893422</v>
      </c>
      <c r="AG63">
        <v>0.99782995745288539</v>
      </c>
    </row>
    <row r="64" spans="30:36" x14ac:dyDescent="0.2">
      <c r="AD64" s="4">
        <v>13.980631050856299</v>
      </c>
      <c r="AE64" s="4">
        <v>7.2920566739368713</v>
      </c>
      <c r="AF64">
        <v>6.5907230559345162</v>
      </c>
      <c r="AG64">
        <v>0.9395909540320363</v>
      </c>
    </row>
    <row r="65" spans="30:36" x14ac:dyDescent="0.2">
      <c r="AD65" s="4">
        <v>10.024595053207573</v>
      </c>
      <c r="AE65" s="4">
        <v>7.3875904201411622</v>
      </c>
      <c r="AF65">
        <v>4.2866636449899405</v>
      </c>
      <c r="AG65">
        <v>1.0033846843189289</v>
      </c>
    </row>
    <row r="66" spans="30:36" x14ac:dyDescent="0.2">
      <c r="AD66" s="4">
        <v>10.422339782944507</v>
      </c>
      <c r="AE66" s="4">
        <v>7.4867327006318183</v>
      </c>
      <c r="AF66">
        <v>3.9363493451715401</v>
      </c>
      <c r="AG66">
        <v>0.99964634267321228</v>
      </c>
    </row>
    <row r="67" spans="30:36" x14ac:dyDescent="0.2">
      <c r="AD67" s="4">
        <v>13.295946167862249</v>
      </c>
      <c r="AE67" s="4">
        <v>7.6115659024070634</v>
      </c>
      <c r="AF67">
        <v>10.815717467782667</v>
      </c>
      <c r="AG67">
        <v>0.94207597451520975</v>
      </c>
    </row>
    <row r="68" spans="30:36" x14ac:dyDescent="0.2">
      <c r="AD68" s="4">
        <v>7.0056459723533857</v>
      </c>
      <c r="AE68" s="4">
        <v>7.6792773155855567</v>
      </c>
      <c r="AF68">
        <v>-17.425120845921448</v>
      </c>
      <c r="AG68">
        <v>1.0053766522919425</v>
      </c>
    </row>
    <row r="69" spans="30:36" x14ac:dyDescent="0.2">
      <c r="AD69" s="4">
        <v>13.013255320250606</v>
      </c>
      <c r="AE69" s="4">
        <v>7.8016122451492951</v>
      </c>
      <c r="AF69">
        <v>37.886543578961202</v>
      </c>
      <c r="AG69">
        <v>0.96841737095731717</v>
      </c>
    </row>
    <row r="70" spans="30:36" x14ac:dyDescent="0.2">
      <c r="AD70" s="4">
        <v>35.46491364428482</v>
      </c>
      <c r="AE70" s="4">
        <v>8.1051547260556589</v>
      </c>
      <c r="AF70">
        <v>6.4056250095326215</v>
      </c>
      <c r="AG70">
        <v>2.1993616778408778</v>
      </c>
    </row>
    <row r="71" spans="30:36" x14ac:dyDescent="0.2">
      <c r="AD71" s="4">
        <v>20.050164668877553</v>
      </c>
      <c r="AE71" s="4">
        <v>8.2878942344030069</v>
      </c>
      <c r="AF71">
        <v>6.2893599464947103</v>
      </c>
      <c r="AG71">
        <v>1.5599410784277721</v>
      </c>
    </row>
    <row r="72" spans="30:36" x14ac:dyDescent="0.2">
      <c r="AD72" s="4">
        <v>-12.866050707699836</v>
      </c>
      <c r="AE72" s="4">
        <v>7.9445152133119104</v>
      </c>
      <c r="AF72">
        <v>0.82615789037779286</v>
      </c>
      <c r="AG72">
        <v>1.1415282981066039</v>
      </c>
    </row>
    <row r="73" spans="30:36" x14ac:dyDescent="0.2">
      <c r="AD73" s="4">
        <v>26.029045429803926</v>
      </c>
      <c r="AE73" s="4">
        <v>8.1758574269939679</v>
      </c>
      <c r="AF73">
        <v>0.7141893059975285</v>
      </c>
      <c r="AG73">
        <v>1.1299220252885329</v>
      </c>
    </row>
    <row r="74" spans="30:36" x14ac:dyDescent="0.2">
      <c r="AD74" s="4">
        <v>10.851830040845771</v>
      </c>
      <c r="AE74" s="4">
        <v>8.278881686096069</v>
      </c>
      <c r="AF74">
        <v>1.0346271900314263</v>
      </c>
      <c r="AG74">
        <v>1.1282909782409503</v>
      </c>
    </row>
    <row r="75" spans="30:36" x14ac:dyDescent="0.2">
      <c r="AD75" s="4">
        <v>8.9415770298183599</v>
      </c>
      <c r="AE75" s="4">
        <v>8.3645232480907126</v>
      </c>
      <c r="AF75">
        <v>1.1355750718005457</v>
      </c>
      <c r="AG75">
        <v>1.2151407306273321</v>
      </c>
    </row>
    <row r="76" spans="30:36" x14ac:dyDescent="0.2">
      <c r="AD76" s="4">
        <v>7.5162887794103836</v>
      </c>
      <c r="AE76" s="4">
        <v>8.4369954217212069</v>
      </c>
      <c r="AF76">
        <v>1.1416228483176809</v>
      </c>
      <c r="AG76">
        <v>1.336613308560159</v>
      </c>
    </row>
    <row r="77" spans="30:36" x14ac:dyDescent="0.2">
      <c r="AD77" s="4">
        <v>15.837127213241084</v>
      </c>
      <c r="AE77" s="4">
        <v>8.5840103644535546</v>
      </c>
      <c r="AF77">
        <v>1.3918445147894754</v>
      </c>
      <c r="AG77">
        <v>1.3145636516696286</v>
      </c>
    </row>
    <row r="78" spans="30:36" x14ac:dyDescent="0.2">
      <c r="AD78" s="4">
        <v>4.1754746983443978</v>
      </c>
      <c r="AE78" s="4">
        <v>8.6249169125031653</v>
      </c>
      <c r="AF78">
        <v>1.2750122010736944</v>
      </c>
      <c r="AG78">
        <v>1.3393431141918222</v>
      </c>
    </row>
    <row r="79" spans="30:36" x14ac:dyDescent="0.2">
      <c r="AD79" s="4">
        <v>12.888106739454447</v>
      </c>
      <c r="AE79" s="4">
        <v>8.7461438488041949</v>
      </c>
      <c r="AF79">
        <v>1.282694528752921</v>
      </c>
      <c r="AG79">
        <v>1.3519184270806823</v>
      </c>
      <c r="AI79">
        <v>13.18</v>
      </c>
    </row>
    <row r="80" spans="30:36" x14ac:dyDescent="0.2">
      <c r="AD80" s="4">
        <v>11.531242046322228</v>
      </c>
      <c r="AE80" s="4">
        <v>8.8552784121930888</v>
      </c>
      <c r="AF80">
        <v>1.4741306820992235</v>
      </c>
      <c r="AG80">
        <v>1.426825267782009</v>
      </c>
      <c r="AH80">
        <v>306.7</v>
      </c>
      <c r="AI80">
        <v>42.64</v>
      </c>
      <c r="AJ80">
        <v>306678</v>
      </c>
    </row>
    <row r="81" spans="30:36" x14ac:dyDescent="0.2">
      <c r="AD81" s="4">
        <v>16.982585255230838</v>
      </c>
      <c r="AE81" s="4">
        <v>9.0121333059520037</v>
      </c>
      <c r="AF81">
        <v>1.4715565178878993</v>
      </c>
      <c r="AG81">
        <v>1.2246891002194586</v>
      </c>
      <c r="AH81">
        <v>346</v>
      </c>
      <c r="AI81">
        <v>42.64</v>
      </c>
      <c r="AJ81">
        <v>345983</v>
      </c>
    </row>
    <row r="82" spans="30:36" x14ac:dyDescent="0.2">
      <c r="AD82" s="4"/>
      <c r="AE82" s="4">
        <v>10.95729422815692</v>
      </c>
      <c r="AF82">
        <v>0.79218241042345272</v>
      </c>
      <c r="AG82">
        <v>1.1987763852817626</v>
      </c>
    </row>
    <row r="83" spans="30:36" x14ac:dyDescent="0.2">
      <c r="AD83" s="4">
        <v>-3.9183559638144709</v>
      </c>
      <c r="AE83" s="4">
        <v>10.917322330911832</v>
      </c>
      <c r="AF83">
        <v>0.75053803938448294</v>
      </c>
      <c r="AG83">
        <v>1.1804691326669448</v>
      </c>
    </row>
    <row r="84" spans="30:36" x14ac:dyDescent="0.2">
      <c r="AD84" s="4">
        <v>-5.4714003229142101</v>
      </c>
      <c r="AE84" s="4">
        <v>10.861054575722122</v>
      </c>
      <c r="AF84">
        <v>1.3960728816557579</v>
      </c>
      <c r="AG84">
        <v>1.5596752835511543</v>
      </c>
      <c r="AJ84">
        <v>579837</v>
      </c>
    </row>
    <row r="85" spans="30:36" x14ac:dyDescent="0.2">
      <c r="AD85" s="4">
        <v>-3.8075498493484559</v>
      </c>
      <c r="AE85" s="4">
        <v>10.822235263563458</v>
      </c>
      <c r="AF85">
        <v>1.5280474649406688</v>
      </c>
      <c r="AG85">
        <v>1.5896694132434213</v>
      </c>
      <c r="AH85">
        <v>1528.3</v>
      </c>
      <c r="AI85">
        <v>48.06</v>
      </c>
      <c r="AJ85">
        <v>538298</v>
      </c>
    </row>
    <row r="86" spans="30:36" x14ac:dyDescent="0.2">
      <c r="AD86" s="4">
        <v>-42.399696746004828</v>
      </c>
      <c r="AE86" s="4">
        <v>10.270592910089658</v>
      </c>
      <c r="AF86">
        <v>1.6124654328866199</v>
      </c>
      <c r="AG86">
        <v>2.1269093554085416</v>
      </c>
      <c r="AH86">
        <v>468.4</v>
      </c>
      <c r="AI86">
        <v>56.59</v>
      </c>
      <c r="AJ86">
        <v>468425</v>
      </c>
    </row>
    <row r="87" spans="30:36" x14ac:dyDescent="0.2">
      <c r="AD87" s="4">
        <v>6.8615565792663924</v>
      </c>
      <c r="AE87" s="4">
        <v>10.33695685705389</v>
      </c>
      <c r="AF87">
        <v>1.6084892356867537</v>
      </c>
      <c r="AG87">
        <v>1.7986840399325814</v>
      </c>
      <c r="AH87">
        <v>403</v>
      </c>
      <c r="AI87">
        <v>52.71</v>
      </c>
      <c r="AJ87">
        <v>403018</v>
      </c>
    </row>
    <row r="88" spans="30:36" x14ac:dyDescent="0.2">
      <c r="AD88" s="4">
        <v>2.5565648719594707</v>
      </c>
      <c r="AE88" s="4">
        <v>7.4039552676727842</v>
      </c>
      <c r="AF88">
        <v>1.2221643410283447</v>
      </c>
      <c r="AG88">
        <v>1.2416229722588201</v>
      </c>
    </row>
    <row r="89" spans="30:36" x14ac:dyDescent="0.2">
      <c r="AD89" s="4">
        <v>13.232160383033326</v>
      </c>
      <c r="AE89" s="4">
        <v>7.5282253094279685</v>
      </c>
      <c r="AF89">
        <v>1.4044192890357949</v>
      </c>
      <c r="AG89">
        <v>1.801552530860812</v>
      </c>
    </row>
    <row r="90" spans="30:36" x14ac:dyDescent="0.2">
      <c r="AD90" s="4">
        <v>18.499012260444946</v>
      </c>
      <c r="AE90" s="4">
        <v>7.6979597486254292</v>
      </c>
      <c r="AF90">
        <v>0.95532319026289825</v>
      </c>
      <c r="AG90">
        <v>1.2197502821203103</v>
      </c>
    </row>
    <row r="91" spans="30:36" x14ac:dyDescent="0.2">
      <c r="AD91" s="4">
        <v>7.807983040564956</v>
      </c>
      <c r="AE91" s="4">
        <v>7.7731412725499966</v>
      </c>
      <c r="AF91">
        <v>1.4289126361041096</v>
      </c>
      <c r="AG91">
        <v>1.3153018847833033</v>
      </c>
    </row>
    <row r="92" spans="30:36" x14ac:dyDescent="0.2">
      <c r="AD92" s="4">
        <v>7.504999109819642</v>
      </c>
      <c r="AE92" s="4">
        <v>7.8455084363955354</v>
      </c>
      <c r="AF92">
        <v>2.5475402079274434</v>
      </c>
      <c r="AG92">
        <v>1.5733276016781537</v>
      </c>
    </row>
    <row r="93" spans="30:36" x14ac:dyDescent="0.2">
      <c r="AD93" s="4">
        <v>8.6663096127374377</v>
      </c>
      <c r="AE93" s="4">
        <v>7.9286200573282883</v>
      </c>
      <c r="AF93">
        <v>5.7089663286445651</v>
      </c>
      <c r="AG93">
        <v>2.0873182461123636</v>
      </c>
    </row>
    <row r="94" spans="30:36" x14ac:dyDescent="0.2">
      <c r="AD94" s="4">
        <v>4.4154872794796374</v>
      </c>
      <c r="AE94" s="4">
        <v>7.9718278813755026</v>
      </c>
      <c r="AF94">
        <v>2.6525812850750188</v>
      </c>
      <c r="AG94">
        <v>3.6264347946103546</v>
      </c>
    </row>
    <row r="95" spans="30:36" x14ac:dyDescent="0.2">
      <c r="AD95" s="4">
        <v>1.7876921484395198</v>
      </c>
      <c r="AE95" s="4">
        <v>7.9895468899199029</v>
      </c>
      <c r="AF95">
        <v>2.8370053055723261</v>
      </c>
      <c r="AG95">
        <v>3.6150829163785274</v>
      </c>
    </row>
    <row r="96" spans="30:36" x14ac:dyDescent="0.2">
      <c r="AD96" s="4">
        <v>34.75311529647859</v>
      </c>
      <c r="AE96" s="4">
        <v>8.2878210325370052</v>
      </c>
      <c r="AF96">
        <v>2.2780105370910295</v>
      </c>
      <c r="AG96">
        <v>3.2698203822082261</v>
      </c>
    </row>
    <row r="97" spans="30:36" x14ac:dyDescent="0.2">
      <c r="AD97" s="4">
        <v>-15.31501978661001</v>
      </c>
      <c r="AE97" s="4">
        <v>8.1215891032424459</v>
      </c>
      <c r="AF97">
        <v>2.1604610515669647</v>
      </c>
      <c r="AG97">
        <v>3.9302838728765677</v>
      </c>
    </row>
    <row r="98" spans="30:36" x14ac:dyDescent="0.2">
      <c r="AD98" s="4">
        <v>-8.4651684024374667</v>
      </c>
      <c r="AE98" s="4">
        <v>10.050655394715154</v>
      </c>
      <c r="AF98">
        <v>3.0423235974035832</v>
      </c>
      <c r="AG98">
        <v>0.5289262839601695</v>
      </c>
      <c r="AJ98">
        <v>205564</v>
      </c>
    </row>
    <row r="99" spans="30:36" x14ac:dyDescent="0.2">
      <c r="AD99" s="4">
        <v>-0.33183766858596248</v>
      </c>
      <c r="AE99" s="4">
        <v>10.047331500006747</v>
      </c>
      <c r="AF99">
        <v>2.9194927326677709</v>
      </c>
      <c r="AG99">
        <v>0.55578114008275192</v>
      </c>
      <c r="AJ99">
        <v>196598</v>
      </c>
    </row>
    <row r="100" spans="30:36" x14ac:dyDescent="0.2">
      <c r="AD100" s="4">
        <v>18.441247145696828</v>
      </c>
      <c r="AE100" s="4">
        <v>10.216578346964397</v>
      </c>
      <c r="AF100">
        <v>2.6157142752073606</v>
      </c>
      <c r="AG100">
        <v>0.57513104453880126</v>
      </c>
    </row>
    <row r="101" spans="30:36" x14ac:dyDescent="0.2">
      <c r="AD101" s="4">
        <v>8.8658597764026155</v>
      </c>
      <c r="AE101" s="4">
        <v>10.301524641087784</v>
      </c>
      <c r="AF101">
        <v>2.6037786727353089</v>
      </c>
      <c r="AG101">
        <v>0.55965556433721086</v>
      </c>
      <c r="AJ101">
        <v>233998</v>
      </c>
    </row>
    <row r="102" spans="30:36" x14ac:dyDescent="0.2">
      <c r="AD102" s="4">
        <v>2.0696497765043511</v>
      </c>
      <c r="AE102" s="4">
        <v>10.322009876300282</v>
      </c>
      <c r="AF102">
        <v>2.1075129669707722</v>
      </c>
      <c r="AG102">
        <v>0.55494146350210238</v>
      </c>
    </row>
    <row r="103" spans="30:36" x14ac:dyDescent="0.2">
      <c r="AD103" s="4">
        <v>4.8706294620847306</v>
      </c>
      <c r="AE103" s="4">
        <v>10.369567180448918</v>
      </c>
      <c r="AF103">
        <v>1.8527431385142912</v>
      </c>
      <c r="AG103">
        <v>0.5625296669663612</v>
      </c>
      <c r="AJ103">
        <v>257797</v>
      </c>
    </row>
    <row r="104" spans="30:36" x14ac:dyDescent="0.2">
      <c r="AD104" s="4">
        <v>3.2619811877001528</v>
      </c>
      <c r="AE104" s="4">
        <v>10.401666260128623</v>
      </c>
      <c r="AF104">
        <v>1.7477793016426602</v>
      </c>
      <c r="AG104">
        <v>0.55495602778891107</v>
      </c>
      <c r="AJ104">
        <v>263529</v>
      </c>
    </row>
    <row r="105" spans="30:36" x14ac:dyDescent="0.2">
      <c r="AD105" s="4">
        <v>5.7216161522376972</v>
      </c>
      <c r="AE105" s="4">
        <v>10.457305450860016</v>
      </c>
      <c r="AF105">
        <v>1.5165536421822616</v>
      </c>
      <c r="AG105">
        <v>0.59225256548134086</v>
      </c>
    </row>
    <row r="106" spans="30:36" x14ac:dyDescent="0.2">
      <c r="AD106" s="4">
        <v>5.6550266410147589</v>
      </c>
      <c r="AE106" s="4">
        <v>10.512314586041793</v>
      </c>
      <c r="AF106">
        <v>1.3367067619616486</v>
      </c>
      <c r="AG106">
        <v>0.61715204681957347</v>
      </c>
      <c r="AJ106">
        <v>267868</v>
      </c>
    </row>
    <row r="107" spans="30:36" x14ac:dyDescent="0.2">
      <c r="AD107" s="4">
        <v>13.158947641045213</v>
      </c>
      <c r="AE107" s="4">
        <v>10.635937846700498</v>
      </c>
      <c r="AF107">
        <v>1.2797223539030125</v>
      </c>
      <c r="AG107">
        <v>0.58766991508488187</v>
      </c>
      <c r="AJ107">
        <v>241038</v>
      </c>
    </row>
    <row r="108" spans="30:36" x14ac:dyDescent="0.2">
      <c r="AD108" s="4">
        <v>-3.008294708796428</v>
      </c>
      <c r="AE108" s="4">
        <v>7.5829120990978733</v>
      </c>
      <c r="AF108">
        <v>18.157356219022198</v>
      </c>
      <c r="AG108">
        <v>2.6602646892774731</v>
      </c>
    </row>
    <row r="109" spans="30:36" x14ac:dyDescent="0.2">
      <c r="AD109" s="4">
        <v>42.104705853006173</v>
      </c>
      <c r="AE109" s="4">
        <v>7.9343060641529304</v>
      </c>
      <c r="AF109">
        <v>357.19485580670306</v>
      </c>
      <c r="AG109">
        <v>2.9634197063072896</v>
      </c>
    </row>
    <row r="110" spans="30:36" x14ac:dyDescent="0.2">
      <c r="AD110" s="4">
        <v>13.679985928313931</v>
      </c>
      <c r="AE110" s="4">
        <v>8.0625232381703711</v>
      </c>
      <c r="AF110">
        <v>50.034000886534891</v>
      </c>
      <c r="AG110">
        <v>2.8299517188328696</v>
      </c>
    </row>
    <row r="111" spans="30:36" x14ac:dyDescent="0.2">
      <c r="AD111" s="4">
        <v>14.751360340240266</v>
      </c>
      <c r="AE111" s="4">
        <v>8.200120755869575</v>
      </c>
      <c r="AF111">
        <v>21.706592593573731</v>
      </c>
      <c r="AG111">
        <v>3.2954830435630349</v>
      </c>
      <c r="AJ111">
        <v>68976</v>
      </c>
    </row>
    <row r="112" spans="30:36" x14ac:dyDescent="0.2">
      <c r="AD112" s="4">
        <v>18.61028343572098</v>
      </c>
      <c r="AE112" s="4">
        <v>8.3707937595642026</v>
      </c>
      <c r="AF112">
        <v>14.476583999504534</v>
      </c>
      <c r="AG112">
        <v>3.066465342135551</v>
      </c>
      <c r="AJ112">
        <v>72870</v>
      </c>
    </row>
    <row r="113" spans="30:36" x14ac:dyDescent="0.2">
      <c r="AD113" s="4">
        <v>22.779871467491894</v>
      </c>
      <c r="AE113" s="4">
        <v>8.5760166627227541</v>
      </c>
      <c r="AF113">
        <v>7.3577775644931096</v>
      </c>
      <c r="AG113">
        <v>3.8212721622345343</v>
      </c>
      <c r="AJ113">
        <v>72688</v>
      </c>
    </row>
    <row r="114" spans="30:36" x14ac:dyDescent="0.2">
      <c r="AD114" s="4">
        <v>21.437278189080029</v>
      </c>
      <c r="AE114" s="4">
        <v>8.7702443773267937</v>
      </c>
      <c r="AF114">
        <v>10.071701914896792</v>
      </c>
      <c r="AG114">
        <v>3.4817879462947765</v>
      </c>
      <c r="AJ114">
        <v>34327</v>
      </c>
    </row>
    <row r="115" spans="30:36" x14ac:dyDescent="0.2">
      <c r="AD115" s="4">
        <v>14.597687548546171</v>
      </c>
      <c r="AE115" s="4">
        <v>8.9065018169562968</v>
      </c>
      <c r="AF115">
        <v>14.386624050174889</v>
      </c>
      <c r="AG115">
        <v>3.4572888154150516</v>
      </c>
    </row>
    <row r="116" spans="30:36" x14ac:dyDescent="0.2">
      <c r="AD116" s="4">
        <v>4.6017507249518887</v>
      </c>
      <c r="AE116" s="4">
        <v>8.9514919197911968</v>
      </c>
      <c r="AF116">
        <v>15.538996388724195</v>
      </c>
      <c r="AG116">
        <v>3.9750239655931807</v>
      </c>
      <c r="AJ116">
        <v>41506</v>
      </c>
    </row>
    <row r="117" spans="30:36" x14ac:dyDescent="0.2">
      <c r="AD117" s="4">
        <v>0.93012410290955494</v>
      </c>
      <c r="AE117" s="4">
        <v>8.960750170646989</v>
      </c>
      <c r="AF117">
        <v>12.030187384760517</v>
      </c>
      <c r="AG117">
        <v>3.9002592668651812</v>
      </c>
      <c r="AJ117">
        <v>42422</v>
      </c>
    </row>
    <row r="118" spans="30:36" x14ac:dyDescent="0.2">
      <c r="AD118" s="4">
        <v>21.25005456137761</v>
      </c>
      <c r="AE118" s="4">
        <v>7.1744049632917379</v>
      </c>
      <c r="AF118">
        <v>1.3282673995377916</v>
      </c>
      <c r="AG118">
        <v>1.8843696647398134</v>
      </c>
    </row>
    <row r="119" spans="30:36" x14ac:dyDescent="0.2">
      <c r="AD119" s="4">
        <v>26.927127574424592</v>
      </c>
      <c r="AE119" s="4">
        <v>7.4128479004502266</v>
      </c>
      <c r="AF119">
        <v>1.4216112765385733</v>
      </c>
      <c r="AG119">
        <v>1.8653625314472715</v>
      </c>
      <c r="AJ119">
        <v>10829</v>
      </c>
    </row>
    <row r="120" spans="30:36" x14ac:dyDescent="0.2">
      <c r="AD120" s="4">
        <v>36.774223526209951</v>
      </c>
      <c r="AE120" s="4">
        <v>7.726009277380447</v>
      </c>
      <c r="AF120">
        <v>1.4993406762255108</v>
      </c>
      <c r="AG120">
        <v>1.8372302439975663</v>
      </c>
    </row>
    <row r="121" spans="30:36" x14ac:dyDescent="0.2">
      <c r="AD121" s="4">
        <v>34.57500620990858</v>
      </c>
      <c r="AE121" s="4">
        <v>8.0229608019839684</v>
      </c>
      <c r="AF121">
        <v>0</v>
      </c>
      <c r="AG121">
        <v>1.8126565678587763</v>
      </c>
      <c r="AJ121">
        <v>21614.75</v>
      </c>
    </row>
    <row r="122" spans="30:36" x14ac:dyDescent="0.2">
      <c r="AD122" s="4">
        <v>33.466975062250114</v>
      </c>
      <c r="AE122" s="4">
        <v>8.3116446854223831</v>
      </c>
      <c r="AF122">
        <v>1.9860645990574886</v>
      </c>
      <c r="AG122">
        <v>2.2483230791036015</v>
      </c>
      <c r="AJ122">
        <v>37196</v>
      </c>
    </row>
    <row r="123" spans="30:36" x14ac:dyDescent="0.2">
      <c r="AD123" s="4">
        <v>31.9966111545484</v>
      </c>
      <c r="AE123" s="4">
        <v>8.5892507486195004</v>
      </c>
      <c r="AF123">
        <v>1.6899345262847019</v>
      </c>
      <c r="AG123">
        <v>1.9899154866042899</v>
      </c>
      <c r="AJ123">
        <v>54559</v>
      </c>
    </row>
    <row r="124" spans="30:36" x14ac:dyDescent="0.2">
      <c r="AD124" s="4">
        <v>24.073867990574637</v>
      </c>
      <c r="AE124" s="4">
        <v>8.8049576604733257</v>
      </c>
      <c r="AF124">
        <v>1.5526896666692653</v>
      </c>
      <c r="AG124">
        <v>1.91545796626358</v>
      </c>
      <c r="AJ124">
        <v>76850</v>
      </c>
    </row>
    <row r="125" spans="30:36" x14ac:dyDescent="0.2">
      <c r="AD125" s="4">
        <v>25.869388362398936</v>
      </c>
      <c r="AE125" s="4">
        <v>9.035032243496623</v>
      </c>
      <c r="AF125">
        <v>1.3446166978239169</v>
      </c>
      <c r="AG125">
        <v>2.0954428654773412</v>
      </c>
    </row>
    <row r="126" spans="30:36" x14ac:dyDescent="0.2">
      <c r="AD126" s="4">
        <v>24.881219983260216</v>
      </c>
      <c r="AE126" s="4">
        <v>9.2572251029125461</v>
      </c>
      <c r="AF126">
        <v>1.237824034861388</v>
      </c>
      <c r="AG126">
        <v>2.0047498037215985</v>
      </c>
      <c r="AJ126">
        <v>178000</v>
      </c>
    </row>
    <row r="127" spans="30:36" x14ac:dyDescent="0.2">
      <c r="AD127" s="4"/>
      <c r="AE127" s="4">
        <v>9.4941650141006591</v>
      </c>
      <c r="AF127">
        <v>0.96968920217878884</v>
      </c>
      <c r="AG127">
        <v>2.314184610751393</v>
      </c>
      <c r="AJ127">
        <v>240000</v>
      </c>
    </row>
    <row r="128" spans="30:36" x14ac:dyDescent="0.2">
      <c r="AD128" s="4">
        <v>2.1452840772497761</v>
      </c>
      <c r="AE128" s="4">
        <v>8.5367377461988845</v>
      </c>
      <c r="AF128">
        <v>1.1271531638299512</v>
      </c>
      <c r="AG128">
        <v>1.4651386514637894</v>
      </c>
    </row>
    <row r="129" spans="30:36" x14ac:dyDescent="0.2">
      <c r="AD129" s="4">
        <v>8.6358754533522717</v>
      </c>
      <c r="AE129" s="4">
        <v>8.6195692580331045</v>
      </c>
      <c r="AF129">
        <v>0.69421012269938653</v>
      </c>
      <c r="AG129">
        <v>1.5954143347174581</v>
      </c>
      <c r="AI129">
        <v>2.33</v>
      </c>
    </row>
    <row r="130" spans="30:36" x14ac:dyDescent="0.2">
      <c r="AD130" s="4">
        <v>21.213215381837877</v>
      </c>
      <c r="AE130" s="4">
        <v>8.8119501775399804</v>
      </c>
      <c r="AF130">
        <v>0.81946571379955757</v>
      </c>
      <c r="AG130">
        <v>1.5926422400953233</v>
      </c>
      <c r="AI130">
        <v>2.33</v>
      </c>
    </row>
    <row r="131" spans="30:36" x14ac:dyDescent="0.2">
      <c r="AD131" s="4">
        <v>10.083407804587431</v>
      </c>
      <c r="AE131" s="4">
        <v>8.908018322784887</v>
      </c>
      <c r="AF131">
        <v>0.79852792610766343</v>
      </c>
      <c r="AG131">
        <v>1.6861047219591394</v>
      </c>
      <c r="AI131">
        <v>4.6500000000000004</v>
      </c>
    </row>
    <row r="132" spans="30:36" x14ac:dyDescent="0.2">
      <c r="AD132" s="4">
        <v>12.921120281423354</v>
      </c>
      <c r="AE132" s="4">
        <v>9.0295376611514975</v>
      </c>
      <c r="AF132">
        <v>0.90020013342228156</v>
      </c>
      <c r="AG132">
        <v>1.7064462017733046</v>
      </c>
      <c r="AI132">
        <v>4.6500000000000004</v>
      </c>
    </row>
    <row r="133" spans="30:36" x14ac:dyDescent="0.2">
      <c r="AD133" s="4">
        <v>13.503474718427992</v>
      </c>
      <c r="AE133" s="4">
        <v>9.1562009258755346</v>
      </c>
      <c r="AF133">
        <v>1.2463364595545134</v>
      </c>
      <c r="AG133">
        <v>1.6181779795207432</v>
      </c>
      <c r="AI133">
        <v>4.6500000000000004</v>
      </c>
    </row>
    <row r="134" spans="30:36" x14ac:dyDescent="0.2">
      <c r="AD134" s="4">
        <v>2.0479256835215875</v>
      </c>
      <c r="AE134" s="4">
        <v>9.1764733024646059</v>
      </c>
      <c r="AF134">
        <v>1.683767733421313</v>
      </c>
      <c r="AG134">
        <v>1.6829419675183614</v>
      </c>
      <c r="AI134">
        <v>11.63</v>
      </c>
    </row>
    <row r="135" spans="30:36" x14ac:dyDescent="0.2">
      <c r="AD135" s="4">
        <v>11.47201820626875</v>
      </c>
      <c r="AE135" s="4">
        <v>9.2850767180902007</v>
      </c>
      <c r="AF135">
        <v>2.2855383532723432</v>
      </c>
      <c r="AG135">
        <v>1.7330178173719377</v>
      </c>
      <c r="AI135">
        <v>11.63</v>
      </c>
      <c r="AJ135">
        <v>99214</v>
      </c>
    </row>
    <row r="136" spans="30:36" x14ac:dyDescent="0.2">
      <c r="AD136" s="4">
        <v>15.970675575352637</v>
      </c>
      <c r="AE136" s="4">
        <v>9.4332438944857842</v>
      </c>
      <c r="AF136">
        <v>2.8672002910678551</v>
      </c>
      <c r="AG136">
        <v>1.7067296151076259</v>
      </c>
      <c r="AH136">
        <v>84.8</v>
      </c>
      <c r="AI136">
        <v>27.91</v>
      </c>
      <c r="AJ136">
        <v>71504</v>
      </c>
    </row>
    <row r="137" spans="30:36" x14ac:dyDescent="0.2">
      <c r="AD137" s="4">
        <v>19.62871089061375</v>
      </c>
      <c r="AE137" s="4">
        <v>9.6124665788188324</v>
      </c>
      <c r="AF137">
        <v>3.5753045404208197</v>
      </c>
      <c r="AG137">
        <v>1.6628762541806019</v>
      </c>
      <c r="AH137">
        <v>57.7</v>
      </c>
      <c r="AI137">
        <v>32.56</v>
      </c>
    </row>
    <row r="138" spans="30:36" x14ac:dyDescent="0.2">
      <c r="AD138" s="4">
        <v>9.3876958792803258</v>
      </c>
      <c r="AE138" s="4">
        <v>8.2346976456517567</v>
      </c>
      <c r="AF138">
        <v>0.64318080435752356</v>
      </c>
      <c r="AG138">
        <v>3.7133837378962729</v>
      </c>
    </row>
    <row r="139" spans="30:36" x14ac:dyDescent="0.2">
      <c r="AD139" s="4">
        <v>37.583233850643317</v>
      </c>
      <c r="AE139" s="4">
        <v>8.5537565307232839</v>
      </c>
      <c r="AF139">
        <v>1.1582845647403071</v>
      </c>
      <c r="AG139">
        <v>2.7306698546141681</v>
      </c>
    </row>
    <row r="140" spans="30:36" x14ac:dyDescent="0.2">
      <c r="AD140" s="4">
        <v>10.788245729050171</v>
      </c>
      <c r="AE140" s="4">
        <v>8.6562070279430277</v>
      </c>
      <c r="AF140">
        <v>1.0820754149627136</v>
      </c>
      <c r="AG140">
        <v>2.4102024122387178</v>
      </c>
    </row>
    <row r="141" spans="30:36" x14ac:dyDescent="0.2">
      <c r="AD141" s="4">
        <v>1.0773273926588676</v>
      </c>
      <c r="AE141" s="4">
        <v>8.666922683609533</v>
      </c>
      <c r="AF141">
        <v>0.99448009891662736</v>
      </c>
      <c r="AG141">
        <v>2.3330980095047869</v>
      </c>
    </row>
    <row r="142" spans="30:36" x14ac:dyDescent="0.2">
      <c r="AD142" s="4">
        <v>4.5302706797988739</v>
      </c>
      <c r="AE142" s="4">
        <v>8.7112291986566195</v>
      </c>
      <c r="AF142">
        <v>1.0720615083193563</v>
      </c>
      <c r="AG142">
        <v>2.2995865386199288</v>
      </c>
    </row>
    <row r="143" spans="30:36" x14ac:dyDescent="0.2">
      <c r="AD143" s="4">
        <v>5.7999901164610401</v>
      </c>
      <c r="AE143" s="4">
        <v>8.7676094386755299</v>
      </c>
      <c r="AF143">
        <v>1.1699917806172009</v>
      </c>
      <c r="AG143">
        <v>2.2607741172074483</v>
      </c>
    </row>
    <row r="144" spans="30:36" x14ac:dyDescent="0.2">
      <c r="AD144" s="4">
        <v>2.6841875817400456</v>
      </c>
      <c r="AE144" s="4">
        <v>8.7940973906961393</v>
      </c>
      <c r="AF144">
        <v>1.7925330611897778</v>
      </c>
      <c r="AG144">
        <v>3.9830179524502669</v>
      </c>
    </row>
    <row r="145" spans="30:35" x14ac:dyDescent="0.2">
      <c r="AD145" s="4">
        <v>40.11705482775352</v>
      </c>
      <c r="AE145" s="4">
        <v>9.1314053838880405</v>
      </c>
      <c r="AF145">
        <v>1.6440832910106653</v>
      </c>
      <c r="AG145">
        <v>2.8169029325830537</v>
      </c>
    </row>
    <row r="146" spans="30:35" x14ac:dyDescent="0.2">
      <c r="AD146" s="4">
        <v>-1.2769180824586084</v>
      </c>
      <c r="AE146" s="4">
        <v>9.1185539763454742</v>
      </c>
      <c r="AF146">
        <v>1.2402229532163742</v>
      </c>
      <c r="AG146">
        <v>2.6873835361175051</v>
      </c>
      <c r="AI146">
        <v>2.33</v>
      </c>
    </row>
    <row r="147" spans="30:35" x14ac:dyDescent="0.2">
      <c r="AD147" s="4">
        <v>-7.6729146114216817</v>
      </c>
      <c r="AE147" s="4">
        <v>9.038721338315364</v>
      </c>
      <c r="AF147">
        <v>1.3253766386225787</v>
      </c>
      <c r="AG147">
        <v>2.8220349044283508</v>
      </c>
      <c r="AI147">
        <v>2.33</v>
      </c>
    </row>
    <row r="148" spans="30:35" x14ac:dyDescent="0.2">
      <c r="AD148" s="4"/>
      <c r="AE148" s="4">
        <v>3.7688221567871394</v>
      </c>
      <c r="AF148">
        <v>-13.730855018587361</v>
      </c>
      <c r="AG148">
        <v>1.1855570172401855</v>
      </c>
    </row>
    <row r="149" spans="30:35" x14ac:dyDescent="0.2">
      <c r="AD149" s="4">
        <v>113.80830390731383</v>
      </c>
      <c r="AE149" s="4">
        <v>4.5287318082396553</v>
      </c>
      <c r="AF149">
        <v>10.472307205401414</v>
      </c>
      <c r="AG149">
        <v>1.1738431148195723</v>
      </c>
    </row>
    <row r="150" spans="30:35" x14ac:dyDescent="0.2">
      <c r="AD150" s="4">
        <v>163.07142625835209</v>
      </c>
      <c r="AE150" s="4">
        <v>5.4959872002887904</v>
      </c>
      <c r="AF150">
        <v>0.96427353587641995</v>
      </c>
      <c r="AG150">
        <v>1.9617991727941175</v>
      </c>
    </row>
    <row r="151" spans="30:35" x14ac:dyDescent="0.2">
      <c r="AD151" s="4">
        <v>74.24254858193278</v>
      </c>
      <c r="AE151" s="4">
        <v>6.0512653002260182</v>
      </c>
      <c r="AF151">
        <v>1.9637268901914731</v>
      </c>
      <c r="AG151">
        <v>2.7516213352172381</v>
      </c>
    </row>
    <row r="152" spans="30:35" x14ac:dyDescent="0.2">
      <c r="AD152" s="4">
        <v>60.735429176969276</v>
      </c>
      <c r="AE152" s="4">
        <v>6.5258548304913297</v>
      </c>
      <c r="AF152">
        <v>2.3243809412725258</v>
      </c>
      <c r="AG152">
        <v>2.0878351155864001</v>
      </c>
    </row>
    <row r="153" spans="30:35" x14ac:dyDescent="0.2">
      <c r="AD153" s="4">
        <v>47.309479125003847</v>
      </c>
      <c r="AE153" s="4">
        <v>6.9132203184131953</v>
      </c>
      <c r="AF153">
        <v>2.1880863916558169</v>
      </c>
      <c r="AG153">
        <v>1.7972033257747542</v>
      </c>
    </row>
    <row r="154" spans="30:35" x14ac:dyDescent="0.2">
      <c r="AD154" s="4">
        <v>38.293451883677434</v>
      </c>
      <c r="AE154" s="4">
        <v>7.2374280227852967</v>
      </c>
      <c r="AF154">
        <v>4.2557415346766208</v>
      </c>
      <c r="AG154">
        <v>1.4626019318050245</v>
      </c>
    </row>
    <row r="155" spans="30:35" x14ac:dyDescent="0.2">
      <c r="AD155" s="4">
        <v>39.015313053527741</v>
      </c>
      <c r="AE155" s="4">
        <v>7.5668419297128029</v>
      </c>
      <c r="AF155">
        <v>4.8170139625974953</v>
      </c>
      <c r="AG155">
        <v>1.7578159838512259</v>
      </c>
    </row>
    <row r="156" spans="30:35" x14ac:dyDescent="0.2">
      <c r="AD156" s="4">
        <v>34.960212640699076</v>
      </c>
      <c r="AE156" s="4">
        <v>7.8666517575443118</v>
      </c>
      <c r="AF156">
        <v>2.4909498658656095</v>
      </c>
      <c r="AG156">
        <v>1.4869350693954653</v>
      </c>
    </row>
    <row r="157" spans="30:35" x14ac:dyDescent="0.2">
      <c r="AD157" s="4">
        <v>-3.7561529723589482</v>
      </c>
      <c r="AE157" s="4">
        <v>8.5337749510079153</v>
      </c>
      <c r="AF157">
        <v>19.801697312588402</v>
      </c>
      <c r="AG157">
        <v>1.4464946101188132</v>
      </c>
    </row>
    <row r="158" spans="30:35" x14ac:dyDescent="0.2">
      <c r="AD158" s="4">
        <v>2.1461169250137591</v>
      </c>
      <c r="AE158" s="4">
        <v>8.5550090721004626</v>
      </c>
      <c r="AF158">
        <v>12.607688347348549</v>
      </c>
      <c r="AG158">
        <v>1.5269898126215649</v>
      </c>
    </row>
    <row r="159" spans="30:35" x14ac:dyDescent="0.2">
      <c r="AD159" s="4">
        <v>5.7523061220559599</v>
      </c>
      <c r="AE159" s="4">
        <v>8.6109385111017485</v>
      </c>
      <c r="AF159">
        <v>9.136231560125168</v>
      </c>
      <c r="AG159">
        <v>1.6516553155843683</v>
      </c>
      <c r="AI159">
        <v>6.2</v>
      </c>
    </row>
    <row r="160" spans="30:35" x14ac:dyDescent="0.2">
      <c r="AD160" s="4">
        <v>3.1576647120952863</v>
      </c>
      <c r="AE160" s="4">
        <v>8.6420268683375649</v>
      </c>
      <c r="AF160">
        <v>9.0634701254518397</v>
      </c>
      <c r="AG160">
        <v>1.6709680836040108</v>
      </c>
      <c r="AI160">
        <v>6.2</v>
      </c>
    </row>
    <row r="161" spans="30:35" x14ac:dyDescent="0.2">
      <c r="AD161" s="4">
        <v>-2.1677729134303094</v>
      </c>
      <c r="AE161" s="4">
        <v>8.6201107254229239</v>
      </c>
      <c r="AF161">
        <v>8.1620349416131077</v>
      </c>
      <c r="AG161">
        <v>1.8262901479610247</v>
      </c>
      <c r="AI161">
        <v>13.18</v>
      </c>
    </row>
    <row r="162" spans="30:35" x14ac:dyDescent="0.2">
      <c r="AD162" s="4">
        <v>1.1764705882352908</v>
      </c>
      <c r="AE162" s="4">
        <v>8.6318067651861146</v>
      </c>
      <c r="AF162">
        <v>6.6056597969855426</v>
      </c>
      <c r="AG162">
        <v>1.7638750178342131</v>
      </c>
      <c r="AI162">
        <v>6.98</v>
      </c>
    </row>
    <row r="163" spans="30:35" x14ac:dyDescent="0.2">
      <c r="AD163" s="4">
        <v>-2.2025253245826795</v>
      </c>
      <c r="AE163" s="4">
        <v>8.6095353345906673</v>
      </c>
      <c r="AF163">
        <v>5.7327923695636693</v>
      </c>
      <c r="AG163">
        <v>1.7249120119627259</v>
      </c>
      <c r="AI163">
        <v>6.98</v>
      </c>
    </row>
    <row r="164" spans="30:35" x14ac:dyDescent="0.2">
      <c r="AD164" s="4">
        <v>-1.1087404489669417</v>
      </c>
      <c r="AE164" s="4">
        <v>8.5983860066931701</v>
      </c>
      <c r="AF164">
        <v>9.440700509864774</v>
      </c>
      <c r="AG164">
        <v>1.7370041859521661</v>
      </c>
      <c r="AI164">
        <v>6.98</v>
      </c>
    </row>
    <row r="165" spans="30:35" x14ac:dyDescent="0.2">
      <c r="AD165" s="4">
        <v>1.8698482361836017</v>
      </c>
      <c r="AE165" s="4">
        <v>8.6169118215266529</v>
      </c>
      <c r="AF165">
        <v>-19.785917785917785</v>
      </c>
      <c r="AG165">
        <v>1.6710533461253008</v>
      </c>
      <c r="AI165">
        <v>4.6500000000000004</v>
      </c>
    </row>
    <row r="166" spans="30:35" x14ac:dyDescent="0.2">
      <c r="AD166" s="4">
        <v>1.1874807667939731</v>
      </c>
      <c r="AE166" s="4">
        <v>8.628716676901476</v>
      </c>
      <c r="AF166">
        <v>-30.040671400903808</v>
      </c>
      <c r="AG166">
        <v>1.6094742303082346</v>
      </c>
      <c r="AI166">
        <v>7.75</v>
      </c>
    </row>
    <row r="167" spans="30:35" x14ac:dyDescent="0.2">
      <c r="AD167" s="4">
        <v>-3.2549160456137196</v>
      </c>
      <c r="AE167" s="4">
        <v>7.6754995977488658</v>
      </c>
      <c r="AF167">
        <v>2.0524752475247525</v>
      </c>
      <c r="AG167">
        <v>1.2876235556174298</v>
      </c>
    </row>
    <row r="168" spans="30:35" x14ac:dyDescent="0.2">
      <c r="AD168" s="4">
        <v>2.5616037867186328</v>
      </c>
      <c r="AE168" s="4">
        <v>7.7007930423568771</v>
      </c>
      <c r="AF168">
        <v>1.2232684921323256</v>
      </c>
      <c r="AG168">
        <v>0.81190896339532159</v>
      </c>
    </row>
    <row r="169" spans="30:35" x14ac:dyDescent="0.2">
      <c r="AD169" s="4">
        <v>-1.9546626849463744</v>
      </c>
      <c r="AE169" s="4">
        <v>7.6810528537249105</v>
      </c>
      <c r="AF169">
        <v>1.3880597014925375</v>
      </c>
      <c r="AG169">
        <v>0.87867460427338595</v>
      </c>
    </row>
    <row r="170" spans="30:35" x14ac:dyDescent="0.2">
      <c r="AD170" s="4">
        <v>6.303936499146241</v>
      </c>
      <c r="AE170" s="4">
        <v>7.7421849843759718</v>
      </c>
      <c r="AF170">
        <v>1.3369782480893591</v>
      </c>
      <c r="AG170">
        <v>0.86286086390275663</v>
      </c>
    </row>
    <row r="171" spans="30:35" x14ac:dyDescent="0.2">
      <c r="AD171" s="4">
        <v>5.5263729107879387</v>
      </c>
      <c r="AE171" s="4">
        <v>7.7959757002612005</v>
      </c>
      <c r="AF171">
        <v>1.4732843137254903</v>
      </c>
      <c r="AG171">
        <v>0.83026164225769294</v>
      </c>
    </row>
    <row r="172" spans="30:35" x14ac:dyDescent="0.2">
      <c r="AD172" s="4">
        <v>5.2328451538588041</v>
      </c>
      <c r="AE172" s="4">
        <v>7.8469809821387884</v>
      </c>
      <c r="AF172">
        <v>1.2794010606218156</v>
      </c>
      <c r="AG172">
        <v>0.85695856137607507</v>
      </c>
    </row>
    <row r="173" spans="30:35" x14ac:dyDescent="0.2">
      <c r="AD173" s="4">
        <v>5.3244722439405718</v>
      </c>
      <c r="AE173" s="4">
        <v>7.8988565932644672</v>
      </c>
      <c r="AF173">
        <v>1.5523819788747575</v>
      </c>
      <c r="AG173">
        <v>0.87896221512879524</v>
      </c>
    </row>
    <row r="174" spans="30:35" x14ac:dyDescent="0.2">
      <c r="AD174" s="4">
        <v>7.5272808254769581</v>
      </c>
      <c r="AE174" s="4">
        <v>7.9714309977693505</v>
      </c>
      <c r="AF174">
        <v>1.7544715447154471</v>
      </c>
      <c r="AG174">
        <v>0.9940628236106317</v>
      </c>
    </row>
    <row r="175" spans="30:35" x14ac:dyDescent="0.2">
      <c r="AD175" s="4">
        <v>42.996202968588207</v>
      </c>
      <c r="AE175" s="4">
        <v>8.3290788890214227</v>
      </c>
      <c r="AF175">
        <v>2.1378760709304645</v>
      </c>
      <c r="AG175">
        <v>0.76034374547385697</v>
      </c>
    </row>
    <row r="176" spans="30:35" x14ac:dyDescent="0.2">
      <c r="AD176" s="4">
        <v>4.5213151161106371</v>
      </c>
      <c r="AE176" s="4">
        <v>8.373299726041628</v>
      </c>
      <c r="AF176">
        <v>2.0199214109476378</v>
      </c>
      <c r="AG176">
        <v>0.76322778817062753</v>
      </c>
      <c r="AI176">
        <v>3.88</v>
      </c>
    </row>
    <row r="177" spans="30:36" x14ac:dyDescent="0.2">
      <c r="AD177" s="4">
        <v>-30.861534313064581</v>
      </c>
      <c r="AE177" s="4">
        <v>9.2356181791604506</v>
      </c>
      <c r="AF177">
        <v>1.3104332953249715</v>
      </c>
      <c r="AG177">
        <v>1.5815132605304212</v>
      </c>
      <c r="AJ177">
        <v>777427</v>
      </c>
    </row>
    <row r="178" spans="30:36" x14ac:dyDescent="0.2">
      <c r="AD178" s="4">
        <v>17.687207488299531</v>
      </c>
      <c r="AE178" s="4">
        <v>9.3984783140915766</v>
      </c>
      <c r="AF178">
        <v>1.4081632653061225</v>
      </c>
      <c r="AG178">
        <v>1.407787903893952</v>
      </c>
    </row>
    <row r="179" spans="30:36" x14ac:dyDescent="0.2">
      <c r="AD179" s="4">
        <v>18.574979287489644</v>
      </c>
      <c r="AE179" s="4">
        <v>9.5688536251885559</v>
      </c>
      <c r="AF179">
        <v>1.3681186531266702</v>
      </c>
      <c r="AG179">
        <v>1.2383314700950252</v>
      </c>
      <c r="AJ179">
        <v>755506</v>
      </c>
    </row>
    <row r="180" spans="30:36" x14ac:dyDescent="0.2">
      <c r="AD180" s="4">
        <v>-7.1967579653437665</v>
      </c>
      <c r="AE180" s="4">
        <v>9.4941650141006591</v>
      </c>
      <c r="AF180">
        <v>1.4202080982825624</v>
      </c>
      <c r="AG180">
        <v>1.4535461526878481</v>
      </c>
      <c r="AJ180">
        <v>710557</v>
      </c>
    </row>
    <row r="181" spans="30:36" x14ac:dyDescent="0.2">
      <c r="AD181" s="4">
        <v>-1.505797319680771E-2</v>
      </c>
      <c r="AE181" s="4">
        <v>9.4940144230304249</v>
      </c>
      <c r="AF181">
        <v>1.2014071070832339</v>
      </c>
      <c r="AG181">
        <v>1.3901355421686747</v>
      </c>
    </row>
    <row r="182" spans="30:36" x14ac:dyDescent="0.2">
      <c r="AD182" s="4">
        <v>4.7590361445783129</v>
      </c>
      <c r="AE182" s="4">
        <v>9.5405070560341194</v>
      </c>
      <c r="AF182">
        <v>1.2358815044935094</v>
      </c>
      <c r="AG182">
        <v>1.4485336400230018</v>
      </c>
      <c r="AJ182">
        <v>563426</v>
      </c>
    </row>
    <row r="183" spans="30:36" x14ac:dyDescent="0.2">
      <c r="AD183" s="4">
        <v>-12.068717653824036</v>
      </c>
      <c r="AE183" s="4">
        <v>9.4118924970469156</v>
      </c>
      <c r="AF183">
        <v>1.1500260824204487</v>
      </c>
      <c r="AG183">
        <v>1.6846235592250469</v>
      </c>
      <c r="AJ183">
        <v>580492</v>
      </c>
    </row>
    <row r="184" spans="30:36" x14ac:dyDescent="0.2">
      <c r="AD184" s="4">
        <v>4.0873048311943105E-2</v>
      </c>
      <c r="AE184" s="4">
        <v>9.4123011440224857</v>
      </c>
      <c r="AF184">
        <v>1.0751915144372421</v>
      </c>
      <c r="AG184">
        <v>1.4387971890831834</v>
      </c>
    </row>
    <row r="185" spans="30:36" x14ac:dyDescent="0.2">
      <c r="AD185" s="4">
        <v>7.1498610884131395</v>
      </c>
      <c r="AE185" s="4">
        <v>9.4813593835314247</v>
      </c>
      <c r="AF185">
        <v>0.98984719515947084</v>
      </c>
      <c r="AG185">
        <v>1.4796766567528408</v>
      </c>
      <c r="AJ185">
        <v>629484</v>
      </c>
    </row>
    <row r="186" spans="30:36" x14ac:dyDescent="0.2">
      <c r="AD186" s="4">
        <v>6.6727674826508041</v>
      </c>
      <c r="AE186" s="4">
        <v>9.545955098183267</v>
      </c>
      <c r="AF186">
        <v>0.8821900101560336</v>
      </c>
      <c r="AG186">
        <v>1.4573920503288533</v>
      </c>
    </row>
    <row r="187" spans="30:36" x14ac:dyDescent="0.2">
      <c r="AD187" s="4">
        <v>10.346479323008143</v>
      </c>
      <c r="AE187" s="4">
        <v>8.8408696240913951</v>
      </c>
      <c r="AF187">
        <v>0.39190995730734401</v>
      </c>
      <c r="AG187">
        <v>4.6709593401823177</v>
      </c>
      <c r="AJ187">
        <v>94469</v>
      </c>
    </row>
    <row r="188" spans="30:36" x14ac:dyDescent="0.2">
      <c r="AD188" s="4">
        <v>16.69801765301693</v>
      </c>
      <c r="AE188" s="4">
        <v>8.9952889905593096</v>
      </c>
      <c r="AF188">
        <v>0.3355720796354042</v>
      </c>
      <c r="AG188">
        <v>4.1423434593924364</v>
      </c>
      <c r="AJ188">
        <v>78750</v>
      </c>
    </row>
    <row r="189" spans="30:36" x14ac:dyDescent="0.2">
      <c r="AD189" s="4">
        <v>13.924364538127712</v>
      </c>
      <c r="AE189" s="4">
        <v>9.1256535638089886</v>
      </c>
      <c r="AF189">
        <v>0.3148239210197829</v>
      </c>
      <c r="AG189">
        <v>3.7831954723552461</v>
      </c>
    </row>
    <row r="190" spans="30:36" x14ac:dyDescent="0.2">
      <c r="AD190" s="4">
        <v>13.419677840661734</v>
      </c>
      <c r="AE190" s="4">
        <v>9.2515782799924278</v>
      </c>
      <c r="AF190">
        <v>0.44817227651103875</v>
      </c>
      <c r="AG190">
        <v>3.8396507053065925</v>
      </c>
      <c r="AJ190">
        <v>76464</v>
      </c>
    </row>
    <row r="191" spans="30:36" x14ac:dyDescent="0.2">
      <c r="AD191" s="4">
        <v>13.021782938297669</v>
      </c>
      <c r="AE191" s="4">
        <v>9.373988663504516</v>
      </c>
      <c r="AF191">
        <v>0.33814663193152217</v>
      </c>
      <c r="AG191">
        <v>3.0528103243335032</v>
      </c>
      <c r="AJ191">
        <v>80551</v>
      </c>
    </row>
    <row r="192" spans="30:36" x14ac:dyDescent="0.2">
      <c r="AD192" s="4">
        <v>7.8451349974528783</v>
      </c>
      <c r="AE192" s="4">
        <v>9.4495147403629201</v>
      </c>
      <c r="AF192">
        <v>0.40696020136431621</v>
      </c>
      <c r="AG192">
        <v>3.0364509526058887</v>
      </c>
      <c r="AJ192">
        <v>84231</v>
      </c>
    </row>
    <row r="193" spans="30:36" x14ac:dyDescent="0.2">
      <c r="AD193" s="4">
        <v>9.2741300582585424</v>
      </c>
      <c r="AE193" s="4">
        <v>9.538204234060796</v>
      </c>
      <c r="AF193">
        <v>0.34830105220829705</v>
      </c>
      <c r="AG193">
        <v>2.8988472622478385</v>
      </c>
    </row>
    <row r="194" spans="30:36" x14ac:dyDescent="0.2">
      <c r="AD194" s="4">
        <v>8.6599423631123926</v>
      </c>
      <c r="AE194" s="4">
        <v>9.6212572587625917</v>
      </c>
      <c r="AF194">
        <v>0.94564292659212446</v>
      </c>
      <c r="AG194">
        <v>4.2457896830659063</v>
      </c>
      <c r="AJ194">
        <v>77973</v>
      </c>
    </row>
    <row r="195" spans="30:36" x14ac:dyDescent="0.2">
      <c r="AD195" s="4">
        <v>21.721257127701897</v>
      </c>
      <c r="AE195" s="4">
        <v>9.8178207257790362</v>
      </c>
      <c r="AF195">
        <v>1.075</v>
      </c>
      <c r="AG195">
        <v>3.7028543414315287</v>
      </c>
    </row>
    <row r="196" spans="30:36" x14ac:dyDescent="0.2">
      <c r="AD196" s="4">
        <v>12.261684279333261</v>
      </c>
      <c r="AE196" s="4">
        <v>9.9334831525715082</v>
      </c>
      <c r="AF196">
        <v>1.0356701758513203</v>
      </c>
      <c r="AG196">
        <v>3.3589693823086999</v>
      </c>
      <c r="AJ196">
        <v>63225.8</v>
      </c>
    </row>
    <row r="197" spans="30:36" x14ac:dyDescent="0.2">
      <c r="AD197" s="4">
        <v>3.8175884686544266</v>
      </c>
      <c r="AE197" s="4">
        <v>5.8695031065637133</v>
      </c>
      <c r="AF197">
        <v>1.5515189358062142</v>
      </c>
      <c r="AG197">
        <v>3.4160893375094972</v>
      </c>
    </row>
    <row r="198" spans="30:36" x14ac:dyDescent="0.2">
      <c r="AD198" s="4">
        <v>22.528687587023025</v>
      </c>
      <c r="AE198" s="4">
        <v>6.0726781075273824</v>
      </c>
      <c r="AF198">
        <v>1.3710038421906077</v>
      </c>
      <c r="AG198">
        <v>3.4208799998156003</v>
      </c>
    </row>
    <row r="199" spans="30:36" x14ac:dyDescent="0.2">
      <c r="AD199" s="4">
        <v>19.76530572260344</v>
      </c>
      <c r="AE199" s="4">
        <v>6.2530419636302677</v>
      </c>
      <c r="AF199">
        <v>1.86466461926757</v>
      </c>
      <c r="AG199">
        <v>4.4736956567761954</v>
      </c>
    </row>
    <row r="200" spans="30:36" x14ac:dyDescent="0.2">
      <c r="AD200" s="4">
        <v>36.171334761379619</v>
      </c>
      <c r="AE200" s="4">
        <v>6.5617856848998164</v>
      </c>
      <c r="AF200">
        <v>1.9785559988706771</v>
      </c>
      <c r="AG200">
        <v>3.8469812051434982</v>
      </c>
    </row>
    <row r="201" spans="30:36" x14ac:dyDescent="0.2">
      <c r="AD201" s="4">
        <v>26.519856289591747</v>
      </c>
      <c r="AE201" s="4">
        <v>6.7970147614774543</v>
      </c>
      <c r="AF201">
        <v>2.1612325175879277</v>
      </c>
      <c r="AG201">
        <v>4.3927193798726725</v>
      </c>
    </row>
    <row r="202" spans="30:36" x14ac:dyDescent="0.2">
      <c r="AD202" s="4">
        <v>33.984456601029308</v>
      </c>
      <c r="AE202" s="4">
        <v>7.0895683731975678</v>
      </c>
      <c r="AF202">
        <v>2.1507716470339107</v>
      </c>
      <c r="AG202">
        <v>7.2324314860053853</v>
      </c>
    </row>
    <row r="203" spans="30:36" x14ac:dyDescent="0.2">
      <c r="AD203" s="4">
        <v>41.977588607542152</v>
      </c>
      <c r="AE203" s="4">
        <v>7.4400674056473424</v>
      </c>
      <c r="AF203">
        <v>1.7885996239638422</v>
      </c>
      <c r="AG203">
        <v>4.6344648577544314</v>
      </c>
      <c r="AI203">
        <v>1.55</v>
      </c>
    </row>
    <row r="204" spans="30:36" x14ac:dyDescent="0.2">
      <c r="AD204" s="4">
        <v>7.5567352667416401</v>
      </c>
      <c r="AE204" s="4">
        <v>7.5129156979285829</v>
      </c>
      <c r="AF204">
        <v>2.1214699689173742</v>
      </c>
      <c r="AG204">
        <v>5.2560689166420058</v>
      </c>
      <c r="AI204">
        <v>1.55</v>
      </c>
    </row>
    <row r="205" spans="30:36" x14ac:dyDescent="0.2">
      <c r="AD205" s="4">
        <v>22.821812829161807</v>
      </c>
      <c r="AE205" s="4">
        <v>7.7184801407813577</v>
      </c>
      <c r="AF205">
        <v>2.078550597548444</v>
      </c>
      <c r="AG205">
        <v>5.0314148949695454</v>
      </c>
      <c r="AI205">
        <v>1.55</v>
      </c>
    </row>
    <row r="206" spans="30:36" x14ac:dyDescent="0.2">
      <c r="AD206" s="4">
        <v>8.1774124286853649</v>
      </c>
      <c r="AE206" s="4">
        <v>7.7970825418220402</v>
      </c>
      <c r="AF206">
        <v>2.3538542833020974</v>
      </c>
      <c r="AG206">
        <v>4.6034575005794141</v>
      </c>
      <c r="AI206">
        <v>1.55</v>
      </c>
    </row>
    <row r="207" spans="30:36" x14ac:dyDescent="0.2">
      <c r="AD207" s="4">
        <v>-28.060245354062918</v>
      </c>
      <c r="AE207" s="4">
        <v>10.296002501468664</v>
      </c>
      <c r="AF207">
        <v>1.1780751034890597</v>
      </c>
      <c r="AG207">
        <v>0.99496859593435538</v>
      </c>
      <c r="AJ207">
        <v>9537175</v>
      </c>
    </row>
    <row r="208" spans="30:36" x14ac:dyDescent="0.2">
      <c r="AD208" s="4">
        <v>14.344566758965355</v>
      </c>
      <c r="AE208" s="4">
        <v>10.430048720688177</v>
      </c>
      <c r="AF208">
        <v>1.1057766672615861</v>
      </c>
      <c r="AG208">
        <v>1.0453015179256984</v>
      </c>
    </row>
    <row r="209" spans="30:36" x14ac:dyDescent="0.2">
      <c r="AD209" s="4">
        <v>13.596361703384325</v>
      </c>
      <c r="AE209" s="4">
        <v>10.557530013215313</v>
      </c>
      <c r="AF209">
        <v>1.1049913941480207</v>
      </c>
      <c r="AG209">
        <v>1.0174179795143763</v>
      </c>
      <c r="AJ209">
        <v>5040000</v>
      </c>
    </row>
    <row r="210" spans="30:36" x14ac:dyDescent="0.2">
      <c r="AD210" s="4">
        <v>-2.0147662871106951</v>
      </c>
      <c r="AE210" s="4">
        <v>10.537176618145875</v>
      </c>
      <c r="AF210">
        <v>1.0488138470971089</v>
      </c>
      <c r="AG210">
        <v>1.1525563131782124</v>
      </c>
      <c r="AJ210">
        <v>5760000</v>
      </c>
    </row>
    <row r="211" spans="30:36" x14ac:dyDescent="0.2">
      <c r="AD211" s="4">
        <v>-40.877132471942907</v>
      </c>
      <c r="AE211" s="4">
        <v>10.011624211140706</v>
      </c>
      <c r="AF211">
        <v>0.72506455777921242</v>
      </c>
      <c r="AG211">
        <v>1.9185963022796626</v>
      </c>
      <c r="AJ211">
        <v>5150000</v>
      </c>
    </row>
    <row r="212" spans="30:36" x14ac:dyDescent="0.2">
      <c r="AD212" s="4">
        <v>-51.817447495961233</v>
      </c>
      <c r="AE212" s="4">
        <v>9.281450999434135</v>
      </c>
      <c r="AF212">
        <v>0.72840501792114698</v>
      </c>
      <c r="AG212">
        <v>3.5929961814287044</v>
      </c>
    </row>
    <row r="213" spans="30:36" x14ac:dyDescent="0.2">
      <c r="AD213" s="4">
        <v>-38.195026543727302</v>
      </c>
      <c r="AE213" s="4">
        <v>8.8002646513103358</v>
      </c>
      <c r="AF213">
        <v>0.67614332630753393</v>
      </c>
      <c r="AG213">
        <v>5.1529535864978904</v>
      </c>
      <c r="AJ213">
        <v>5650000</v>
      </c>
    </row>
    <row r="214" spans="30:36" x14ac:dyDescent="0.2">
      <c r="AD214" s="4">
        <v>-28.239903556359252</v>
      </c>
      <c r="AE214" s="4">
        <v>8.4684230270468088</v>
      </c>
      <c r="AF214">
        <v>0.83573856712205763</v>
      </c>
      <c r="AG214">
        <v>6.010289794204116</v>
      </c>
      <c r="AJ214">
        <v>4600000</v>
      </c>
    </row>
    <row r="215" spans="30:36" x14ac:dyDescent="0.2">
      <c r="AD215" s="4">
        <v>14.783704325913483</v>
      </c>
      <c r="AE215" s="4">
        <v>8.6063023664880127</v>
      </c>
      <c r="AF215">
        <v>0.87081107333657115</v>
      </c>
      <c r="AG215">
        <v>4.2283205268935236</v>
      </c>
    </row>
    <row r="216" spans="30:36" x14ac:dyDescent="0.2">
      <c r="AD216" s="4">
        <v>15.678741309915845</v>
      </c>
      <c r="AE216" s="4">
        <v>8.7519490580586137</v>
      </c>
      <c r="AF216">
        <v>0.96849742836149888</v>
      </c>
      <c r="AG216">
        <v>3.3896884390321049</v>
      </c>
      <c r="AJ216">
        <v>3919979</v>
      </c>
    </row>
    <row r="217" spans="30:36" x14ac:dyDescent="0.2">
      <c r="AD217" s="4">
        <v>-30.450689695087679</v>
      </c>
      <c r="AE217" s="4">
        <v>9.0564811330092443</v>
      </c>
      <c r="AF217">
        <v>0.78632486324375239</v>
      </c>
      <c r="AG217">
        <v>3.2873784672997566</v>
      </c>
    </row>
    <row r="218" spans="30:36" x14ac:dyDescent="0.2">
      <c r="AD218" s="4">
        <v>42.093582089047416</v>
      </c>
      <c r="AE218" s="4">
        <v>9.4077968163544075</v>
      </c>
      <c r="AF218">
        <v>0.7813922960167371</v>
      </c>
      <c r="AG218">
        <v>3.5643930066486087</v>
      </c>
      <c r="AJ218">
        <v>10900000</v>
      </c>
    </row>
    <row r="219" spans="30:36" x14ac:dyDescent="0.2">
      <c r="AD219" s="4">
        <v>37.979151276368711</v>
      </c>
      <c r="AE219" s="4">
        <v>9.7297292264026609</v>
      </c>
      <c r="AF219">
        <v>0.79529541613492916</v>
      </c>
      <c r="AG219">
        <v>3.0964306960142771</v>
      </c>
      <c r="AJ219">
        <v>13100000</v>
      </c>
    </row>
    <row r="220" spans="30:36" x14ac:dyDescent="0.2">
      <c r="AD220" s="4">
        <v>0.81499107674003568</v>
      </c>
      <c r="AE220" s="4">
        <v>9.7378461059933716</v>
      </c>
      <c r="AF220">
        <v>0.9385592544125626</v>
      </c>
      <c r="AG220">
        <v>3.5839381601463387</v>
      </c>
      <c r="AJ220">
        <v>10240000</v>
      </c>
    </row>
    <row r="221" spans="30:36" x14ac:dyDescent="0.2">
      <c r="AD221" s="4">
        <v>-3.2159084203693871</v>
      </c>
      <c r="AE221" s="4">
        <v>9.7051585575963557</v>
      </c>
      <c r="AF221">
        <v>0.74150255700279721</v>
      </c>
      <c r="AG221">
        <v>3.7578953786123646</v>
      </c>
      <c r="AJ221">
        <v>9050000</v>
      </c>
    </row>
    <row r="222" spans="30:36" x14ac:dyDescent="0.2">
      <c r="AD222" s="4">
        <v>-16.17485672478966</v>
      </c>
      <c r="AE222" s="4">
        <v>9.528721373177234</v>
      </c>
      <c r="AF222">
        <v>0.98855599388705262</v>
      </c>
      <c r="AG222">
        <v>4.0695323296239723</v>
      </c>
    </row>
    <row r="223" spans="30:36" x14ac:dyDescent="0.2">
      <c r="AD223" s="4">
        <v>-53.574805440395664</v>
      </c>
      <c r="AE223" s="4">
        <v>8.7613934852560575</v>
      </c>
      <c r="AF223">
        <v>3.4564806054872279</v>
      </c>
      <c r="AG223">
        <v>2.951903493655021</v>
      </c>
      <c r="AJ223">
        <v>4340000</v>
      </c>
    </row>
    <row r="224" spans="30:36" x14ac:dyDescent="0.2">
      <c r="AD224" s="4">
        <v>-15.917280275732415</v>
      </c>
      <c r="AE224" s="4">
        <v>8.5880243721768288</v>
      </c>
      <c r="AF224">
        <v>1.9325432999088423</v>
      </c>
      <c r="AG224">
        <v>4.1958263461896781</v>
      </c>
      <c r="AJ224">
        <v>4470000</v>
      </c>
    </row>
    <row r="225" spans="30:36" x14ac:dyDescent="0.2">
      <c r="AD225" s="4">
        <v>7.1734674864915222</v>
      </c>
      <c r="AE225" s="4">
        <v>8.6573028994008823</v>
      </c>
      <c r="AF225">
        <v>1.4936867250597201</v>
      </c>
      <c r="AG225">
        <v>3.8111961057023644</v>
      </c>
      <c r="AJ225">
        <v>3420000</v>
      </c>
    </row>
    <row r="226" spans="30:36" x14ac:dyDescent="0.2">
      <c r="AD226" s="4">
        <v>27.451321279554936</v>
      </c>
      <c r="AE226" s="4">
        <v>8.8998672112235866</v>
      </c>
      <c r="AF226">
        <v>1.4491602360417613</v>
      </c>
      <c r="AG226">
        <v>2.9439367071340881</v>
      </c>
    </row>
    <row r="227" spans="30:36" x14ac:dyDescent="0.2">
      <c r="AD227" s="4">
        <v>-37.559581673931447</v>
      </c>
      <c r="AE227" s="4">
        <v>11.978500552685318</v>
      </c>
      <c r="AF227">
        <v>0.77851362885016373</v>
      </c>
      <c r="AG227">
        <v>1.0334477974550043</v>
      </c>
    </row>
    <row r="228" spans="30:36" x14ac:dyDescent="0.2">
      <c r="AD228" s="4">
        <v>19.030340316272529</v>
      </c>
      <c r="AE228" s="4">
        <v>12.152708787952761</v>
      </c>
      <c r="AF228">
        <v>0.74621731199969754</v>
      </c>
      <c r="AG228">
        <v>0.97448406440690483</v>
      </c>
      <c r="AJ228">
        <v>66619864</v>
      </c>
    </row>
    <row r="229" spans="30:36" x14ac:dyDescent="0.2">
      <c r="AD229" s="4">
        <v>24.618816815834858</v>
      </c>
      <c r="AE229" s="4">
        <v>12.372798214699571</v>
      </c>
      <c r="AF229">
        <v>0.71445642121115394</v>
      </c>
      <c r="AG229">
        <v>0.88652734398144617</v>
      </c>
      <c r="AJ229">
        <v>65908005</v>
      </c>
    </row>
    <row r="230" spans="30:36" x14ac:dyDescent="0.2">
      <c r="AD230" s="4">
        <v>-5.8005975808977253</v>
      </c>
      <c r="AE230" s="4">
        <v>12.313041866527415</v>
      </c>
      <c r="AF230">
        <v>0.69033315920831162</v>
      </c>
      <c r="AG230">
        <v>1.0467337586485759</v>
      </c>
      <c r="AJ230">
        <v>62000000</v>
      </c>
    </row>
    <row r="231" spans="30:36" x14ac:dyDescent="0.2">
      <c r="AD231" s="4">
        <v>-4.9043040704465808</v>
      </c>
      <c r="AE231" s="4">
        <v>12.262755390702161</v>
      </c>
      <c r="AF231">
        <v>0.68688466831087502</v>
      </c>
      <c r="AG231">
        <v>1.1988481744651902</v>
      </c>
      <c r="AJ231">
        <v>62000000</v>
      </c>
    </row>
    <row r="232" spans="30:36" x14ac:dyDescent="0.2">
      <c r="AD232" s="4">
        <v>-9.1446821377277185</v>
      </c>
      <c r="AE232" s="4">
        <v>12.166853532375612</v>
      </c>
      <c r="AF232">
        <v>0.70320953191925273</v>
      </c>
      <c r="AG232">
        <v>1.3833329866672213</v>
      </c>
      <c r="AJ232">
        <v>61000000</v>
      </c>
    </row>
    <row r="233" spans="30:36" x14ac:dyDescent="0.2">
      <c r="AD233" s="4">
        <v>-36.26578197474884</v>
      </c>
      <c r="AE233" s="4">
        <v>11.716404939389708</v>
      </c>
      <c r="AF233">
        <v>0.72922163159741626</v>
      </c>
      <c r="AG233">
        <v>2.1710996524321589</v>
      </c>
    </row>
    <row r="234" spans="30:36" x14ac:dyDescent="0.2">
      <c r="AD234" s="4">
        <v>-15.710719122758352</v>
      </c>
      <c r="AE234" s="4">
        <v>11.545489455843491</v>
      </c>
      <c r="AF234">
        <v>0.77259034091683587</v>
      </c>
      <c r="AG234">
        <v>2.5174523279450201</v>
      </c>
      <c r="AJ234">
        <v>62000000</v>
      </c>
    </row>
    <row r="235" spans="30:36" x14ac:dyDescent="0.2">
      <c r="AD235" s="4">
        <v>23.400445261833315</v>
      </c>
      <c r="AE235" s="4">
        <v>11.755753989600837</v>
      </c>
      <c r="AF235">
        <v>0.69975689630924398</v>
      </c>
      <c r="AG235">
        <v>1.9908695140604777</v>
      </c>
      <c r="AJ235">
        <v>60000000</v>
      </c>
    </row>
    <row r="236" spans="30:36" x14ac:dyDescent="0.2">
      <c r="AD236" s="4">
        <v>24.643683570616151</v>
      </c>
      <c r="AE236" s="4">
        <v>11.976042938978008</v>
      </c>
      <c r="AF236">
        <v>0.63107001966050291</v>
      </c>
      <c r="AG236">
        <v>1.5976073303042126</v>
      </c>
    </row>
    <row r="237" spans="30:36" x14ac:dyDescent="0.2">
      <c r="AD237" s="4">
        <v>-35.172241813720532</v>
      </c>
      <c r="AE237" s="4">
        <v>12.526575185496682</v>
      </c>
      <c r="AF237">
        <v>1.0220032584581253</v>
      </c>
      <c r="AG237">
        <v>0.84671074596101092</v>
      </c>
    </row>
    <row r="238" spans="30:36" x14ac:dyDescent="0.2">
      <c r="AD238" s="4">
        <v>23.955959414146985</v>
      </c>
      <c r="AE238" s="4">
        <v>12.741331336012298</v>
      </c>
      <c r="AF238">
        <v>0.98134648510928157</v>
      </c>
      <c r="AG238">
        <v>0.88562495242667849</v>
      </c>
      <c r="AJ238">
        <v>126000000</v>
      </c>
    </row>
    <row r="239" spans="30:36" x14ac:dyDescent="0.2">
      <c r="AD239" s="4">
        <v>26.918595459894956</v>
      </c>
      <c r="AE239" s="4">
        <v>12.979707050336138</v>
      </c>
      <c r="AF239">
        <v>1.0594983327526999</v>
      </c>
      <c r="AG239">
        <v>0.76362663369671024</v>
      </c>
      <c r="AJ239">
        <v>128000000</v>
      </c>
    </row>
    <row r="240" spans="30:36" x14ac:dyDescent="0.2">
      <c r="AD240" s="4">
        <v>-2.9553014121413712</v>
      </c>
      <c r="AE240" s="4">
        <v>12.949708546895133</v>
      </c>
      <c r="AF240">
        <v>0.94451240824886407</v>
      </c>
      <c r="AG240">
        <v>0.79340121792951979</v>
      </c>
      <c r="AJ240">
        <v>126000000</v>
      </c>
    </row>
    <row r="241" spans="30:36" x14ac:dyDescent="0.2">
      <c r="AD241" s="4">
        <v>-7.2417366667142051</v>
      </c>
      <c r="AE241" s="4">
        <v>12.874535150968246</v>
      </c>
      <c r="AF241">
        <v>0.92142718634865228</v>
      </c>
      <c r="AG241">
        <v>0.8886884460354596</v>
      </c>
    </row>
    <row r="242" spans="30:36" x14ac:dyDescent="0.2">
      <c r="AD242" s="4">
        <v>-6.5302231663536174</v>
      </c>
      <c r="AE242" s="4">
        <v>12.80700310659981</v>
      </c>
      <c r="AF242">
        <v>0.93021804444837186</v>
      </c>
      <c r="AG242">
        <v>0.95813720141571379</v>
      </c>
      <c r="AJ242">
        <v>124000000</v>
      </c>
    </row>
    <row r="243" spans="30:36" x14ac:dyDescent="0.2">
      <c r="AD243" s="4">
        <v>-35.078393367748376</v>
      </c>
      <c r="AE243" s="4">
        <v>12.375013410830068</v>
      </c>
      <c r="AF243">
        <v>0.90463209094508235</v>
      </c>
      <c r="AG243">
        <v>1.4220598792280732</v>
      </c>
    </row>
    <row r="244" spans="30:36" x14ac:dyDescent="0.2">
      <c r="AD244" s="4">
        <v>-16.592204721084414</v>
      </c>
      <c r="AE244" s="4">
        <v>12.193584998410891</v>
      </c>
      <c r="AF244">
        <v>0.90021285163665654</v>
      </c>
      <c r="AG244">
        <v>1.6723235350702215</v>
      </c>
      <c r="AJ244">
        <v>125000000</v>
      </c>
    </row>
    <row r="245" spans="30:36" x14ac:dyDescent="0.2">
      <c r="AD245" s="4">
        <v>20.071082129223665</v>
      </c>
      <c r="AE245" s="4">
        <v>12.376498730911061</v>
      </c>
      <c r="AF245">
        <v>0.79275578406169667</v>
      </c>
      <c r="AG245">
        <v>1.470265050893482</v>
      </c>
    </row>
    <row r="246" spans="30:36" x14ac:dyDescent="0.2">
      <c r="AD246" s="4">
        <v>17.781094779096147</v>
      </c>
      <c r="AE246" s="4">
        <v>12.540156317515029</v>
      </c>
      <c r="AF246">
        <v>0.74381447453255967</v>
      </c>
      <c r="AG246">
        <v>1.2393710709836323</v>
      </c>
      <c r="AJ246">
        <v>124000000</v>
      </c>
    </row>
    <row r="247" spans="30:36" x14ac:dyDescent="0.2">
      <c r="AD247" s="4">
        <v>-19.716614694458119</v>
      </c>
      <c r="AE247" s="4">
        <v>9.5939006446962978</v>
      </c>
      <c r="AF247">
        <v>0.88854630581249283</v>
      </c>
      <c r="AG247">
        <v>1.1269505962521296</v>
      </c>
      <c r="AJ247">
        <v>3838404</v>
      </c>
    </row>
    <row r="248" spans="30:36" x14ac:dyDescent="0.2">
      <c r="AD248" s="4">
        <v>22.473594548551958</v>
      </c>
      <c r="AE248" s="4">
        <v>9.7966259107520344</v>
      </c>
      <c r="AF248">
        <v>0.76152883411957251</v>
      </c>
      <c r="AG248">
        <v>1.0180270405608414</v>
      </c>
      <c r="AJ248">
        <v>3731000</v>
      </c>
    </row>
    <row r="249" spans="30:36" x14ac:dyDescent="0.2">
      <c r="AD249" s="4">
        <v>38.146108050965339</v>
      </c>
      <c r="AE249" s="4">
        <v>10.119767603828935</v>
      </c>
      <c r="AF249">
        <v>0.79154055690072644</v>
      </c>
      <c r="AG249">
        <v>0.95360264207177092</v>
      </c>
      <c r="AJ249">
        <v>4399127</v>
      </c>
    </row>
    <row r="250" spans="30:36" x14ac:dyDescent="0.2">
      <c r="AD250" s="4">
        <v>14.797212936485563</v>
      </c>
      <c r="AE250" s="4">
        <v>10.257764623874859</v>
      </c>
      <c r="AF250">
        <v>0.7359088030398987</v>
      </c>
      <c r="AG250">
        <v>0.96165315931656314</v>
      </c>
      <c r="AJ250">
        <v>5051171</v>
      </c>
    </row>
    <row r="251" spans="30:36" x14ac:dyDescent="0.2">
      <c r="AD251" s="4">
        <v>3.1540539592323613</v>
      </c>
      <c r="AE251" s="4">
        <v>10.288817978223912</v>
      </c>
      <c r="AF251">
        <v>1.1463826661770107</v>
      </c>
      <c r="AG251">
        <v>0.99391197877695392</v>
      </c>
      <c r="AJ251">
        <v>8697000</v>
      </c>
    </row>
    <row r="252" spans="30:36" x14ac:dyDescent="0.2">
      <c r="AD252" s="4">
        <v>11.795115978504864</v>
      </c>
      <c r="AE252" s="4">
        <v>10.400315666658265</v>
      </c>
      <c r="AF252">
        <v>0.97815682905878021</v>
      </c>
      <c r="AG252">
        <v>0.9808335868573167</v>
      </c>
      <c r="AJ252">
        <v>11738287</v>
      </c>
    </row>
    <row r="253" spans="30:36" x14ac:dyDescent="0.2">
      <c r="AD253" s="4">
        <v>-28.101612412534227</v>
      </c>
      <c r="AE253" s="4">
        <v>10.070399319380286</v>
      </c>
      <c r="AF253">
        <v>1.3841239109390127</v>
      </c>
      <c r="AG253">
        <v>1.5631532179579402</v>
      </c>
      <c r="AJ253">
        <v>3496836</v>
      </c>
    </row>
    <row r="254" spans="30:36" x14ac:dyDescent="0.2">
      <c r="AD254" s="4">
        <v>-32.776202767316889</v>
      </c>
      <c r="AE254" s="4">
        <v>9.6732564437200228</v>
      </c>
      <c r="AF254">
        <v>1.8577476714648602</v>
      </c>
      <c r="AG254">
        <v>1.6995027380877448</v>
      </c>
      <c r="AJ254">
        <v>1975971</v>
      </c>
    </row>
    <row r="255" spans="30:36" x14ac:dyDescent="0.2">
      <c r="AD255" s="4">
        <v>29.791653553219614</v>
      </c>
      <c r="AE255" s="4">
        <v>9.9340167575709515</v>
      </c>
      <c r="AF255">
        <v>2.0045514432866209</v>
      </c>
      <c r="AG255">
        <v>1.2165373423860331</v>
      </c>
      <c r="AJ255">
        <v>2098520</v>
      </c>
    </row>
    <row r="256" spans="30:36" x14ac:dyDescent="0.2">
      <c r="AD256" s="4">
        <v>16.36760426770126</v>
      </c>
      <c r="AE256" s="4">
        <v>10.085600754292345</v>
      </c>
      <c r="AF256">
        <v>1.7223386420787929</v>
      </c>
      <c r="AG256">
        <v>1.0828089185246927</v>
      </c>
      <c r="AJ256">
        <v>5010186</v>
      </c>
    </row>
    <row r="257" spans="30:36" x14ac:dyDescent="0.2">
      <c r="AD257" s="4">
        <v>-6.9973970596250563</v>
      </c>
      <c r="AE257" s="4">
        <v>7.5464663369027294</v>
      </c>
      <c r="AF257">
        <v>0.55087962805939161</v>
      </c>
      <c r="AG257">
        <v>2.1969062922707994</v>
      </c>
      <c r="AI257">
        <v>1.55</v>
      </c>
    </row>
    <row r="258" spans="30:36" x14ac:dyDescent="0.2">
      <c r="AD258" s="4">
        <v>-0.99660091297006592</v>
      </c>
      <c r="AE258" s="4">
        <v>7.5364503346722458</v>
      </c>
      <c r="AF258">
        <v>0.51929587724156845</v>
      </c>
      <c r="AG258">
        <v>2.2746674687307014</v>
      </c>
      <c r="AI258">
        <v>1.55</v>
      </c>
    </row>
    <row r="259" spans="30:36" x14ac:dyDescent="0.2">
      <c r="AD259" s="4">
        <v>35.662625415830725</v>
      </c>
      <c r="AE259" s="4">
        <v>7.8414512569252661</v>
      </c>
      <c r="AF259">
        <v>0.53021990203810532</v>
      </c>
      <c r="AG259">
        <v>1.9670202453404113</v>
      </c>
      <c r="AI259">
        <v>1.55</v>
      </c>
    </row>
    <row r="260" spans="30:36" x14ac:dyDescent="0.2">
      <c r="AD260" s="4">
        <v>23.896750414915104</v>
      </c>
      <c r="AE260" s="4">
        <v>8.0557296317458</v>
      </c>
      <c r="AF260">
        <v>0.49180912219510936</v>
      </c>
      <c r="AG260">
        <v>1.8151790626441635</v>
      </c>
      <c r="AI260">
        <v>1.55</v>
      </c>
    </row>
    <row r="261" spans="30:36" x14ac:dyDescent="0.2">
      <c r="AD261" s="4">
        <v>7.4818151647850941</v>
      </c>
      <c r="AE261" s="4">
        <v>8.1278811177582337</v>
      </c>
      <c r="AF261">
        <v>0.40981365416912424</v>
      </c>
      <c r="AG261">
        <v>1.8493331884919593</v>
      </c>
      <c r="AI261">
        <v>1.55</v>
      </c>
    </row>
    <row r="262" spans="30:36" x14ac:dyDescent="0.2">
      <c r="AD262" s="4">
        <v>9.8031534879711746</v>
      </c>
      <c r="AE262" s="4">
        <v>8.2214001807243289</v>
      </c>
      <c r="AF262">
        <v>0.37433911465950465</v>
      </c>
      <c r="AG262">
        <v>1.8070942146787368</v>
      </c>
      <c r="AI262">
        <v>1.55</v>
      </c>
    </row>
    <row r="263" spans="30:36" x14ac:dyDescent="0.2">
      <c r="AD263" s="4">
        <v>-14.900797293980418</v>
      </c>
      <c r="AE263" s="4">
        <v>8.0600476613647398</v>
      </c>
      <c r="AF263">
        <v>0.46035366962248936</v>
      </c>
      <c r="AG263">
        <v>2.2594046137647172</v>
      </c>
      <c r="AI263">
        <v>1.55</v>
      </c>
    </row>
    <row r="264" spans="30:36" x14ac:dyDescent="0.2">
      <c r="AD264" s="4">
        <v>-48.688602946635243</v>
      </c>
      <c r="AE264" s="4">
        <v>7.3927903676613704</v>
      </c>
      <c r="AF264">
        <v>0.49794592105768015</v>
      </c>
      <c r="AG264">
        <v>4.2063073501815014</v>
      </c>
      <c r="AI264">
        <v>1.55</v>
      </c>
    </row>
    <row r="265" spans="30:36" x14ac:dyDescent="0.2">
      <c r="AD265" s="4">
        <v>11.113498564244518</v>
      </c>
      <c r="AE265" s="4">
        <v>7.4981723701665537</v>
      </c>
      <c r="AF265">
        <v>0.54636745841308298</v>
      </c>
      <c r="AG265">
        <v>3.5683724146567295</v>
      </c>
      <c r="AI265">
        <v>8.5299999999999994</v>
      </c>
    </row>
    <row r="266" spans="30:36" x14ac:dyDescent="0.2">
      <c r="AD266" s="4">
        <v>38.20088311840869</v>
      </c>
      <c r="AE266" s="4">
        <v>7.8217104856392901</v>
      </c>
      <c r="AF266">
        <v>0.41803394455745102</v>
      </c>
      <c r="AG266">
        <v>2.4917595767406207</v>
      </c>
      <c r="AI266">
        <v>8.5299999999999994</v>
      </c>
    </row>
    <row r="267" spans="30:36" x14ac:dyDescent="0.2">
      <c r="AD267" s="4">
        <v>-17.611766718907745</v>
      </c>
      <c r="AE267" s="4">
        <v>8.4834850003555324</v>
      </c>
      <c r="AF267">
        <v>1.6047263535359473</v>
      </c>
      <c r="AG267">
        <v>0.65075808788424638</v>
      </c>
    </row>
    <row r="268" spans="30:36" x14ac:dyDescent="0.2">
      <c r="AD268" s="4">
        <v>72.165237839523996</v>
      </c>
      <c r="AE268" s="4">
        <v>9.026769515131793</v>
      </c>
      <c r="AF268">
        <v>1.8735058871752195</v>
      </c>
      <c r="AG268">
        <v>0.44473225711765652</v>
      </c>
    </row>
    <row r="269" spans="30:36" x14ac:dyDescent="0.2">
      <c r="AD269" s="4">
        <v>85.505943881054378</v>
      </c>
      <c r="AE269" s="4">
        <v>9.6446862531633109</v>
      </c>
      <c r="AF269">
        <v>0.76744306790726358</v>
      </c>
      <c r="AG269">
        <v>0.66806582429203787</v>
      </c>
    </row>
    <row r="270" spans="30:36" x14ac:dyDescent="0.2">
      <c r="AD270" s="4">
        <v>30.125247352121114</v>
      </c>
      <c r="AE270" s="4">
        <v>9.9080134949893992</v>
      </c>
      <c r="AF270">
        <v>0.55494938923545356</v>
      </c>
      <c r="AG270">
        <v>0.51411770924731237</v>
      </c>
    </row>
    <row r="271" spans="30:36" x14ac:dyDescent="0.2">
      <c r="AD271" s="4">
        <v>0.34760320235349895</v>
      </c>
      <c r="AE271" s="4">
        <v>9.9114834995772867</v>
      </c>
      <c r="AF271">
        <v>0.5215816932192614</v>
      </c>
      <c r="AG271">
        <v>0.4988323241021082</v>
      </c>
      <c r="AJ271">
        <v>4611100.4800000004</v>
      </c>
    </row>
    <row r="272" spans="30:36" x14ac:dyDescent="0.2">
      <c r="AD272" s="4">
        <v>-1.9653868741741309</v>
      </c>
      <c r="AE272" s="4">
        <v>9.8916339250625285</v>
      </c>
      <c r="AF272">
        <v>0.51304133168565869</v>
      </c>
      <c r="AG272">
        <v>0.46703538147289297</v>
      </c>
    </row>
    <row r="273" spans="30:36" x14ac:dyDescent="0.2">
      <c r="AD273" s="4">
        <v>-33.021144610691785</v>
      </c>
      <c r="AE273" s="4">
        <v>9.4908407174516647</v>
      </c>
      <c r="AF273">
        <v>0.44382560213626243</v>
      </c>
      <c r="AG273">
        <v>0.63365687358739142</v>
      </c>
      <c r="AJ273">
        <v>4578647.5999999996</v>
      </c>
    </row>
    <row r="274" spans="30:36" x14ac:dyDescent="0.2">
      <c r="AD274" s="4">
        <v>-20.412723449001046</v>
      </c>
      <c r="AE274" s="4">
        <v>9.2625247692136305</v>
      </c>
      <c r="AF274">
        <v>0.77964686810694495</v>
      </c>
      <c r="AG274">
        <v>0.8955893770703417</v>
      </c>
      <c r="AJ274">
        <v>4641814.5</v>
      </c>
    </row>
    <row r="275" spans="30:36" x14ac:dyDescent="0.2">
      <c r="AD275" s="4">
        <v>35.266750192203652</v>
      </c>
      <c r="AE275" s="4">
        <v>9.5646033394369052</v>
      </c>
      <c r="AF275">
        <v>0.81316988132828216</v>
      </c>
      <c r="AG275">
        <v>0.75025820453279379</v>
      </c>
      <c r="AJ275">
        <v>4965022</v>
      </c>
    </row>
    <row r="276" spans="30:36" x14ac:dyDescent="0.2">
      <c r="AD276" s="4">
        <v>24.302114494966389</v>
      </c>
      <c r="AE276" s="4">
        <v>9.7821481630433667</v>
      </c>
      <c r="AF276">
        <v>0.70219857103023831</v>
      </c>
      <c r="AG276">
        <v>0.62064963573120713</v>
      </c>
    </row>
    <row r="277" spans="30:36" x14ac:dyDescent="0.2">
      <c r="AD277" s="4">
        <v>-40.592651387373088</v>
      </c>
      <c r="AE277" s="4">
        <v>8.8797786338946807</v>
      </c>
      <c r="AF277">
        <v>2.1184702863408735</v>
      </c>
      <c r="AG277">
        <v>3.8393224962422758</v>
      </c>
    </row>
    <row r="278" spans="30:36" x14ac:dyDescent="0.2">
      <c r="AD278" s="4">
        <v>13.992651561543179</v>
      </c>
      <c r="AE278" s="4">
        <v>9.0107424342369864</v>
      </c>
      <c r="AF278">
        <v>2.3854198383885699</v>
      </c>
      <c r="AG278">
        <v>3.529423973823651</v>
      </c>
      <c r="AI278">
        <v>5.43</v>
      </c>
    </row>
    <row r="279" spans="30:36" x14ac:dyDescent="0.2">
      <c r="AD279" s="4">
        <v>0.9071374502478361</v>
      </c>
      <c r="AE279" s="4">
        <v>9.0197729109683777</v>
      </c>
      <c r="AF279">
        <v>2.585251412297493</v>
      </c>
      <c r="AG279">
        <v>3.7165603939551599</v>
      </c>
      <c r="AI279">
        <v>5.43</v>
      </c>
    </row>
    <row r="280" spans="30:36" x14ac:dyDescent="0.2">
      <c r="AD280" s="4">
        <v>20.666916720105512</v>
      </c>
      <c r="AE280" s="4">
        <v>9.2076367204018688</v>
      </c>
      <c r="AF280">
        <v>1.829370513299307</v>
      </c>
      <c r="AG280">
        <v>6.8369597914368798</v>
      </c>
      <c r="AI280">
        <v>5.43</v>
      </c>
    </row>
    <row r="281" spans="30:36" x14ac:dyDescent="0.2">
      <c r="AD281" s="4">
        <v>41.080918479895715</v>
      </c>
      <c r="AE281" s="4">
        <v>9.5518001501084342</v>
      </c>
      <c r="AF281">
        <v>1.6581226798656532</v>
      </c>
      <c r="AG281">
        <v>5.3436389481165598</v>
      </c>
      <c r="AI281">
        <v>5.43</v>
      </c>
    </row>
    <row r="282" spans="30:36" x14ac:dyDescent="0.2">
      <c r="AD282" s="4">
        <v>15.323383084577113</v>
      </c>
      <c r="AE282" s="4">
        <v>9.6943701729550096</v>
      </c>
      <c r="AF282">
        <v>1.4167199209899495</v>
      </c>
      <c r="AG282">
        <v>5.1274497719709107</v>
      </c>
      <c r="AI282">
        <v>7.75</v>
      </c>
    </row>
    <row r="283" spans="30:36" x14ac:dyDescent="0.2">
      <c r="AD283" s="4">
        <v>-11.235054850240354</v>
      </c>
      <c r="AE283" s="4">
        <v>9.5751917971990501</v>
      </c>
      <c r="AF283">
        <v>1.3756178854899301</v>
      </c>
      <c r="AG283">
        <v>5.8393390265916825</v>
      </c>
      <c r="AI283">
        <v>12.4</v>
      </c>
    </row>
    <row r="284" spans="30:36" x14ac:dyDescent="0.2">
      <c r="AD284" s="4">
        <v>-9.3383322918836367</v>
      </c>
      <c r="AE284" s="4">
        <v>9.4771562517465782</v>
      </c>
      <c r="AF284">
        <v>1.3074823286018045</v>
      </c>
      <c r="AG284">
        <v>6.149869811609741</v>
      </c>
      <c r="AI284">
        <v>13.18</v>
      </c>
    </row>
    <row r="285" spans="30:36" x14ac:dyDescent="0.2">
      <c r="AD285" s="4">
        <v>4.9548169704395777</v>
      </c>
      <c r="AE285" s="4">
        <v>9.5255160087368864</v>
      </c>
      <c r="AF285">
        <v>1.2507402345974263</v>
      </c>
      <c r="AG285">
        <v>5.7683327252827432</v>
      </c>
      <c r="AI285">
        <v>15.5</v>
      </c>
    </row>
    <row r="286" spans="30:36" x14ac:dyDescent="0.2">
      <c r="AD286" s="4">
        <v>3.2032105071141919</v>
      </c>
      <c r="AE286" s="4">
        <v>9.557045784877424</v>
      </c>
      <c r="AF286">
        <v>1.2646317801395848</v>
      </c>
      <c r="AG286">
        <v>5.5759332579185523</v>
      </c>
      <c r="AI286">
        <v>15.5</v>
      </c>
    </row>
    <row r="287" spans="30:36" x14ac:dyDescent="0.2">
      <c r="AD287" s="4">
        <v>-32.694653948535937</v>
      </c>
      <c r="AE287" s="4">
        <v>10.790267081035894</v>
      </c>
      <c r="AF287">
        <v>1.1475125513464171</v>
      </c>
      <c r="AG287">
        <v>0.9692250648869114</v>
      </c>
      <c r="AJ287">
        <v>18300000</v>
      </c>
    </row>
    <row r="288" spans="30:36" x14ac:dyDescent="0.2">
      <c r="AD288" s="4">
        <v>38.246199480904707</v>
      </c>
      <c r="AE288" s="4">
        <v>11.114133044880015</v>
      </c>
      <c r="AF288">
        <v>1.1039922594758318</v>
      </c>
      <c r="AG288">
        <v>0.74522074709817765</v>
      </c>
      <c r="AJ288">
        <v>4170000</v>
      </c>
    </row>
    <row r="289" spans="30:36" x14ac:dyDescent="0.2">
      <c r="AD289" s="4">
        <v>-78.151773873914138</v>
      </c>
      <c r="AE289" s="4">
        <v>9.5930825929770798</v>
      </c>
      <c r="AF289">
        <v>0.82825339471997206</v>
      </c>
      <c r="AG289">
        <v>2.1394666848530313</v>
      </c>
      <c r="AJ289">
        <v>4100000</v>
      </c>
    </row>
    <row r="290" spans="30:36" x14ac:dyDescent="0.2">
      <c r="AD290" s="4">
        <v>6.9903839596262705</v>
      </c>
      <c r="AE290" s="4">
        <v>9.6606513678761825</v>
      </c>
      <c r="AF290">
        <v>0.93108352021003116</v>
      </c>
      <c r="AG290">
        <v>2.2505099439061702</v>
      </c>
      <c r="AJ290">
        <v>4720000</v>
      </c>
    </row>
    <row r="291" spans="30:36" x14ac:dyDescent="0.2">
      <c r="AD291" s="4">
        <v>-7.5662927078021411</v>
      </c>
      <c r="AE291" s="4">
        <v>9.5819728915478954</v>
      </c>
      <c r="AF291">
        <v>0.84139784946236562</v>
      </c>
      <c r="AG291">
        <v>2.456382318460796</v>
      </c>
      <c r="AJ291">
        <v>4140000</v>
      </c>
    </row>
    <row r="292" spans="30:36" x14ac:dyDescent="0.2">
      <c r="AD292" s="4">
        <v>-25.205158264947247</v>
      </c>
      <c r="AE292" s="4">
        <v>9.2915516274010059</v>
      </c>
      <c r="AF292">
        <v>0.71317792578496675</v>
      </c>
      <c r="AG292">
        <v>3.3202102157477409</v>
      </c>
    </row>
    <row r="293" spans="30:36" x14ac:dyDescent="0.2">
      <c r="AD293" s="4">
        <v>-49.087221095334691</v>
      </c>
      <c r="AE293" s="4">
        <v>8.6164953924900995</v>
      </c>
      <c r="AF293">
        <v>0.74155123160674818</v>
      </c>
      <c r="AG293">
        <v>5.8513219847881199</v>
      </c>
      <c r="AJ293">
        <v>4640000</v>
      </c>
    </row>
    <row r="294" spans="30:36" x14ac:dyDescent="0.2">
      <c r="AD294" s="4">
        <v>-27.00108656283955</v>
      </c>
      <c r="AE294" s="4">
        <v>8.3017697631171661</v>
      </c>
      <c r="AF294">
        <v>0.77264694145145663</v>
      </c>
      <c r="AG294">
        <v>7.7137186802282312</v>
      </c>
      <c r="AJ294">
        <v>3260000</v>
      </c>
    </row>
    <row r="295" spans="30:36" x14ac:dyDescent="0.2">
      <c r="AD295" s="4">
        <v>8.4842470850905496</v>
      </c>
      <c r="AE295" s="4">
        <v>8.3832045514129199</v>
      </c>
      <c r="AF295">
        <v>0.88008199521694563</v>
      </c>
      <c r="AG295">
        <v>5.0336153670249253</v>
      </c>
    </row>
    <row r="296" spans="30:36" x14ac:dyDescent="0.2">
      <c r="AD296" s="4">
        <v>34.644408872627487</v>
      </c>
      <c r="AE296" s="4">
        <v>8.6806716604087129</v>
      </c>
      <c r="AF296">
        <v>0.75799802110817938</v>
      </c>
      <c r="AG296">
        <v>3.62109375</v>
      </c>
      <c r="AJ296">
        <v>5360000</v>
      </c>
    </row>
    <row r="297" spans="30:36" x14ac:dyDescent="0.2">
      <c r="AD297" s="4">
        <v>-36.395920221332126</v>
      </c>
      <c r="AE297" s="4">
        <v>9.6423175746244585</v>
      </c>
      <c r="AF297">
        <v>0.51682156452553241</v>
      </c>
      <c r="AG297">
        <v>2.8714536129325454</v>
      </c>
    </row>
    <row r="298" spans="30:36" x14ac:dyDescent="0.2">
      <c r="AD298" s="4">
        <v>23.644744530286307</v>
      </c>
      <c r="AE298" s="4">
        <v>9.8545598789127045</v>
      </c>
      <c r="AF298">
        <v>0.61408693510651402</v>
      </c>
      <c r="AG298">
        <v>2.7530585455500129</v>
      </c>
      <c r="AJ298">
        <v>17800000</v>
      </c>
    </row>
    <row r="299" spans="30:36" x14ac:dyDescent="0.2">
      <c r="AD299" s="4">
        <v>25.697033342084534</v>
      </c>
      <c r="AE299" s="4">
        <v>10.083264207145126</v>
      </c>
      <c r="AF299">
        <v>0.59606592238171185</v>
      </c>
      <c r="AG299">
        <v>2.5082083629224279</v>
      </c>
      <c r="AJ299">
        <v>19100000</v>
      </c>
    </row>
    <row r="300" spans="30:36" x14ac:dyDescent="0.2">
      <c r="AD300" s="4">
        <v>0.97330715568737203</v>
      </c>
      <c r="AE300" s="4">
        <v>10.09295021748145</v>
      </c>
      <c r="AF300">
        <v>0.60332600878945264</v>
      </c>
      <c r="AG300">
        <v>2.6563792818136687</v>
      </c>
      <c r="AJ300">
        <v>15000000</v>
      </c>
    </row>
    <row r="301" spans="30:36" x14ac:dyDescent="0.2">
      <c r="AD301" s="4">
        <v>1.1707761045838161</v>
      </c>
      <c r="AE301" s="4">
        <v>10.104589972973457</v>
      </c>
      <c r="AF301">
        <v>0.60110209351655441</v>
      </c>
      <c r="AG301">
        <v>2.8396237988141486</v>
      </c>
    </row>
    <row r="302" spans="30:36" x14ac:dyDescent="0.2">
      <c r="AD302" s="4">
        <v>-21.030464117767327</v>
      </c>
      <c r="AE302" s="4">
        <v>9.8684819433373132</v>
      </c>
      <c r="AF302">
        <v>0.60928516261906807</v>
      </c>
      <c r="AG302">
        <v>2.9131628003314001</v>
      </c>
      <c r="AJ302">
        <v>15200000</v>
      </c>
    </row>
    <row r="303" spans="30:36" x14ac:dyDescent="0.2">
      <c r="AD303" s="4">
        <v>-35.376967688483845</v>
      </c>
      <c r="AE303" s="4">
        <v>9.4318826419234192</v>
      </c>
      <c r="AF303">
        <v>0.78386036960985628</v>
      </c>
      <c r="AG303">
        <v>3.4805288461538462</v>
      </c>
      <c r="AJ303">
        <v>13530000</v>
      </c>
    </row>
    <row r="304" spans="30:36" x14ac:dyDescent="0.2">
      <c r="AD304" s="4">
        <v>-19.150641025641026</v>
      </c>
      <c r="AE304" s="4">
        <v>9.2193001133476553</v>
      </c>
      <c r="AF304">
        <v>1.0053495836628368</v>
      </c>
      <c r="AG304">
        <v>4.2724479682854311</v>
      </c>
      <c r="AJ304">
        <v>15260000</v>
      </c>
    </row>
    <row r="305" spans="30:36" x14ac:dyDescent="0.2">
      <c r="AD305" s="4">
        <v>23.964321110009912</v>
      </c>
      <c r="AE305" s="4">
        <v>9.434123718577732</v>
      </c>
      <c r="AF305">
        <v>1.0428738090608594</v>
      </c>
      <c r="AG305">
        <v>3.3599296450271825</v>
      </c>
      <c r="AJ305">
        <v>14650000</v>
      </c>
    </row>
    <row r="306" spans="30:36" x14ac:dyDescent="0.2">
      <c r="AD306" s="4">
        <v>42.500799488327473</v>
      </c>
      <c r="AE306" s="4">
        <v>9.7883011427270112</v>
      </c>
      <c r="AF306">
        <v>1.0559774964838256</v>
      </c>
      <c r="AG306">
        <v>2.4603904847396767</v>
      </c>
    </row>
    <row r="307" spans="30:36" x14ac:dyDescent="0.2">
      <c r="AD307" s="4">
        <v>-31.228859188213875</v>
      </c>
      <c r="AE307" s="4">
        <v>9.3157494764535524</v>
      </c>
      <c r="AF307">
        <v>2.7230661664531488</v>
      </c>
      <c r="AG307">
        <v>1.1544353759850809</v>
      </c>
    </row>
    <row r="308" spans="30:36" x14ac:dyDescent="0.2">
      <c r="AD308" s="4">
        <v>17.264761105257893</v>
      </c>
      <c r="AE308" s="4">
        <v>9.475013584155743</v>
      </c>
      <c r="AF308">
        <v>2.1878811204024853</v>
      </c>
      <c r="AG308">
        <v>0.95925756545388807</v>
      </c>
      <c r="AJ308">
        <v>1100000</v>
      </c>
    </row>
    <row r="309" spans="30:36" x14ac:dyDescent="0.2">
      <c r="AD309" s="4">
        <v>13.62805870828902</v>
      </c>
      <c r="AE309" s="4">
        <v>9.6027738696278533</v>
      </c>
      <c r="AF309">
        <v>2.6046318529833159</v>
      </c>
      <c r="AG309">
        <v>0.92508615208343437</v>
      </c>
    </row>
    <row r="310" spans="30:36" x14ac:dyDescent="0.2">
      <c r="AD310" s="4">
        <v>-14.67827392438393</v>
      </c>
      <c r="AE310" s="4">
        <v>9.4440328076479343</v>
      </c>
      <c r="AF310">
        <v>2.7461222223534834</v>
      </c>
      <c r="AG310">
        <v>1.2551118898395806</v>
      </c>
      <c r="AJ310">
        <v>1500000</v>
      </c>
    </row>
    <row r="311" spans="30:36" x14ac:dyDescent="0.2">
      <c r="AD311" s="4">
        <v>15.595874121783254</v>
      </c>
      <c r="AE311" s="4">
        <v>9.588962886273146</v>
      </c>
      <c r="AF311">
        <v>2.6546749553164175</v>
      </c>
      <c r="AG311">
        <v>1.2126207746133819</v>
      </c>
      <c r="AJ311">
        <v>1700000</v>
      </c>
    </row>
    <row r="312" spans="30:36" x14ac:dyDescent="0.2">
      <c r="AD312" s="4">
        <v>-16.487520781235439</v>
      </c>
      <c r="AE312" s="4">
        <v>9.4087887726968003</v>
      </c>
      <c r="AF312">
        <v>2.8205209687851593</v>
      </c>
      <c r="AG312">
        <v>1.2549771051318928</v>
      </c>
    </row>
    <row r="313" spans="30:36" x14ac:dyDescent="0.2">
      <c r="AD313" s="4">
        <v>-36.341549234851961</v>
      </c>
      <c r="AE313" s="4">
        <v>8.9571506721865415</v>
      </c>
      <c r="AF313">
        <v>3.1010974591751772</v>
      </c>
      <c r="AG313">
        <v>1.9896562064693375</v>
      </c>
      <c r="AJ313">
        <v>1900000</v>
      </c>
    </row>
    <row r="314" spans="30:36" x14ac:dyDescent="0.2">
      <c r="AD314" s="4">
        <v>14.913014030543556</v>
      </c>
      <c r="AE314" s="4">
        <v>9.0961559286126796</v>
      </c>
      <c r="AF314">
        <v>3.7066640613721833</v>
      </c>
      <c r="AG314">
        <v>1.809087591052686</v>
      </c>
      <c r="AJ314">
        <v>2500000</v>
      </c>
    </row>
    <row r="315" spans="30:36" x14ac:dyDescent="0.2">
      <c r="AD315" s="4">
        <v>36.464489032202238</v>
      </c>
      <c r="AE315" s="4">
        <v>9.4070501697935427</v>
      </c>
      <c r="AF315">
        <v>1.9630420420758468</v>
      </c>
      <c r="AG315">
        <v>1.383774083373563</v>
      </c>
    </row>
    <row r="316" spans="30:36" x14ac:dyDescent="0.2">
      <c r="AD316" s="4">
        <v>3.4441613526372485</v>
      </c>
      <c r="AE316" s="4">
        <v>9.4409119470870593</v>
      </c>
      <c r="AF316">
        <v>1.7709631200829603</v>
      </c>
      <c r="AG316">
        <v>1.4477397953625115</v>
      </c>
      <c r="AJ316">
        <v>5800000</v>
      </c>
    </row>
    <row r="317" spans="30:36" x14ac:dyDescent="0.2">
      <c r="AD317" s="4">
        <v>-39.662147774859818</v>
      </c>
      <c r="AE317" s="4">
        <v>11.820527804857139</v>
      </c>
      <c r="AF317">
        <v>1.4198423648445058</v>
      </c>
      <c r="AG317">
        <v>1.1218386072226796</v>
      </c>
      <c r="AJ317">
        <v>68284041</v>
      </c>
    </row>
    <row r="318" spans="30:36" x14ac:dyDescent="0.2">
      <c r="AD318" s="4">
        <v>29.214210092930244</v>
      </c>
      <c r="AE318" s="4">
        <v>12.076829189409015</v>
      </c>
      <c r="AF318">
        <v>1.26184722684455</v>
      </c>
      <c r="AG318">
        <v>0.88940097409986796</v>
      </c>
      <c r="AJ318">
        <v>27893493</v>
      </c>
    </row>
    <row r="319" spans="30:36" x14ac:dyDescent="0.2">
      <c r="AD319" s="4">
        <v>31.354977468250716</v>
      </c>
      <c r="AE319" s="4">
        <v>12.349562413529963</v>
      </c>
      <c r="AF319">
        <v>1.3310615510998873</v>
      </c>
      <c r="AG319">
        <v>0.66373847240090267</v>
      </c>
      <c r="AJ319">
        <v>26610906</v>
      </c>
    </row>
    <row r="320" spans="30:36" x14ac:dyDescent="0.2">
      <c r="AD320" s="4">
        <v>-74.890734171074115</v>
      </c>
      <c r="AE320" s="4">
        <v>10.967629162089013</v>
      </c>
      <c r="AF320">
        <v>1.4189811468808722</v>
      </c>
      <c r="AG320">
        <v>2.0208739455207274</v>
      </c>
      <c r="AJ320">
        <v>26116829</v>
      </c>
    </row>
    <row r="321" spans="30:36" x14ac:dyDescent="0.2">
      <c r="AD321" s="4">
        <v>-6.1310745769144512</v>
      </c>
      <c r="AE321" s="4">
        <v>10.904358374883346</v>
      </c>
      <c r="AF321">
        <v>1.2490474739007849</v>
      </c>
      <c r="AG321">
        <v>2.1696469593663279</v>
      </c>
      <c r="AJ321">
        <v>27553664</v>
      </c>
    </row>
    <row r="322" spans="30:36" x14ac:dyDescent="0.2">
      <c r="AD322" s="4">
        <v>-3.4715968610442358</v>
      </c>
      <c r="AE322" s="4">
        <v>10.869025486978895</v>
      </c>
      <c r="AF322">
        <v>1.2294301073211793</v>
      </c>
      <c r="AG322">
        <v>2.2187761785088722</v>
      </c>
    </row>
    <row r="323" spans="30:36" x14ac:dyDescent="0.2">
      <c r="AD323" s="4">
        <v>-43.713350087579009</v>
      </c>
      <c r="AE323" s="4">
        <v>10.294312683904778</v>
      </c>
      <c r="AF323">
        <v>1.4321141659597825</v>
      </c>
      <c r="AG323">
        <v>3.2973887160059534</v>
      </c>
      <c r="AJ323">
        <v>26100000</v>
      </c>
    </row>
    <row r="324" spans="30:36" x14ac:dyDescent="0.2">
      <c r="AD324" s="4">
        <v>-19.858611825192803</v>
      </c>
      <c r="AE324" s="4">
        <v>10.072934924846477</v>
      </c>
      <c r="AF324">
        <v>1.5484585249531595</v>
      </c>
      <c r="AG324">
        <v>3.7889672055037353</v>
      </c>
      <c r="AJ324">
        <v>26500000</v>
      </c>
    </row>
    <row r="325" spans="30:36" x14ac:dyDescent="0.2">
      <c r="AD325" s="4">
        <v>22.846410332165618</v>
      </c>
      <c r="AE325" s="4">
        <v>10.278699617473272</v>
      </c>
      <c r="AF325">
        <v>1.3818057855264438</v>
      </c>
      <c r="AG325">
        <v>2.5205112347969489</v>
      </c>
    </row>
    <row r="326" spans="30:36" x14ac:dyDescent="0.2">
      <c r="AD326" s="4">
        <v>25.118532261389404</v>
      </c>
      <c r="AE326" s="4">
        <v>10.502790977565914</v>
      </c>
      <c r="AF326">
        <v>1.1825099800399201</v>
      </c>
      <c r="AG326">
        <v>1.9216300079633137</v>
      </c>
      <c r="AJ326">
        <v>20300000</v>
      </c>
    </row>
    <row r="327" spans="30:36" x14ac:dyDescent="0.2">
      <c r="AD327" s="4">
        <v>-16.422869356560284</v>
      </c>
      <c r="AE327" s="4">
        <v>10.030208305315284</v>
      </c>
      <c r="AF327">
        <v>0.74034011129023869</v>
      </c>
      <c r="AG327">
        <v>1.474099198308519</v>
      </c>
      <c r="AJ327">
        <v>1705000</v>
      </c>
    </row>
    <row r="328" spans="30:36" x14ac:dyDescent="0.2">
      <c r="AD328" s="4">
        <v>20.901242181305612</v>
      </c>
      <c r="AE328" s="4">
        <v>10.220012151347644</v>
      </c>
      <c r="AF328">
        <v>0.64632362294873424</v>
      </c>
      <c r="AG328">
        <v>1.8860713374867928</v>
      </c>
    </row>
    <row r="329" spans="30:36" x14ac:dyDescent="0.2">
      <c r="AD329" s="4">
        <v>44.059460050278723</v>
      </c>
      <c r="AE329" s="4">
        <v>10.585068096724608</v>
      </c>
      <c r="AF329">
        <v>0.75844164118246682</v>
      </c>
      <c r="AG329">
        <v>1.396079919069297</v>
      </c>
      <c r="AJ329">
        <v>2103157</v>
      </c>
    </row>
    <row r="330" spans="30:36" x14ac:dyDescent="0.2">
      <c r="AD330" s="4">
        <v>6.59838138593829</v>
      </c>
      <c r="AE330" s="4">
        <v>10.648966238356156</v>
      </c>
      <c r="AF330">
        <v>0.76564920534740954</v>
      </c>
      <c r="AG330">
        <v>1.4602244418610169</v>
      </c>
      <c r="AJ330">
        <v>2750000</v>
      </c>
    </row>
    <row r="331" spans="30:36" x14ac:dyDescent="0.2">
      <c r="AD331" s="4">
        <v>7.3951932430188148</v>
      </c>
      <c r="AE331" s="4">
        <v>10.720311477789672</v>
      </c>
      <c r="AF331">
        <v>0.69294815188595937</v>
      </c>
      <c r="AG331">
        <v>1.4823487827508506</v>
      </c>
      <c r="AJ331">
        <v>2200000</v>
      </c>
    </row>
    <row r="332" spans="30:36" x14ac:dyDescent="0.2">
      <c r="AD332" s="4">
        <v>7.3211682057173153</v>
      </c>
      <c r="AE332" s="4">
        <v>10.790967202556164</v>
      </c>
      <c r="AF332">
        <v>0.7583642145654288</v>
      </c>
      <c r="AG332">
        <v>1.3771922601893782</v>
      </c>
      <c r="AJ332">
        <v>2847000</v>
      </c>
    </row>
    <row r="333" spans="30:36" x14ac:dyDescent="0.2">
      <c r="AD333" s="4">
        <v>-26.976121860848085</v>
      </c>
      <c r="AE333" s="4">
        <v>10.476583502028243</v>
      </c>
      <c r="AF333">
        <v>0.89402590168500207</v>
      </c>
      <c r="AG333">
        <v>1.9169837914023962</v>
      </c>
      <c r="AJ333">
        <v>1977000</v>
      </c>
    </row>
    <row r="334" spans="30:36" x14ac:dyDescent="0.2">
      <c r="AD334" s="4">
        <v>-21.606765327695559</v>
      </c>
      <c r="AE334" s="4">
        <v>10.23315094722801</v>
      </c>
      <c r="AF334">
        <v>0.87714609068361871</v>
      </c>
      <c r="AG334">
        <v>2.8031643293779216</v>
      </c>
      <c r="AJ334">
        <v>1840000</v>
      </c>
    </row>
    <row r="335" spans="30:36" x14ac:dyDescent="0.2">
      <c r="AD335" s="4">
        <v>9.4570298453793598</v>
      </c>
      <c r="AE335" s="4">
        <v>10.323512811975622</v>
      </c>
      <c r="AF335">
        <v>0.9319663991841336</v>
      </c>
      <c r="AG335">
        <v>2.3648817345597899</v>
      </c>
      <c r="AJ335">
        <v>1919000</v>
      </c>
    </row>
    <row r="336" spans="30:36" x14ac:dyDescent="0.2">
      <c r="AD336" s="4">
        <v>7.8022339027595269</v>
      </c>
      <c r="AE336" s="4">
        <v>10.398641006907823</v>
      </c>
      <c r="AF336">
        <v>0.92715792926255947</v>
      </c>
      <c r="AG336">
        <v>2.1486210574432425</v>
      </c>
      <c r="AJ336">
        <v>2065000</v>
      </c>
    </row>
    <row r="337" spans="30:36" x14ac:dyDescent="0.2">
      <c r="AD337" s="4">
        <v>-33.168717616580309</v>
      </c>
      <c r="AE337" s="4">
        <v>9.0185743563542289</v>
      </c>
      <c r="AF337">
        <v>1.802971504601397</v>
      </c>
      <c r="AG337">
        <v>3.0623864324651726</v>
      </c>
      <c r="AJ337">
        <v>16916133</v>
      </c>
    </row>
    <row r="338" spans="30:36" x14ac:dyDescent="0.2">
      <c r="AD338" s="4">
        <v>16.486977589339794</v>
      </c>
      <c r="AE338" s="4">
        <v>9.1711836567749891</v>
      </c>
      <c r="AF338">
        <v>1.8973198746954403</v>
      </c>
      <c r="AG338">
        <v>2.5969217970049918</v>
      </c>
    </row>
    <row r="339" spans="30:36" x14ac:dyDescent="0.2">
      <c r="AD339" s="4">
        <v>-17.533277870216306</v>
      </c>
      <c r="AE339" s="4">
        <v>8.9784083146288935</v>
      </c>
      <c r="AF339">
        <v>4.352578657152125</v>
      </c>
      <c r="AG339">
        <v>2.0809583858764187</v>
      </c>
    </row>
    <row r="340" spans="30:36" x14ac:dyDescent="0.2">
      <c r="AD340" s="4">
        <v>-5.5989911727616644</v>
      </c>
      <c r="AE340" s="4">
        <v>8.920789888464375</v>
      </c>
      <c r="AF340">
        <v>2.2754813518244243</v>
      </c>
      <c r="AG340">
        <v>3.2496660432807909</v>
      </c>
    </row>
    <row r="341" spans="30:36" x14ac:dyDescent="0.2">
      <c r="AD341" s="4">
        <v>-8.3622762489981302</v>
      </c>
      <c r="AE341" s="4">
        <v>8.8334627207199308</v>
      </c>
      <c r="AF341">
        <v>2.0424840264544333</v>
      </c>
      <c r="AG341">
        <v>3.9565597667638484</v>
      </c>
    </row>
    <row r="342" spans="30:36" x14ac:dyDescent="0.2">
      <c r="AD342" s="4">
        <v>11.326530612244898</v>
      </c>
      <c r="AE342" s="4">
        <v>8.9407601348883841</v>
      </c>
      <c r="AF342">
        <v>1.5065932976402934</v>
      </c>
      <c r="AG342">
        <v>6.6207935053031299</v>
      </c>
    </row>
    <row r="343" spans="30:36" x14ac:dyDescent="0.2">
      <c r="AD343" s="4">
        <v>-3.6270786958229668</v>
      </c>
      <c r="AE343" s="4">
        <v>8.9038152117229217</v>
      </c>
      <c r="AF343">
        <v>2.0212634822804314</v>
      </c>
      <c r="AG343">
        <v>6.6603260869565215</v>
      </c>
    </row>
    <row r="344" spans="30:36" x14ac:dyDescent="0.2">
      <c r="AD344" s="4">
        <v>1.888586956521739</v>
      </c>
      <c r="AE344" s="4">
        <v>8.9225249573013894</v>
      </c>
      <c r="AF344">
        <v>2.3344012530257725</v>
      </c>
      <c r="AG344">
        <v>6.2454993999199893</v>
      </c>
    </row>
    <row r="345" spans="30:36" x14ac:dyDescent="0.2">
      <c r="AD345" s="4">
        <v>7.094279237231631</v>
      </c>
      <c r="AE345" s="4">
        <v>8.9910643321884613</v>
      </c>
      <c r="AF345">
        <v>1.8656568778979907</v>
      </c>
      <c r="AG345">
        <v>5.7716349147055164</v>
      </c>
    </row>
    <row r="346" spans="30:36" x14ac:dyDescent="0.2">
      <c r="AD346" s="4">
        <v>8.1558959033744252</v>
      </c>
      <c r="AE346" s="4">
        <v>9.0694678130947679</v>
      </c>
      <c r="AF346">
        <v>1.8319059823716948</v>
      </c>
      <c r="AG346">
        <v>5.2155192263412387</v>
      </c>
      <c r="AJ346">
        <v>11576000</v>
      </c>
    </row>
    <row r="347" spans="30:36" x14ac:dyDescent="0.2">
      <c r="AD347" s="4">
        <v>-47.307869305108149</v>
      </c>
      <c r="AE347" s="4">
        <v>8.9890700650436539</v>
      </c>
      <c r="AF347">
        <v>0.90661528580603723</v>
      </c>
      <c r="AG347">
        <v>3.7038053649407363</v>
      </c>
    </row>
    <row r="348" spans="30:36" x14ac:dyDescent="0.2">
      <c r="AD348" s="4">
        <v>24.017467248908297</v>
      </c>
      <c r="AE348" s="4">
        <v>9.2043222996506202</v>
      </c>
      <c r="AF348">
        <v>0.71022697761387832</v>
      </c>
      <c r="AG348">
        <v>3.3125754527162976</v>
      </c>
    </row>
    <row r="349" spans="30:36" x14ac:dyDescent="0.2">
      <c r="AD349" s="4">
        <v>15.231388329979879</v>
      </c>
      <c r="AE349" s="4">
        <v>9.3460942929538025</v>
      </c>
      <c r="AF349">
        <v>0.91866542230517967</v>
      </c>
      <c r="AG349">
        <v>3.5897503055701065</v>
      </c>
      <c r="AJ349">
        <v>8242091</v>
      </c>
    </row>
    <row r="350" spans="30:36" x14ac:dyDescent="0.2">
      <c r="AD350" s="4">
        <v>-17.042081368954076</v>
      </c>
      <c r="AE350" s="4">
        <v>9.159257581746866</v>
      </c>
      <c r="AF350">
        <v>1.0361876116176332</v>
      </c>
      <c r="AG350">
        <v>4.5596716480740893</v>
      </c>
    </row>
    <row r="351" spans="30:36" x14ac:dyDescent="0.2">
      <c r="AD351" s="4">
        <v>9.4190696695432532</v>
      </c>
      <c r="AE351" s="4">
        <v>9.2492725819779711</v>
      </c>
      <c r="AF351">
        <v>1.0916630079516074</v>
      </c>
      <c r="AG351">
        <v>4.1239780705972873</v>
      </c>
      <c r="AJ351">
        <v>7408759.0499999998</v>
      </c>
    </row>
    <row r="352" spans="30:36" x14ac:dyDescent="0.2">
      <c r="AD352" s="4">
        <v>88.188900644416663</v>
      </c>
      <c r="AE352" s="4">
        <v>9.8815486450173733</v>
      </c>
      <c r="AF352">
        <v>0.92236437492881818</v>
      </c>
      <c r="AG352">
        <v>2.5880098129408156</v>
      </c>
      <c r="AJ352">
        <v>6622589.2000000002</v>
      </c>
    </row>
    <row r="353" spans="30:36" x14ac:dyDescent="0.2">
      <c r="AD353" s="4">
        <v>-32.817131759174082</v>
      </c>
      <c r="AE353" s="4">
        <v>9.4837967371639813</v>
      </c>
      <c r="AF353">
        <v>1.6874146874146874</v>
      </c>
      <c r="AG353">
        <v>2.2466337010270063</v>
      </c>
      <c r="AJ353">
        <v>7970000</v>
      </c>
    </row>
    <row r="354" spans="30:36" x14ac:dyDescent="0.2">
      <c r="AD354" s="4">
        <v>-21.612780524914417</v>
      </c>
      <c r="AE354" s="4">
        <v>9.2402874483441355</v>
      </c>
      <c r="AF354">
        <v>1.4976385542168675</v>
      </c>
      <c r="AG354">
        <v>2.5148486024844718</v>
      </c>
      <c r="AJ354">
        <v>5770000</v>
      </c>
    </row>
    <row r="355" spans="30:36" x14ac:dyDescent="0.2">
      <c r="AD355" s="4">
        <v>35.374611801242231</v>
      </c>
      <c r="AE355" s="4">
        <v>9.5431631000922348</v>
      </c>
      <c r="AF355">
        <v>1.1441435053885423</v>
      </c>
      <c r="AG355">
        <v>2.1679690300379955</v>
      </c>
      <c r="AJ355">
        <v>5940000</v>
      </c>
    </row>
    <row r="356" spans="30:36" x14ac:dyDescent="0.2">
      <c r="AD356" s="4">
        <v>-23.048247186178219</v>
      </c>
      <c r="AE356" s="4">
        <v>9.2811715527367742</v>
      </c>
      <c r="AF356">
        <v>1.1299804049640758</v>
      </c>
      <c r="AG356">
        <v>1.8228060368921184</v>
      </c>
    </row>
    <row r="357" spans="30:36" x14ac:dyDescent="0.2">
      <c r="AD357" s="4">
        <v>-43.134287984581313</v>
      </c>
      <c r="AE357" s="4">
        <v>11.11648451637668</v>
      </c>
      <c r="AF357">
        <v>1.4196264855687606</v>
      </c>
      <c r="AG357">
        <v>0.52963386897771703</v>
      </c>
      <c r="AI357">
        <v>6.2</v>
      </c>
    </row>
    <row r="358" spans="30:36" x14ac:dyDescent="0.2">
      <c r="AD358" s="4">
        <v>20.916888406594222</v>
      </c>
      <c r="AE358" s="4">
        <v>11.306417767307444</v>
      </c>
      <c r="AF358">
        <v>1.5038935108153078</v>
      </c>
      <c r="AG358">
        <v>0.46250399547589194</v>
      </c>
      <c r="AI358">
        <v>6.2</v>
      </c>
    </row>
    <row r="359" spans="30:36" x14ac:dyDescent="0.2">
      <c r="AD359" s="4">
        <v>53.788940522731188</v>
      </c>
      <c r="AE359" s="4">
        <v>11.73682872763068</v>
      </c>
      <c r="AF359">
        <v>1.6015810276679843</v>
      </c>
      <c r="AG359">
        <v>0.34200407690155482</v>
      </c>
      <c r="AI359">
        <v>8.5299999999999994</v>
      </c>
    </row>
    <row r="360" spans="30:36" x14ac:dyDescent="0.2">
      <c r="AD360" s="4">
        <v>10.544785962668373</v>
      </c>
      <c r="AE360" s="4">
        <v>11.837079283316969</v>
      </c>
      <c r="AF360">
        <v>1.4579718154186239</v>
      </c>
      <c r="AG360">
        <v>0.3216305338212111</v>
      </c>
      <c r="AI360">
        <v>10.08</v>
      </c>
      <c r="AJ360">
        <v>25800000</v>
      </c>
    </row>
    <row r="361" spans="30:36" x14ac:dyDescent="0.2">
      <c r="AD361" s="4">
        <v>-0.15330546837713147</v>
      </c>
      <c r="AE361" s="4">
        <v>11.835545052302459</v>
      </c>
      <c r="AF361">
        <v>1.3693973729068485</v>
      </c>
      <c r="AG361">
        <v>0.34228022654518592</v>
      </c>
      <c r="AI361">
        <v>10.08</v>
      </c>
    </row>
    <row r="362" spans="30:36" x14ac:dyDescent="0.2">
      <c r="AD362" s="4">
        <v>-5.2363225516751886</v>
      </c>
      <c r="AE362" s="4">
        <v>11.78176105287563</v>
      </c>
      <c r="AF362">
        <v>1.144134814535869</v>
      </c>
      <c r="AG362">
        <v>0.34812448411849223</v>
      </c>
      <c r="AI362">
        <v>10.08</v>
      </c>
    </row>
    <row r="363" spans="30:36" x14ac:dyDescent="0.2">
      <c r="AD363" s="4">
        <v>-37.464461496132799</v>
      </c>
      <c r="AE363" s="4">
        <v>11.312325878090913</v>
      </c>
      <c r="AF363">
        <v>1.0765664512503512</v>
      </c>
      <c r="AG363">
        <v>0.54193146265154479</v>
      </c>
      <c r="AI363">
        <v>10.08</v>
      </c>
    </row>
    <row r="364" spans="30:36" x14ac:dyDescent="0.2">
      <c r="AD364" s="4">
        <v>-14.247653500195542</v>
      </c>
      <c r="AE364" s="4">
        <v>11.158619142203678</v>
      </c>
      <c r="AF364">
        <v>1.2141076052555864</v>
      </c>
      <c r="AG364">
        <v>0.65805375823048196</v>
      </c>
      <c r="AI364">
        <v>11.63</v>
      </c>
    </row>
    <row r="365" spans="30:36" x14ac:dyDescent="0.2">
      <c r="AD365" s="4">
        <v>25.996921585953309</v>
      </c>
      <c r="AE365" s="4">
        <v>11.389706431011088</v>
      </c>
      <c r="AF365">
        <v>1.1903056768558953</v>
      </c>
      <c r="AG365">
        <v>0.56735326388181928</v>
      </c>
      <c r="AI365">
        <v>11.63</v>
      </c>
      <c r="AJ365">
        <v>25754400</v>
      </c>
    </row>
    <row r="366" spans="30:36" x14ac:dyDescent="0.2">
      <c r="AD366" s="4">
        <v>26.016039453889402</v>
      </c>
      <c r="AE366" s="4">
        <v>11.620945441125958</v>
      </c>
      <c r="AF366">
        <v>1.2064581408648982</v>
      </c>
      <c r="AG366">
        <v>0.4501961277119032</v>
      </c>
      <c r="AI366">
        <v>11.63</v>
      </c>
    </row>
    <row r="367" spans="30:36" x14ac:dyDescent="0.2">
      <c r="AD367" s="4">
        <v>-39.317224168615056</v>
      </c>
      <c r="AE367" s="4">
        <v>8.3519283777797906</v>
      </c>
      <c r="AF367">
        <v>0.81222153297615673</v>
      </c>
      <c r="AG367">
        <v>4.2749381480417137</v>
      </c>
      <c r="AI367">
        <v>6.61</v>
      </c>
      <c r="AJ367">
        <v>394805</v>
      </c>
    </row>
    <row r="368" spans="30:36" x14ac:dyDescent="0.2">
      <c r="AD368" s="4">
        <v>38.091769761128525</v>
      </c>
      <c r="AE368" s="4">
        <v>8.6746766542045801</v>
      </c>
      <c r="AF368">
        <v>1.1134686040311068</v>
      </c>
      <c r="AG368">
        <v>3.694677271948315</v>
      </c>
      <c r="AI368">
        <v>6.61</v>
      </c>
    </row>
    <row r="369" spans="30:36" x14ac:dyDescent="0.2">
      <c r="AD369" s="4">
        <v>64.024424519721904</v>
      </c>
      <c r="AE369" s="4">
        <v>9.1695218149500199</v>
      </c>
      <c r="AF369">
        <v>0.96495416783483201</v>
      </c>
      <c r="AG369">
        <v>2.5873657934300849</v>
      </c>
      <c r="AI369">
        <v>7.44</v>
      </c>
    </row>
    <row r="370" spans="30:36" x14ac:dyDescent="0.2">
      <c r="AD370" s="4">
        <v>19.258069217053745</v>
      </c>
      <c r="AE370" s="4">
        <v>9.3456414228315001</v>
      </c>
      <c r="AF370">
        <v>1.0577390761326284</v>
      </c>
      <c r="AG370">
        <v>2.3877213831930537</v>
      </c>
      <c r="AI370">
        <v>9.09</v>
      </c>
      <c r="AJ370">
        <v>4907423.7589999996</v>
      </c>
    </row>
    <row r="371" spans="30:36" x14ac:dyDescent="0.2">
      <c r="AD371" s="4">
        <v>24.318955657765073</v>
      </c>
      <c r="AE371" s="4">
        <v>9.5633217229912084</v>
      </c>
      <c r="AF371">
        <v>0.98296327797739058</v>
      </c>
      <c r="AG371">
        <v>2.1481162921836972</v>
      </c>
      <c r="AI371">
        <v>9.09</v>
      </c>
    </row>
    <row r="372" spans="30:36" x14ac:dyDescent="0.2">
      <c r="AD372" s="4">
        <v>22.76715750093129</v>
      </c>
      <c r="AE372" s="4">
        <v>9.7684410698849966</v>
      </c>
      <c r="AF372">
        <v>0.96259850765969646</v>
      </c>
      <c r="AG372">
        <v>1.9894511725351509</v>
      </c>
      <c r="AI372">
        <v>15.7</v>
      </c>
      <c r="AJ372">
        <v>4699375</v>
      </c>
    </row>
    <row r="373" spans="30:36" x14ac:dyDescent="0.2">
      <c r="AD373" s="4">
        <v>-50.10550830497327</v>
      </c>
      <c r="AE373" s="4">
        <v>9.0731814936880877</v>
      </c>
      <c r="AF373">
        <v>1.0841513601717063</v>
      </c>
      <c r="AG373">
        <v>3.0940884576690664</v>
      </c>
      <c r="AI373">
        <v>15.7</v>
      </c>
      <c r="AJ373">
        <v>3893053.5</v>
      </c>
    </row>
    <row r="374" spans="30:36" x14ac:dyDescent="0.2">
      <c r="AD374" s="4">
        <v>-15.54110730316412</v>
      </c>
      <c r="AE374" s="4">
        <v>8.9042762467342946</v>
      </c>
      <c r="AF374">
        <v>1.1070172965417859</v>
      </c>
      <c r="AG374">
        <v>4.0007954212418895</v>
      </c>
      <c r="AI374">
        <v>17.36</v>
      </c>
      <c r="AJ374">
        <v>3486323.05</v>
      </c>
    </row>
    <row r="375" spans="30:36" x14ac:dyDescent="0.2">
      <c r="AD375" s="4">
        <v>52.454235098651523</v>
      </c>
      <c r="AE375" s="4">
        <v>9.325970514041579</v>
      </c>
      <c r="AF375">
        <v>0.83213030942857746</v>
      </c>
      <c r="AG375">
        <v>2.6575444115104072</v>
      </c>
      <c r="AI375">
        <v>19.829999999999998</v>
      </c>
      <c r="AJ375">
        <v>3519512.5</v>
      </c>
    </row>
    <row r="376" spans="30:36" x14ac:dyDescent="0.2">
      <c r="AD376" s="4">
        <v>51.536575636528902</v>
      </c>
      <c r="AE376" s="4">
        <v>9.7416273472084107</v>
      </c>
      <c r="AF376">
        <v>0.75243464895093981</v>
      </c>
      <c r="AG376">
        <v>1.9948310530907809</v>
      </c>
      <c r="AI376">
        <v>27.27</v>
      </c>
    </row>
    <row r="377" spans="30:36" x14ac:dyDescent="0.2">
      <c r="AD377" s="4">
        <v>-7.0327376767171712</v>
      </c>
      <c r="AE377" s="4">
        <v>6.7790988415736981</v>
      </c>
      <c r="AF377">
        <v>1.0322055443433817</v>
      </c>
      <c r="AG377">
        <v>4.1891294656057942</v>
      </c>
    </row>
    <row r="378" spans="30:36" x14ac:dyDescent="0.2">
      <c r="AD378" s="4">
        <v>-4.0079565460674447</v>
      </c>
      <c r="AE378" s="4">
        <v>6.7381939629304464</v>
      </c>
      <c r="AF378">
        <v>1.1386399316494902</v>
      </c>
      <c r="AG378">
        <v>4.745100617865373</v>
      </c>
    </row>
    <row r="379" spans="30:36" x14ac:dyDescent="0.2">
      <c r="AD379" s="4">
        <v>16.092816056206207</v>
      </c>
      <c r="AE379" s="4">
        <v>6.8874137865242018</v>
      </c>
      <c r="AF379">
        <v>1.0579432032414022</v>
      </c>
      <c r="AG379">
        <v>4.4205042740625231</v>
      </c>
    </row>
    <row r="380" spans="30:36" x14ac:dyDescent="0.2">
      <c r="AD380" s="4">
        <v>22.929916804781072</v>
      </c>
      <c r="AE380" s="4">
        <v>7.0938580114460841</v>
      </c>
      <c r="AF380">
        <v>1.1658117701261161</v>
      </c>
      <c r="AG380">
        <v>3.8324090570223137</v>
      </c>
    </row>
    <row r="381" spans="30:36" x14ac:dyDescent="0.2">
      <c r="AD381" s="4">
        <v>44.973956992925132</v>
      </c>
      <c r="AE381" s="4">
        <v>7.4652419448019645</v>
      </c>
      <c r="AF381">
        <v>1.259401016600729</v>
      </c>
      <c r="AG381">
        <v>2.8523980717846755</v>
      </c>
    </row>
    <row r="382" spans="30:36" x14ac:dyDescent="0.2">
      <c r="AD382" s="4">
        <v>24.436716261671965</v>
      </c>
      <c r="AE382" s="4">
        <v>7.68386904236971</v>
      </c>
      <c r="AF382">
        <v>1.5377478201903829</v>
      </c>
      <c r="AG382">
        <v>2.5023877007525503</v>
      </c>
    </row>
    <row r="383" spans="30:36" x14ac:dyDescent="0.2">
      <c r="AD383" s="4">
        <v>-37.545184999063508</v>
      </c>
      <c r="AE383" s="4">
        <v>7.2131421916773633</v>
      </c>
      <c r="AF383">
        <v>1.6189181898358938</v>
      </c>
      <c r="AG383">
        <v>3.8771683306929963</v>
      </c>
    </row>
    <row r="384" spans="30:36" x14ac:dyDescent="0.2">
      <c r="AD384" s="4">
        <v>-14.845300814206253</v>
      </c>
      <c r="AE384" s="4">
        <v>7.0524415984248767</v>
      </c>
      <c r="AF384">
        <v>0.99502856094657144</v>
      </c>
      <c r="AG384">
        <v>4.4325265623526304</v>
      </c>
    </row>
    <row r="385" spans="30:36" x14ac:dyDescent="0.2">
      <c r="AD385" s="4">
        <v>52.6567544391729</v>
      </c>
      <c r="AE385" s="4">
        <v>7.4754633785206694</v>
      </c>
      <c r="AF385">
        <v>0.87302770904610105</v>
      </c>
      <c r="AG385">
        <v>2.6795675593562929</v>
      </c>
    </row>
    <row r="386" spans="30:36" x14ac:dyDescent="0.2">
      <c r="AD386" s="4">
        <v>24.029273009756729</v>
      </c>
      <c r="AE386" s="4">
        <v>7.6908108029361779</v>
      </c>
      <c r="AF386">
        <v>1.0107803093538374</v>
      </c>
      <c r="AG386">
        <v>1.9188962538182972</v>
      </c>
    </row>
    <row r="387" spans="30:36" x14ac:dyDescent="0.2">
      <c r="AD387" s="4">
        <v>-11.067385954478826</v>
      </c>
      <c r="AE387" s="4">
        <v>9.1369563377161782</v>
      </c>
      <c r="AF387">
        <v>2.1540987024886324</v>
      </c>
      <c r="AG387">
        <v>1.321776123577459</v>
      </c>
    </row>
    <row r="388" spans="30:36" x14ac:dyDescent="0.2">
      <c r="AD388" s="4">
        <v>-12.895957670531924</v>
      </c>
      <c r="AE388" s="4">
        <v>8.998889444721657</v>
      </c>
      <c r="AF388">
        <v>2.1922797301021659</v>
      </c>
      <c r="AG388">
        <v>1.6757377296274194</v>
      </c>
    </row>
    <row r="389" spans="30:36" x14ac:dyDescent="0.2">
      <c r="AD389" s="4">
        <v>9.6201549525641621</v>
      </c>
      <c r="AE389" s="4">
        <v>9.0907405118933582</v>
      </c>
      <c r="AF389">
        <v>2.1121880936052837</v>
      </c>
      <c r="AG389">
        <v>1.6714916248100644</v>
      </c>
    </row>
    <row r="390" spans="30:36" x14ac:dyDescent="0.2">
      <c r="AD390" s="4">
        <v>22.376254317430632</v>
      </c>
      <c r="AE390" s="4">
        <v>9.292670676488342</v>
      </c>
      <c r="AF390">
        <v>1.884864476210699</v>
      </c>
      <c r="AG390">
        <v>1.406382803543589</v>
      </c>
    </row>
    <row r="391" spans="30:36" x14ac:dyDescent="0.2">
      <c r="AD391" s="4">
        <v>18.910506252265581</v>
      </c>
      <c r="AE391" s="4">
        <v>9.4658716523813062</v>
      </c>
      <c r="AF391">
        <v>2.1745767880751639</v>
      </c>
      <c r="AG391">
        <v>1.4141338936205115</v>
      </c>
    </row>
    <row r="392" spans="30:36" x14ac:dyDescent="0.2">
      <c r="AD392" s="4">
        <v>-5.2940121321547009</v>
      </c>
      <c r="AE392" s="4">
        <v>9.4114786944474158</v>
      </c>
      <c r="AF392">
        <v>2.0672421771559923</v>
      </c>
      <c r="AG392">
        <v>1.3280488232726708</v>
      </c>
    </row>
    <row r="393" spans="30:36" x14ac:dyDescent="0.2">
      <c r="AD393" s="4">
        <v>-8.0141878365602022</v>
      </c>
      <c r="AE393" s="4">
        <v>9.3279428580011281</v>
      </c>
      <c r="AF393">
        <v>2.0075468456166963</v>
      </c>
      <c r="AG393">
        <v>1.3196308595800719</v>
      </c>
    </row>
    <row r="394" spans="30:36" x14ac:dyDescent="0.2">
      <c r="AD394" s="4">
        <v>-21.83823586284776</v>
      </c>
      <c r="AE394" s="4">
        <v>9.0815532503366576</v>
      </c>
      <c r="AF394">
        <v>2.7089810978468005</v>
      </c>
      <c r="AG394">
        <v>2.1338979852498023</v>
      </c>
    </row>
    <row r="395" spans="30:36" x14ac:dyDescent="0.2">
      <c r="AD395" s="4">
        <v>71.264401939530742</v>
      </c>
      <c r="AE395" s="4">
        <v>9.6195916368717533</v>
      </c>
      <c r="AF395">
        <v>1.1077527704446135</v>
      </c>
      <c r="AG395">
        <v>1.8771261016543912</v>
      </c>
      <c r="AI395">
        <v>2.33</v>
      </c>
      <c r="AJ395">
        <v>676651</v>
      </c>
    </row>
    <row r="396" spans="30:36" x14ac:dyDescent="0.2">
      <c r="AD396" s="4">
        <v>-16.630249254494618</v>
      </c>
      <c r="AE396" s="4">
        <v>9.437706993563264</v>
      </c>
      <c r="AF396">
        <v>1.3723743876367331</v>
      </c>
      <c r="AG396">
        <v>1.9744043209138924</v>
      </c>
      <c r="AI396">
        <v>2.33</v>
      </c>
      <c r="AJ396">
        <v>643469</v>
      </c>
    </row>
    <row r="397" spans="30:36" x14ac:dyDescent="0.2">
      <c r="AD397" s="4"/>
      <c r="AE397" s="4" t="e">
        <v>#NUM!</v>
      </c>
      <c r="AF397" t="e">
        <v>#DIV/0!</v>
      </c>
      <c r="AG397" t="e">
        <v>#DIV/0!</v>
      </c>
      <c r="AJ397">
        <v>740000</v>
      </c>
    </row>
    <row r="398" spans="30:36" x14ac:dyDescent="0.2">
      <c r="AD398" s="4" t="e">
        <v>#DIV/0!</v>
      </c>
      <c r="AE398" s="4" t="e">
        <v>#NUM!</v>
      </c>
      <c r="AF398" t="e">
        <v>#DIV/0!</v>
      </c>
      <c r="AG398" t="e">
        <v>#DIV/0!</v>
      </c>
      <c r="AJ398">
        <v>642000</v>
      </c>
    </row>
    <row r="399" spans="30:36" x14ac:dyDescent="0.2">
      <c r="AD399" s="4" t="e">
        <v>#DIV/0!</v>
      </c>
      <c r="AE399" s="4" t="e">
        <v>#NUM!</v>
      </c>
      <c r="AF399" t="e">
        <v>#DIV/0!</v>
      </c>
      <c r="AG399" t="e">
        <v>#DIV/0!</v>
      </c>
    </row>
    <row r="400" spans="30:36" x14ac:dyDescent="0.2">
      <c r="AD400" s="4" t="e">
        <v>#DIV/0!</v>
      </c>
      <c r="AE400" s="4">
        <v>9.7560890255314039</v>
      </c>
      <c r="AF400">
        <v>0.45636024813008963</v>
      </c>
      <c r="AG400">
        <v>3.3055217567645867</v>
      </c>
      <c r="AH400">
        <v>707</v>
      </c>
      <c r="AI400">
        <v>48.84</v>
      </c>
      <c r="AJ400">
        <v>706954</v>
      </c>
    </row>
    <row r="401" spans="30:36" x14ac:dyDescent="0.2">
      <c r="AD401" s="4">
        <v>32.55113274233733</v>
      </c>
      <c r="AE401" s="4">
        <v>10.037887318015784</v>
      </c>
      <c r="AF401">
        <v>0.49770085396852598</v>
      </c>
      <c r="AG401">
        <v>2.2922148883157756</v>
      </c>
      <c r="AH401">
        <v>635.6</v>
      </c>
      <c r="AI401">
        <v>51.16</v>
      </c>
    </row>
    <row r="402" spans="30:36" x14ac:dyDescent="0.2">
      <c r="AD402" s="4">
        <v>-5.3561058415355038</v>
      </c>
      <c r="AE402" s="4">
        <v>9.4503017082165517</v>
      </c>
      <c r="AF402">
        <v>0.51335394995782968</v>
      </c>
      <c r="AG402">
        <v>1.6938325991189427</v>
      </c>
      <c r="AH402">
        <v>1000</v>
      </c>
      <c r="AI402">
        <v>5.43</v>
      </c>
      <c r="AJ402">
        <v>1900000</v>
      </c>
    </row>
    <row r="403" spans="30:36" x14ac:dyDescent="0.2">
      <c r="AD403" s="4">
        <v>-4.3738200125865321</v>
      </c>
      <c r="AE403" s="4">
        <v>9.4055781540366841</v>
      </c>
      <c r="AF403">
        <v>0.45315849199344344</v>
      </c>
      <c r="AG403">
        <v>1.8961829549193814</v>
      </c>
      <c r="AH403">
        <v>1100</v>
      </c>
      <c r="AI403">
        <v>17.05</v>
      </c>
      <c r="AJ403">
        <v>2100000</v>
      </c>
    </row>
    <row r="404" spans="30:36" x14ac:dyDescent="0.2">
      <c r="AD404" s="4">
        <v>20.58242843040474</v>
      </c>
      <c r="AE404" s="4">
        <v>9.592741540485795</v>
      </c>
      <c r="AF404">
        <v>0.43924864620938631</v>
      </c>
      <c r="AG404">
        <v>1.7406876790830945</v>
      </c>
      <c r="AH404">
        <v>900</v>
      </c>
      <c r="AI404">
        <v>17.05</v>
      </c>
      <c r="AJ404">
        <v>1700000</v>
      </c>
    </row>
    <row r="405" spans="30:36" x14ac:dyDescent="0.2">
      <c r="AD405" s="4">
        <v>36.723973256924545</v>
      </c>
      <c r="AE405" s="4">
        <v>9.9055354541534282</v>
      </c>
      <c r="AF405">
        <v>0.54666928669679704</v>
      </c>
      <c r="AG405">
        <v>1.5709794920413154</v>
      </c>
      <c r="AH405">
        <v>1100</v>
      </c>
      <c r="AI405">
        <v>14.73</v>
      </c>
      <c r="AJ405">
        <v>2400000</v>
      </c>
    </row>
    <row r="406" spans="30:36" x14ac:dyDescent="0.2">
      <c r="AD406" s="4">
        <v>13.602115662891073</v>
      </c>
      <c r="AE406" s="4">
        <v>10.033067398072022</v>
      </c>
      <c r="AF406">
        <v>0.55897895208240034</v>
      </c>
      <c r="AG406">
        <v>1.5290552114903149</v>
      </c>
      <c r="AI406">
        <v>10.85</v>
      </c>
    </row>
    <row r="407" spans="30:36" x14ac:dyDescent="0.2">
      <c r="AD407" s="4">
        <v>-5.8286115869460184</v>
      </c>
      <c r="AE407" s="4">
        <v>9.9730136151847386</v>
      </c>
      <c r="AF407">
        <v>0.61573271711919897</v>
      </c>
      <c r="AG407">
        <v>1.5653917910447761</v>
      </c>
      <c r="AI407">
        <v>10.85</v>
      </c>
      <c r="AJ407">
        <v>700000</v>
      </c>
    </row>
    <row r="408" spans="30:36" x14ac:dyDescent="0.2">
      <c r="AD408" s="4">
        <v>-31.17070895522388</v>
      </c>
      <c r="AE408" s="4">
        <v>9.5994728254634492</v>
      </c>
      <c r="AF408">
        <v>0.62363304981773993</v>
      </c>
      <c r="AG408">
        <v>1.8110049468049061</v>
      </c>
      <c r="AI408">
        <v>12.4</v>
      </c>
    </row>
    <row r="409" spans="30:36" x14ac:dyDescent="0.2">
      <c r="AD409" s="4">
        <v>-50.863996747306359</v>
      </c>
      <c r="AE409" s="4">
        <v>8.8888946693715933</v>
      </c>
      <c r="AF409">
        <v>0.5096764978933086</v>
      </c>
      <c r="AG409">
        <v>2.9154599365604743</v>
      </c>
      <c r="AI409">
        <v>12.4</v>
      </c>
    </row>
    <row r="410" spans="30:36" x14ac:dyDescent="0.2">
      <c r="AD410" s="4">
        <v>0.73093366432216245</v>
      </c>
      <c r="AE410" s="4">
        <v>8.8961774222748051</v>
      </c>
      <c r="AF410">
        <v>0.42697740112994348</v>
      </c>
      <c r="AG410">
        <v>2.7664293537787512</v>
      </c>
      <c r="AI410">
        <v>12.4</v>
      </c>
    </row>
    <row r="411" spans="30:36" x14ac:dyDescent="0.2">
      <c r="AD411" s="4">
        <v>15.731106243154436</v>
      </c>
      <c r="AE411" s="4">
        <v>9.0422766869289273</v>
      </c>
      <c r="AF411">
        <v>0.42530059759521927</v>
      </c>
      <c r="AG411">
        <v>2.3418904530935762</v>
      </c>
      <c r="AH411">
        <v>1330</v>
      </c>
      <c r="AI411">
        <v>24.03</v>
      </c>
    </row>
    <row r="412" spans="30:36" x14ac:dyDescent="0.2">
      <c r="AD412" s="4">
        <v>-48.934406242379907</v>
      </c>
      <c r="AE412" s="4">
        <v>6.9833385195349607</v>
      </c>
      <c r="AF412">
        <v>0.69006764123161413</v>
      </c>
      <c r="AG412">
        <v>3.1937834778069436</v>
      </c>
    </row>
    <row r="413" spans="30:36" x14ac:dyDescent="0.2">
      <c r="AD413" s="4">
        <v>58.866513430992498</v>
      </c>
      <c r="AE413" s="4">
        <v>7.4462326449877061</v>
      </c>
      <c r="AF413">
        <v>0.66993392678149399</v>
      </c>
      <c r="AG413">
        <v>2.5436308944342114</v>
      </c>
    </row>
    <row r="414" spans="30:36" x14ac:dyDescent="0.2">
      <c r="AD414" s="4">
        <v>9.5843576149354881</v>
      </c>
      <c r="AE414" s="4">
        <v>7.5377571008362416</v>
      </c>
      <c r="AF414">
        <v>0.73403004459510013</v>
      </c>
      <c r="AG414">
        <v>2.8912103339664066</v>
      </c>
      <c r="AJ414">
        <v>816000</v>
      </c>
    </row>
    <row r="415" spans="30:36" x14ac:dyDescent="0.2">
      <c r="AD415" s="4">
        <v>-8.8869703783631806</v>
      </c>
      <c r="AE415" s="4">
        <v>7.4446877343713815</v>
      </c>
      <c r="AF415">
        <v>0.81457008532446784</v>
      </c>
      <c r="AG415">
        <v>3.6856047431800421</v>
      </c>
      <c r="AJ415">
        <v>1088000</v>
      </c>
    </row>
    <row r="416" spans="30:36" x14ac:dyDescent="0.2">
      <c r="AD416" s="4">
        <v>27.769792330970429</v>
      </c>
      <c r="AE416" s="4">
        <v>7.6897476956503841</v>
      </c>
      <c r="AF416">
        <v>0.80327198394513666</v>
      </c>
      <c r="AG416">
        <v>3.3182627321608384</v>
      </c>
    </row>
    <row r="417" spans="30:36" x14ac:dyDescent="0.2">
      <c r="AD417" s="4">
        <v>22.654579076164918</v>
      </c>
      <c r="AE417" s="4">
        <v>7.893949614167755</v>
      </c>
      <c r="AF417">
        <v>0.93868172292246965</v>
      </c>
      <c r="AG417">
        <v>3.254477413752717</v>
      </c>
    </row>
    <row r="418" spans="30:36" x14ac:dyDescent="0.2">
      <c r="AD418" s="4">
        <v>-40.422049584261472</v>
      </c>
      <c r="AE418" s="4">
        <v>7.376064974331606</v>
      </c>
      <c r="AF418">
        <v>0.87415635394780966</v>
      </c>
      <c r="AG418">
        <v>3.282609566691626</v>
      </c>
      <c r="AJ418">
        <v>1742542</v>
      </c>
    </row>
    <row r="419" spans="30:36" x14ac:dyDescent="0.2">
      <c r="AD419" s="4">
        <v>-13.603774388151942</v>
      </c>
      <c r="AE419" s="4">
        <v>7.2298387781512501</v>
      </c>
      <c r="AF419">
        <v>1.0742764645330936</v>
      </c>
      <c r="AG419">
        <v>3.0708144927536232</v>
      </c>
    </row>
    <row r="420" spans="30:36" x14ac:dyDescent="0.2">
      <c r="AD420" s="4">
        <v>39.003550724637684</v>
      </c>
      <c r="AE420" s="4">
        <v>7.5591680697491546</v>
      </c>
      <c r="AF420">
        <v>0.96343191819577167</v>
      </c>
      <c r="AG420">
        <v>2.6287718643408651</v>
      </c>
      <c r="AJ420">
        <v>1910846</v>
      </c>
    </row>
    <row r="421" spans="30:36" x14ac:dyDescent="0.2">
      <c r="AD421" s="4">
        <v>21.935004266912159</v>
      </c>
      <c r="AE421" s="4">
        <v>7.7574860346210412</v>
      </c>
      <c r="AF421">
        <v>0.82056264276442981</v>
      </c>
      <c r="AG421">
        <v>2.5917229331809049</v>
      </c>
      <c r="AJ421">
        <v>2104509</v>
      </c>
    </row>
    <row r="422" spans="30:36" x14ac:dyDescent="0.2">
      <c r="AD422" s="4"/>
      <c r="AE422" s="4">
        <v>11.797141537778835</v>
      </c>
      <c r="AF422">
        <v>0.72731115038807348</v>
      </c>
      <c r="AG422">
        <v>0.33833313263893072</v>
      </c>
    </row>
    <row r="423" spans="30:36" x14ac:dyDescent="0.2">
      <c r="AD423" s="4">
        <v>37.074026130411227</v>
      </c>
      <c r="AE423" s="4">
        <v>12.112492468407879</v>
      </c>
      <c r="AF423">
        <v>0.85510668441162585</v>
      </c>
      <c r="AG423">
        <v>0.23724970214074331</v>
      </c>
    </row>
    <row r="424" spans="30:36" x14ac:dyDescent="0.2">
      <c r="AD424" s="4">
        <v>-8.8089473077366538</v>
      </c>
      <c r="AE424" s="4">
        <v>12.020279068242841</v>
      </c>
      <c r="AF424">
        <v>1.3105354224742862</v>
      </c>
      <c r="AG424">
        <v>0.28944120321032701</v>
      </c>
      <c r="AI424">
        <v>4.6500000000000004</v>
      </c>
    </row>
    <row r="425" spans="30:36" x14ac:dyDescent="0.2">
      <c r="AD425" s="4">
        <v>-5.0328438367381345</v>
      </c>
      <c r="AE425" s="4">
        <v>11.96863998948152</v>
      </c>
      <c r="AF425">
        <v>1.2239192568774562</v>
      </c>
      <c r="AG425">
        <v>0.31571673112280479</v>
      </c>
      <c r="AI425">
        <v>2.33</v>
      </c>
      <c r="AJ425">
        <v>27900000</v>
      </c>
    </row>
    <row r="426" spans="30:36" x14ac:dyDescent="0.2">
      <c r="AD426" s="4">
        <v>-7.1108856907373355</v>
      </c>
      <c r="AE426" s="4">
        <v>11.894876266013325</v>
      </c>
      <c r="AF426">
        <v>1.2117801878658621</v>
      </c>
      <c r="AG426">
        <v>0.3326712805602195</v>
      </c>
      <c r="AI426">
        <v>8.5299999999999994</v>
      </c>
      <c r="AJ426">
        <v>34500000</v>
      </c>
    </row>
    <row r="427" spans="30:36" x14ac:dyDescent="0.2">
      <c r="AD427" s="4">
        <v>-41.851973190275331</v>
      </c>
      <c r="AE427" s="4">
        <v>11.352698025649339</v>
      </c>
      <c r="AF427">
        <v>1.0294093073773916</v>
      </c>
      <c r="AG427">
        <v>0.57022125711602789</v>
      </c>
      <c r="AI427">
        <v>12.4</v>
      </c>
    </row>
    <row r="428" spans="30:36" x14ac:dyDescent="0.2">
      <c r="AD428" s="4">
        <v>-16.781501261811137</v>
      </c>
      <c r="AE428" s="4">
        <v>11.168997503377634</v>
      </c>
      <c r="AF428">
        <v>1.177154899894626</v>
      </c>
      <c r="AG428">
        <v>0.72855369686027815</v>
      </c>
      <c r="AI428">
        <v>12.4</v>
      </c>
      <c r="AJ428">
        <v>35500000</v>
      </c>
    </row>
    <row r="429" spans="30:36" x14ac:dyDescent="0.2">
      <c r="AD429" s="4">
        <v>25.955598183305597</v>
      </c>
      <c r="AE429" s="4">
        <v>11.39975676686459</v>
      </c>
      <c r="AF429">
        <v>0.98231733994458215</v>
      </c>
      <c r="AG429">
        <v>0.60885778275475921</v>
      </c>
      <c r="AH429">
        <v>35400</v>
      </c>
      <c r="AI429">
        <v>31.78</v>
      </c>
      <c r="AJ429">
        <v>35400000</v>
      </c>
    </row>
    <row r="430" spans="30:36" x14ac:dyDescent="0.2">
      <c r="AD430" s="4">
        <v>24.816349384098544</v>
      </c>
      <c r="AE430" s="4">
        <v>11.621430032911739</v>
      </c>
      <c r="AF430">
        <v>0.99985268662762861</v>
      </c>
      <c r="AG430">
        <v>0.48718385803106018</v>
      </c>
      <c r="AH430">
        <v>35700</v>
      </c>
      <c r="AI430">
        <v>31.78</v>
      </c>
    </row>
    <row r="431" spans="30:36" x14ac:dyDescent="0.2">
      <c r="AD431" s="4">
        <v>1.9966690958412434</v>
      </c>
      <c r="AE431" s="4">
        <v>6.2997706006290333</v>
      </c>
      <c r="AF431">
        <v>1.374583279667642</v>
      </c>
      <c r="AG431">
        <v>5.8244144976462353</v>
      </c>
      <c r="AI431">
        <v>1.65</v>
      </c>
    </row>
    <row r="432" spans="30:36" x14ac:dyDescent="0.2">
      <c r="AD432" s="4">
        <v>78.635569669775023</v>
      </c>
      <c r="AE432" s="4">
        <v>6.8799482215393768</v>
      </c>
      <c r="AF432">
        <v>1.2520040908202363</v>
      </c>
      <c r="AG432">
        <v>5.5198709406771291</v>
      </c>
      <c r="AI432">
        <v>1.65</v>
      </c>
    </row>
    <row r="433" spans="30:36" x14ac:dyDescent="0.2">
      <c r="AD433" s="4">
        <v>78.90293406376469</v>
      </c>
      <c r="AE433" s="4">
        <v>7.4616214265114857</v>
      </c>
      <c r="AF433">
        <v>1.2979455765835251</v>
      </c>
      <c r="AG433">
        <v>3.9366125909284486</v>
      </c>
      <c r="AI433">
        <v>1.65</v>
      </c>
    </row>
    <row r="434" spans="30:36" x14ac:dyDescent="0.2">
      <c r="AD434" s="4">
        <v>4.5889950786422951</v>
      </c>
      <c r="AE434" s="4">
        <v>7.506489577046092</v>
      </c>
      <c r="AF434">
        <v>1.478058655655941</v>
      </c>
      <c r="AG434">
        <v>4.7199532479692978</v>
      </c>
      <c r="AI434">
        <v>1.65</v>
      </c>
    </row>
    <row r="435" spans="30:36" x14ac:dyDescent="0.2">
      <c r="AD435" s="4">
        <v>27.481105211851308</v>
      </c>
      <c r="AE435" s="4">
        <v>7.7492875502577512</v>
      </c>
      <c r="AF435">
        <v>1.5522336785304962</v>
      </c>
      <c r="AG435">
        <v>4.1342667567272828</v>
      </c>
      <c r="AI435">
        <v>1.65</v>
      </c>
    </row>
    <row r="436" spans="30:36" x14ac:dyDescent="0.2">
      <c r="AD436" s="4">
        <v>14.665512028652728</v>
      </c>
      <c r="AE436" s="4">
        <v>7.8861366634066874</v>
      </c>
      <c r="AF436">
        <v>1.2345079938827312</v>
      </c>
      <c r="AG436">
        <v>4.4358311777507033</v>
      </c>
      <c r="AI436">
        <v>1.65</v>
      </c>
    </row>
    <row r="437" spans="30:36" x14ac:dyDescent="0.2">
      <c r="AD437" s="4">
        <v>-32.200250587655489</v>
      </c>
      <c r="AE437" s="4">
        <v>7.4975249763749963</v>
      </c>
      <c r="AF437">
        <v>0.82092663057138504</v>
      </c>
      <c r="AG437">
        <v>7.0093508829418045</v>
      </c>
      <c r="AI437">
        <v>1.65</v>
      </c>
    </row>
    <row r="438" spans="30:36" x14ac:dyDescent="0.2">
      <c r="AD438" s="4">
        <v>-9.3472789845490052</v>
      </c>
      <c r="AE438" s="4">
        <v>7.3993907438548785</v>
      </c>
      <c r="AF438">
        <v>0.58990083950645789</v>
      </c>
      <c r="AG438">
        <v>7.4124862078498426</v>
      </c>
      <c r="AI438">
        <v>3.31</v>
      </c>
    </row>
    <row r="439" spans="30:36" x14ac:dyDescent="0.2">
      <c r="AD439" s="4">
        <v>58.166298468245635</v>
      </c>
      <c r="AE439" s="4">
        <v>7.8578675593318028</v>
      </c>
      <c r="AF439">
        <v>0.54032529444756028</v>
      </c>
      <c r="AG439">
        <v>5.3101314771848411</v>
      </c>
      <c r="AI439">
        <v>3.31</v>
      </c>
    </row>
    <row r="440" spans="30:36" x14ac:dyDescent="0.2">
      <c r="AD440" s="4">
        <v>60.518174787316312</v>
      </c>
      <c r="AE440" s="4">
        <v>8.3311045480530392</v>
      </c>
      <c r="AF440">
        <v>0.40100170502983801</v>
      </c>
      <c r="AG440">
        <v>6.33437725849193</v>
      </c>
      <c r="AI440">
        <v>8.26</v>
      </c>
    </row>
    <row r="441" spans="30:36" x14ac:dyDescent="0.2">
      <c r="AD441" s="4"/>
      <c r="AE441" s="4">
        <v>10.611671117922187</v>
      </c>
      <c r="AF441">
        <v>1.317269952027911</v>
      </c>
      <c r="AG441">
        <v>0.5234201842092302</v>
      </c>
    </row>
    <row r="442" spans="30:36" x14ac:dyDescent="0.2">
      <c r="AD442" s="4">
        <v>41.060434418558835</v>
      </c>
      <c r="AE442" s="4">
        <v>10.955689343381573</v>
      </c>
      <c r="AF442">
        <v>1.8180494905385736</v>
      </c>
      <c r="AG442">
        <v>0.40559367307390143</v>
      </c>
    </row>
    <row r="443" spans="30:36" x14ac:dyDescent="0.2">
      <c r="AD443" s="4">
        <v>28.361179489865396</v>
      </c>
      <c r="AE443" s="4">
        <v>11.205367162513655</v>
      </c>
      <c r="AF443">
        <v>1.7085744345081535</v>
      </c>
      <c r="AG443">
        <v>0.35015777161199063</v>
      </c>
      <c r="AJ443">
        <v>14500000</v>
      </c>
    </row>
    <row r="444" spans="30:36" x14ac:dyDescent="0.2">
      <c r="AD444" s="4">
        <v>4.0939013111364995</v>
      </c>
      <c r="AE444" s="4">
        <v>11.245490365522894</v>
      </c>
      <c r="AF444">
        <v>1.2489054109871953</v>
      </c>
      <c r="AG444">
        <v>0.35569812109650611</v>
      </c>
      <c r="AJ444">
        <v>14700000</v>
      </c>
    </row>
    <row r="445" spans="30:36" x14ac:dyDescent="0.2">
      <c r="AD445" s="4">
        <v>22.686649071001124</v>
      </c>
      <c r="AE445" s="4">
        <v>11.449953715804188</v>
      </c>
      <c r="AF445">
        <v>1.5048535121779032</v>
      </c>
      <c r="AG445">
        <v>0.30229932798704962</v>
      </c>
    </row>
    <row r="446" spans="30:36" x14ac:dyDescent="0.2">
      <c r="AD446" s="4">
        <v>-2.9447160186161434</v>
      </c>
      <c r="AE446" s="4">
        <v>11.42006428391894</v>
      </c>
      <c r="AF446">
        <v>1.6742756804214223</v>
      </c>
      <c r="AG446">
        <v>0.334240442435149</v>
      </c>
      <c r="AJ446">
        <v>42200000</v>
      </c>
    </row>
    <row r="447" spans="30:36" x14ac:dyDescent="0.2">
      <c r="AD447" s="4">
        <v>-29.378264495457142</v>
      </c>
      <c r="AE447" s="4">
        <v>11.072232063384615</v>
      </c>
      <c r="AF447">
        <v>1.1913595933926302</v>
      </c>
      <c r="AG447">
        <v>0.6699140757314439</v>
      </c>
      <c r="AJ447">
        <v>43900000</v>
      </c>
    </row>
    <row r="448" spans="30:36" x14ac:dyDescent="0.2">
      <c r="AD448" s="4">
        <v>-13.247564443201417</v>
      </c>
      <c r="AE448" s="4">
        <v>10.930120371412073</v>
      </c>
      <c r="AF448">
        <v>1.1488392812948571</v>
      </c>
      <c r="AG448">
        <v>0.79546146544158469</v>
      </c>
      <c r="AJ448">
        <v>45200000</v>
      </c>
    </row>
    <row r="449" spans="30:36" x14ac:dyDescent="0.2">
      <c r="AD449" s="4">
        <v>19.95414897999391</v>
      </c>
      <c r="AE449" s="4">
        <v>11.11205976335696</v>
      </c>
      <c r="AF449">
        <v>1.3068465527174957</v>
      </c>
      <c r="AG449">
        <v>0.73232896347836474</v>
      </c>
      <c r="AJ449">
        <v>44300000</v>
      </c>
    </row>
    <row r="450" spans="30:36" x14ac:dyDescent="0.2">
      <c r="AD450" s="4">
        <v>44.09173709200585</v>
      </c>
      <c r="AE450" s="4">
        <v>11.47733973724522</v>
      </c>
      <c r="AF450">
        <v>1.087130241322164</v>
      </c>
      <c r="AG450">
        <v>0.96306888833623472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FCA49-0728-EC4A-A236-760E8B1B9AC5}">
  <sheetPr codeName="Feuil1_HID2">
    <tabColor rgb="FF007800"/>
  </sheetPr>
  <dimension ref="AD1:AJ450"/>
  <sheetViews>
    <sheetView workbookViewId="0"/>
  </sheetViews>
  <sheetFormatPr baseColWidth="10" defaultRowHeight="15" x14ac:dyDescent="0.2"/>
  <sheetData>
    <row r="1" spans="30:36" ht="85" x14ac:dyDescent="0.2">
      <c r="AD1" s="2" t="s">
        <v>634</v>
      </c>
      <c r="AE1" s="2" t="s">
        <v>635</v>
      </c>
      <c r="AF1" s="2" t="s">
        <v>637</v>
      </c>
      <c r="AG1" s="2" t="s">
        <v>636</v>
      </c>
      <c r="AH1" s="2" t="s">
        <v>638</v>
      </c>
      <c r="AI1" s="2" t="s">
        <v>639</v>
      </c>
      <c r="AJ1" s="2" t="s">
        <v>640</v>
      </c>
    </row>
    <row r="2" spans="30:36" x14ac:dyDescent="0.2">
      <c r="AD2" s="4">
        <v>-4.0436322797627309</v>
      </c>
      <c r="AE2" s="4">
        <v>9.6842737695577661</v>
      </c>
      <c r="AF2">
        <v>1.5284265519360787</v>
      </c>
      <c r="AG2">
        <v>1.0244039096059268</v>
      </c>
    </row>
    <row r="3" spans="30:36" x14ac:dyDescent="0.2">
      <c r="AD3" s="4">
        <v>-0.13073523003175</v>
      </c>
      <c r="AE3" s="4">
        <v>9.6829655619268706</v>
      </c>
      <c r="AF3">
        <v>1.1322751322751323</v>
      </c>
      <c r="AG3">
        <v>1.0048622366288493</v>
      </c>
    </row>
    <row r="4" spans="30:36" x14ac:dyDescent="0.2">
      <c r="AD4" s="4">
        <v>0.50492457299588578</v>
      </c>
      <c r="AE4" s="4">
        <v>9.6880021029637398</v>
      </c>
      <c r="AF4">
        <v>2.9481298517995764</v>
      </c>
      <c r="AG4">
        <v>0.6939775476028035</v>
      </c>
      <c r="AJ4">
        <v>316119</v>
      </c>
    </row>
    <row r="5" spans="30:36" x14ac:dyDescent="0.2">
      <c r="AD5" s="4">
        <v>-7.0086212243379018</v>
      </c>
      <c r="AE5" s="4">
        <v>9.6153387044949028</v>
      </c>
      <c r="AF5">
        <v>2.5604430379746836</v>
      </c>
      <c r="AG5">
        <v>0.75041686120189421</v>
      </c>
      <c r="AJ5">
        <v>332869.96999999997</v>
      </c>
    </row>
    <row r="6" spans="30:36" x14ac:dyDescent="0.2">
      <c r="AD6" s="4">
        <v>-13.306209564463417</v>
      </c>
      <c r="AE6" s="4">
        <v>9.4725507784542948</v>
      </c>
      <c r="AF6">
        <v>1.8876774847870184</v>
      </c>
      <c r="AG6">
        <v>0.87621172488075083</v>
      </c>
      <c r="AJ6">
        <v>287192</v>
      </c>
    </row>
    <row r="7" spans="30:36" x14ac:dyDescent="0.2">
      <c r="AD7" s="4">
        <v>-6.3471303277427298</v>
      </c>
      <c r="AE7" s="4">
        <v>9.4069756634095967</v>
      </c>
      <c r="AF7">
        <v>2.4591386910817228</v>
      </c>
      <c r="AG7">
        <v>0.83800213587447625</v>
      </c>
      <c r="AJ7">
        <v>221475</v>
      </c>
    </row>
    <row r="8" spans="30:36" x14ac:dyDescent="0.2">
      <c r="AD8" s="4">
        <v>-41.624907582354389</v>
      </c>
      <c r="AE8" s="4">
        <v>8.8686947765809716</v>
      </c>
      <c r="AF8">
        <v>2.8070866141732282</v>
      </c>
      <c r="AG8">
        <v>1.0886574725584013</v>
      </c>
      <c r="AJ8">
        <v>224436</v>
      </c>
    </row>
    <row r="9" spans="30:36" x14ac:dyDescent="0.2">
      <c r="AD9" s="4">
        <v>7.0503799605966782</v>
      </c>
      <c r="AE9" s="4">
        <v>8.9368241549973018</v>
      </c>
      <c r="AF9">
        <v>2.9995383194829177</v>
      </c>
      <c r="AG9">
        <v>1.1388195083475745</v>
      </c>
      <c r="AJ9">
        <v>210346</v>
      </c>
    </row>
    <row r="10" spans="30:36" x14ac:dyDescent="0.2">
      <c r="AD10" s="4">
        <v>222.80794005521233</v>
      </c>
      <c r="AE10" s="4">
        <v>10.108711502547386</v>
      </c>
      <c r="AF10">
        <v>1.4514706945147069</v>
      </c>
      <c r="AG10">
        <v>1.3813731878156053</v>
      </c>
      <c r="AJ10">
        <v>227014</v>
      </c>
    </row>
    <row r="11" spans="30:36" x14ac:dyDescent="0.2">
      <c r="AD11" s="4">
        <v>-15.487050008144648</v>
      </c>
      <c r="AE11" s="4">
        <v>9.9404460935216594</v>
      </c>
      <c r="AF11">
        <v>1.5223027718550106</v>
      </c>
      <c r="AG11">
        <v>1.4250469811593505</v>
      </c>
      <c r="AH11">
        <v>868.3</v>
      </c>
      <c r="AI11">
        <v>44.19</v>
      </c>
      <c r="AJ11">
        <v>868323</v>
      </c>
    </row>
    <row r="12" spans="30:36" x14ac:dyDescent="0.2">
      <c r="AD12" s="4">
        <v>-9.2972427706792207</v>
      </c>
      <c r="AE12" s="4">
        <v>8.5932278776922342</v>
      </c>
      <c r="AF12">
        <v>0.36550176338570056</v>
      </c>
      <c r="AG12">
        <v>3.9471733086190919</v>
      </c>
      <c r="AH12">
        <v>1175.4000000000001</v>
      </c>
      <c r="AI12">
        <v>28.68</v>
      </c>
    </row>
    <row r="13" spans="30:36" x14ac:dyDescent="0.2">
      <c r="AD13" s="4">
        <v>22.928637627432806</v>
      </c>
      <c r="AE13" s="4">
        <v>8.7996616968151304</v>
      </c>
      <c r="AF13">
        <v>0.32981571090291362</v>
      </c>
      <c r="AG13">
        <v>3.8952050663449937</v>
      </c>
      <c r="AI13">
        <v>24.03</v>
      </c>
    </row>
    <row r="14" spans="30:36" x14ac:dyDescent="0.2">
      <c r="AD14" s="4">
        <v>18.968636911942099</v>
      </c>
      <c r="AE14" s="4">
        <v>8.9733514138399197</v>
      </c>
      <c r="AF14">
        <v>0.31799895877703632</v>
      </c>
      <c r="AG14">
        <v>3.5295310519645122</v>
      </c>
      <c r="AI14">
        <v>13.95</v>
      </c>
    </row>
    <row r="15" spans="30:36" x14ac:dyDescent="0.2">
      <c r="AD15" s="4">
        <v>1.5462610899873257</v>
      </c>
      <c r="AE15" s="4">
        <v>8.9886956967857081</v>
      </c>
      <c r="AF15">
        <v>0.36418520410532673</v>
      </c>
      <c r="AG15">
        <v>3.6663754368447328</v>
      </c>
      <c r="AI15">
        <v>9.3000000000000007</v>
      </c>
    </row>
    <row r="16" spans="30:36" x14ac:dyDescent="0.2">
      <c r="AD16" s="4">
        <v>-2.4088866699950073</v>
      </c>
      <c r="AE16" s="4">
        <v>8.9643119481245144</v>
      </c>
      <c r="AF16">
        <v>0.34260525199189101</v>
      </c>
      <c r="AG16">
        <v>3.6421537280982221</v>
      </c>
      <c r="AI16">
        <v>9.3000000000000007</v>
      </c>
    </row>
    <row r="17" spans="30:36" x14ac:dyDescent="0.2">
      <c r="AD17" s="4">
        <v>24.248625143880293</v>
      </c>
      <c r="AE17" s="4">
        <v>9.1814263618115408</v>
      </c>
      <c r="AF17">
        <v>0.38846295954184373</v>
      </c>
      <c r="AG17">
        <v>3.094493051981472</v>
      </c>
      <c r="AI17">
        <v>9.3000000000000007</v>
      </c>
    </row>
    <row r="18" spans="30:36" x14ac:dyDescent="0.2">
      <c r="AD18" s="4">
        <v>-6.2171899125064334</v>
      </c>
      <c r="AE18" s="4">
        <v>9.1172377537138587</v>
      </c>
      <c r="AF18">
        <v>0.51338599374436733</v>
      </c>
      <c r="AG18">
        <v>3.1332455273844801</v>
      </c>
      <c r="AI18">
        <v>9.3000000000000007</v>
      </c>
    </row>
    <row r="19" spans="30:36" x14ac:dyDescent="0.2">
      <c r="AD19" s="4">
        <v>3.0622324662495886</v>
      </c>
      <c r="AE19" s="4">
        <v>9.147400572202308</v>
      </c>
      <c r="AF19">
        <v>0.55339643652561243</v>
      </c>
      <c r="AG19">
        <v>2.9711395101171458</v>
      </c>
      <c r="AI19">
        <v>9.3000000000000007</v>
      </c>
    </row>
    <row r="20" spans="30:36" x14ac:dyDescent="0.2">
      <c r="AD20" s="4">
        <v>7.7316293929712456</v>
      </c>
      <c r="AE20" s="4">
        <v>9.2218736077898562</v>
      </c>
      <c r="AF20">
        <v>0.74343690551680408</v>
      </c>
      <c r="AG20">
        <v>2.71787267694741</v>
      </c>
      <c r="AI20">
        <v>9.3000000000000007</v>
      </c>
    </row>
    <row r="21" spans="30:36" x14ac:dyDescent="0.2">
      <c r="AD21" s="4">
        <v>11.605377619612495</v>
      </c>
      <c r="AE21" s="4">
        <v>9.3316726571437076</v>
      </c>
      <c r="AF21">
        <v>0.9807720005761198</v>
      </c>
      <c r="AG21">
        <v>2.4362267493356953</v>
      </c>
      <c r="AI21">
        <v>9.3000000000000007</v>
      </c>
    </row>
    <row r="22" spans="30:36" x14ac:dyDescent="0.2">
      <c r="AD22" s="4">
        <v>-3.220573823121895</v>
      </c>
      <c r="AE22" s="4">
        <v>11.648784147353842</v>
      </c>
      <c r="AF22">
        <v>1.8333539008317496</v>
      </c>
      <c r="AG22">
        <v>1.0021562259934353</v>
      </c>
      <c r="AH22">
        <v>2212.1</v>
      </c>
      <c r="AI22">
        <v>47.29</v>
      </c>
      <c r="AJ22">
        <v>2102800</v>
      </c>
    </row>
    <row r="23" spans="30:36" x14ac:dyDescent="0.2">
      <c r="AD23" s="4">
        <v>10.022522522522523</v>
      </c>
      <c r="AE23" s="4">
        <v>11.744299056404454</v>
      </c>
      <c r="AF23">
        <v>2.0529658419361958</v>
      </c>
      <c r="AG23">
        <v>0.98786032229654142</v>
      </c>
      <c r="AH23">
        <v>2057.3000000000002</v>
      </c>
      <c r="AI23">
        <v>46.51</v>
      </c>
      <c r="AJ23">
        <v>1865170</v>
      </c>
    </row>
    <row r="24" spans="30:36" x14ac:dyDescent="0.2">
      <c r="AD24" s="4">
        <v>0.96165290043083962</v>
      </c>
      <c r="AE24" s="4">
        <v>11.753869640909945</v>
      </c>
      <c r="AF24">
        <v>2.3206081427545895</v>
      </c>
      <c r="AG24">
        <v>1.0178553184800974</v>
      </c>
      <c r="AH24">
        <v>1989.8</v>
      </c>
      <c r="AI24">
        <v>48.06</v>
      </c>
    </row>
    <row r="25" spans="30:36" x14ac:dyDescent="0.2">
      <c r="AD25" s="4">
        <v>-5.4131792997760231</v>
      </c>
      <c r="AE25" s="4">
        <v>11.698217605209017</v>
      </c>
      <c r="AF25">
        <v>3.7636315858625675</v>
      </c>
      <c r="AG25">
        <v>0.90371145841122658</v>
      </c>
      <c r="AH25">
        <v>1889</v>
      </c>
      <c r="AI25">
        <v>48.06</v>
      </c>
      <c r="AJ25">
        <v>1850400</v>
      </c>
    </row>
    <row r="26" spans="30:36" x14ac:dyDescent="0.2">
      <c r="AD26" s="4">
        <v>-6.6959129921815936</v>
      </c>
      <c r="AE26" s="4">
        <v>11.628911331128942</v>
      </c>
      <c r="AF26">
        <v>2.8210876482499279</v>
      </c>
      <c r="AG26">
        <v>0.94103189727332637</v>
      </c>
      <c r="AH26">
        <v>1795</v>
      </c>
      <c r="AI26">
        <v>46.51</v>
      </c>
    </row>
    <row r="27" spans="30:36" x14ac:dyDescent="0.2">
      <c r="AD27" s="4">
        <v>-0.75157171098327658</v>
      </c>
      <c r="AE27" s="4">
        <v>11.621367228703837</v>
      </c>
      <c r="AF27">
        <v>2.8045489733475875</v>
      </c>
      <c r="AG27">
        <v>0.9259963751861755</v>
      </c>
      <c r="AH27">
        <v>1667.7</v>
      </c>
      <c r="AI27">
        <v>46.51</v>
      </c>
      <c r="AJ27">
        <v>1667700</v>
      </c>
    </row>
    <row r="28" spans="30:36" x14ac:dyDescent="0.2">
      <c r="AD28" s="4">
        <v>-7.2666750408240164</v>
      </c>
      <c r="AE28" s="4">
        <v>11.545924943233336</v>
      </c>
      <c r="AF28">
        <v>2.7967390145998365</v>
      </c>
      <c r="AG28">
        <v>1.0341251028010257</v>
      </c>
      <c r="AH28">
        <v>1844.5</v>
      </c>
      <c r="AI28">
        <v>30.39</v>
      </c>
      <c r="AJ28">
        <v>365100</v>
      </c>
    </row>
    <row r="29" spans="30:36" x14ac:dyDescent="0.2">
      <c r="AD29" s="4">
        <v>-53.327850611968465</v>
      </c>
      <c r="AE29" s="4">
        <v>10.783902371171786</v>
      </c>
      <c r="AF29">
        <v>-8.4595011571097967</v>
      </c>
      <c r="AG29">
        <v>0.6013930925826112</v>
      </c>
      <c r="AH29">
        <v>418.4</v>
      </c>
      <c r="AI29">
        <v>49.61</v>
      </c>
      <c r="AJ29">
        <v>281700</v>
      </c>
    </row>
    <row r="30" spans="30:36" x14ac:dyDescent="0.2">
      <c r="AD30" s="4">
        <v>7.9149218458476724</v>
      </c>
      <c r="AE30" s="4">
        <v>10.86007534117482</v>
      </c>
      <c r="AF30">
        <v>-10.657570422535212</v>
      </c>
      <c r="AG30">
        <v>0.63226141078838172</v>
      </c>
      <c r="AH30">
        <v>371.5</v>
      </c>
      <c r="AI30">
        <v>51.16</v>
      </c>
      <c r="AJ30">
        <v>331300</v>
      </c>
    </row>
    <row r="31" spans="30:36" x14ac:dyDescent="0.2">
      <c r="AD31" s="4">
        <v>12.325188258798217</v>
      </c>
      <c r="AE31" s="4">
        <v>10.976303286160228</v>
      </c>
      <c r="AF31">
        <v>-55.181533646322379</v>
      </c>
      <c r="AG31">
        <v>0.59211246408537421</v>
      </c>
      <c r="AH31">
        <v>318.2</v>
      </c>
      <c r="AI31">
        <v>53.49</v>
      </c>
      <c r="AJ31">
        <v>318200</v>
      </c>
    </row>
    <row r="32" spans="30:36" x14ac:dyDescent="0.2">
      <c r="AD32" s="4">
        <v>-7.5962559104506413</v>
      </c>
      <c r="AE32" s="4">
        <v>11.469579454466547</v>
      </c>
      <c r="AF32">
        <v>3.7911228301472204</v>
      </c>
      <c r="AG32">
        <v>1.1385158420184214</v>
      </c>
    </row>
    <row r="33" spans="30:36" x14ac:dyDescent="0.2">
      <c r="AD33" s="4">
        <v>4.2952024896092231</v>
      </c>
      <c r="AE33" s="4">
        <v>11.511634632203972</v>
      </c>
      <c r="AF33">
        <v>3.896081477645434</v>
      </c>
      <c r="AG33">
        <v>1.1359854211933393</v>
      </c>
      <c r="AJ33">
        <v>2704276</v>
      </c>
    </row>
    <row r="34" spans="30:36" x14ac:dyDescent="0.2">
      <c r="AD34" s="4">
        <v>7.0540997887274584</v>
      </c>
      <c r="AE34" s="4">
        <v>11.579798758404518</v>
      </c>
      <c r="AF34">
        <v>4.7537556829412928</v>
      </c>
      <c r="AG34">
        <v>1.0890138052302742</v>
      </c>
    </row>
    <row r="35" spans="30:36" x14ac:dyDescent="0.2">
      <c r="AD35" s="4">
        <v>-2.2531707134572936</v>
      </c>
      <c r="AE35" s="4">
        <v>11.557009333789498</v>
      </c>
      <c r="AF35">
        <v>5.2796565528866415</v>
      </c>
      <c r="AG35">
        <v>1.1407178466514205</v>
      </c>
      <c r="AJ35">
        <v>2750043</v>
      </c>
    </row>
    <row r="36" spans="30:36" x14ac:dyDescent="0.2">
      <c r="AD36" s="4">
        <v>-4.5508913278536367</v>
      </c>
      <c r="AE36" s="4">
        <v>11.510432359764517</v>
      </c>
      <c r="AF36">
        <v>4.5049500632386934</v>
      </c>
      <c r="AG36">
        <v>1.2653807981874869</v>
      </c>
      <c r="AJ36">
        <v>2493058</v>
      </c>
    </row>
    <row r="37" spans="30:36" x14ac:dyDescent="0.2">
      <c r="AD37" s="4">
        <v>-6.975368667983278</v>
      </c>
      <c r="AE37" s="4">
        <v>11.438126484894745</v>
      </c>
      <c r="AF37">
        <v>8.7829199267521219</v>
      </c>
      <c r="AG37">
        <v>1.2666041619518713</v>
      </c>
      <c r="AJ37">
        <v>2438665</v>
      </c>
    </row>
    <row r="38" spans="30:36" x14ac:dyDescent="0.2">
      <c r="AD38" s="4">
        <v>-11.910381170993501</v>
      </c>
      <c r="AE38" s="4">
        <v>11.311310990955839</v>
      </c>
      <c r="AF38">
        <v>6.6604963948973932</v>
      </c>
      <c r="AG38">
        <v>1.3517696137801103</v>
      </c>
      <c r="AJ38">
        <v>1787502</v>
      </c>
    </row>
    <row r="39" spans="30:36" x14ac:dyDescent="0.2">
      <c r="AD39" s="4">
        <v>-2.2277681946636325</v>
      </c>
      <c r="AE39" s="4">
        <v>11.288781413322436</v>
      </c>
      <c r="AF39">
        <v>5.3870160939538927</v>
      </c>
      <c r="AG39">
        <v>1.4698448448448449</v>
      </c>
      <c r="AJ39">
        <v>1289456</v>
      </c>
    </row>
    <row r="40" spans="30:36" x14ac:dyDescent="0.2">
      <c r="AD40" s="4">
        <v>-0.97722722722722732</v>
      </c>
      <c r="AE40" s="4">
        <v>11.278961079024354</v>
      </c>
      <c r="AF40">
        <v>6.0722708039492241</v>
      </c>
      <c r="AG40">
        <v>1.5839977760648984</v>
      </c>
      <c r="AJ40">
        <v>1496517</v>
      </c>
    </row>
    <row r="41" spans="30:36" x14ac:dyDescent="0.2">
      <c r="AD41" s="4">
        <v>0.57114696925662445</v>
      </c>
      <c r="AE41" s="4">
        <v>11.284656300113475</v>
      </c>
      <c r="AF41">
        <v>6.2882036741685861</v>
      </c>
      <c r="AG41">
        <v>1.5502003995426619</v>
      </c>
    </row>
    <row r="42" spans="30:36" x14ac:dyDescent="0.2">
      <c r="AD42" s="4">
        <v>-26.875870762290187</v>
      </c>
      <c r="AE42" s="4">
        <v>10.000795735003125</v>
      </c>
      <c r="AF42">
        <v>1.5906101386218761</v>
      </c>
      <c r="AG42">
        <v>1.1614498276174923</v>
      </c>
      <c r="AJ42" s="5">
        <v>433373</v>
      </c>
    </row>
    <row r="43" spans="30:36" x14ac:dyDescent="0.2">
      <c r="AD43" s="4">
        <v>-12.529486481582289</v>
      </c>
      <c r="AE43" s="4">
        <v>9.8669272972243256</v>
      </c>
      <c r="AF43">
        <v>1.3279330117411485</v>
      </c>
      <c r="AG43">
        <v>1.3264702831656467</v>
      </c>
    </row>
    <row r="44" spans="30:36" x14ac:dyDescent="0.2">
      <c r="AD44" s="4">
        <v>-57.457732600352664</v>
      </c>
      <c r="AE44" s="4">
        <v>9.0122552200027499</v>
      </c>
      <c r="AF44">
        <v>1.6410693970420933</v>
      </c>
      <c r="AG44">
        <v>1.698037303425576</v>
      </c>
      <c r="AJ44">
        <v>162553.15</v>
      </c>
    </row>
    <row r="45" spans="30:36" x14ac:dyDescent="0.2">
      <c r="AD45" s="4">
        <v>6.0343776667073019</v>
      </c>
      <c r="AE45" s="4">
        <v>9.0708483931575845</v>
      </c>
      <c r="AF45">
        <v>2.8537993920972644</v>
      </c>
      <c r="AG45">
        <v>1.4576914233157048</v>
      </c>
      <c r="AJ45">
        <v>176604</v>
      </c>
    </row>
    <row r="46" spans="30:36" x14ac:dyDescent="0.2">
      <c r="AD46" s="4">
        <v>-2.2993791676247415E-2</v>
      </c>
      <c r="AE46" s="4">
        <v>9.0706184288010459</v>
      </c>
      <c r="AF46">
        <v>2.2125237191650853</v>
      </c>
      <c r="AG46">
        <v>1.3628104875804967</v>
      </c>
      <c r="AJ46">
        <v>186969</v>
      </c>
    </row>
    <row r="47" spans="30:36" x14ac:dyDescent="0.2">
      <c r="AD47" s="4">
        <v>-32.37120515179393</v>
      </c>
      <c r="AE47" s="4">
        <v>8.6794820944599564</v>
      </c>
      <c r="AF47">
        <v>2.7682574114244396</v>
      </c>
      <c r="AG47">
        <v>1.7723176330556027</v>
      </c>
      <c r="AJ47">
        <v>188145</v>
      </c>
    </row>
    <row r="48" spans="30:36" x14ac:dyDescent="0.2">
      <c r="AD48" s="4">
        <v>-3.162727427308281</v>
      </c>
      <c r="AE48" s="4">
        <v>8.6473438758812833</v>
      </c>
      <c r="AF48">
        <v>-88.364583333333329</v>
      </c>
      <c r="AG48">
        <v>1.4726953467954347</v>
      </c>
      <c r="AJ48">
        <v>166160</v>
      </c>
    </row>
    <row r="49" spans="30:36" x14ac:dyDescent="0.2">
      <c r="AD49" s="4">
        <v>6.022827041264267</v>
      </c>
      <c r="AE49" s="4">
        <v>8.7058281102667845</v>
      </c>
      <c r="AF49">
        <v>-9.889705882352942</v>
      </c>
      <c r="AG49">
        <v>1.4016230539913879</v>
      </c>
      <c r="AJ49">
        <v>123500</v>
      </c>
    </row>
    <row r="50" spans="30:36" x14ac:dyDescent="0.2">
      <c r="AD50" s="4">
        <v>5.6641271944352436</v>
      </c>
      <c r="AE50" s="4">
        <v>8.7609233763388357</v>
      </c>
      <c r="AF50">
        <v>-5.7527504342790969</v>
      </c>
      <c r="AG50">
        <v>1.2865203761755486</v>
      </c>
    </row>
    <row r="51" spans="30:36" x14ac:dyDescent="0.2">
      <c r="AD51" s="4">
        <v>15.094043887147334</v>
      </c>
      <c r="AE51" s="4">
        <v>8.9015027574516097</v>
      </c>
      <c r="AF51">
        <v>-8.373824451410659</v>
      </c>
      <c r="AG51">
        <v>1.2813563938444776</v>
      </c>
      <c r="AJ51">
        <v>89938</v>
      </c>
    </row>
    <row r="52" spans="30:36" x14ac:dyDescent="0.2">
      <c r="AD52" s="4">
        <v>-13.794865970013632</v>
      </c>
      <c r="AE52" s="4">
        <v>9.6276681726268585</v>
      </c>
      <c r="AF52">
        <v>2.3419552218050339</v>
      </c>
      <c r="AG52">
        <v>1.5832400026352198</v>
      </c>
      <c r="AJ52">
        <v>357000</v>
      </c>
    </row>
    <row r="53" spans="30:36" x14ac:dyDescent="0.2">
      <c r="AD53" s="4">
        <v>42.51927004413993</v>
      </c>
      <c r="AE53" s="4">
        <v>9.9819752055848685</v>
      </c>
      <c r="AF53">
        <v>1.446434282059482</v>
      </c>
      <c r="AG53">
        <v>1.4145056164193592</v>
      </c>
      <c r="AJ53">
        <v>343000</v>
      </c>
    </row>
    <row r="54" spans="30:36" x14ac:dyDescent="0.2">
      <c r="AD54" s="4">
        <v>4.5902094023020386</v>
      </c>
      <c r="AE54" s="4">
        <v>10.026854966486413</v>
      </c>
      <c r="AF54">
        <v>1.4338128333602715</v>
      </c>
      <c r="AG54">
        <v>1.3310350923716079</v>
      </c>
      <c r="AJ54">
        <v>316000</v>
      </c>
    </row>
    <row r="55" spans="30:36" x14ac:dyDescent="0.2">
      <c r="AD55" s="4">
        <v>-1.0430478210907805</v>
      </c>
      <c r="AE55" s="4">
        <v>10.0163697095928</v>
      </c>
      <c r="AF55">
        <v>1.4985432448181137</v>
      </c>
      <c r="AG55">
        <v>1.3405538186690487</v>
      </c>
      <c r="AJ55">
        <v>274000</v>
      </c>
    </row>
    <row r="56" spans="30:36" x14ac:dyDescent="0.2">
      <c r="AD56" s="4">
        <v>-4.2652970075926753</v>
      </c>
      <c r="AE56" s="4">
        <v>9.972780379032077</v>
      </c>
      <c r="AF56">
        <v>1.2741228070175439</v>
      </c>
      <c r="AG56">
        <v>1.354606951247959</v>
      </c>
      <c r="AJ56">
        <v>313000</v>
      </c>
    </row>
    <row r="57" spans="30:36" x14ac:dyDescent="0.2">
      <c r="AD57" s="4">
        <v>-8.8406811289946354</v>
      </c>
      <c r="AE57" s="4">
        <v>9.8802189255967736</v>
      </c>
      <c r="AF57">
        <v>1.5011756194610237</v>
      </c>
      <c r="AG57">
        <v>1.4154554759467759</v>
      </c>
      <c r="AJ57">
        <v>298000</v>
      </c>
    </row>
    <row r="58" spans="30:36" x14ac:dyDescent="0.2">
      <c r="AD58" s="4">
        <v>-7.0573183213920156</v>
      </c>
      <c r="AE58" s="4">
        <v>9.8070317167184982</v>
      </c>
      <c r="AF58">
        <v>1.6216987111768435</v>
      </c>
      <c r="AG58">
        <v>1.3664996420901934</v>
      </c>
      <c r="AJ58">
        <v>261000</v>
      </c>
    </row>
    <row r="59" spans="30:36" x14ac:dyDescent="0.2">
      <c r="AD59" s="4">
        <v>-40.691591872694232</v>
      </c>
      <c r="AE59" s="4">
        <v>9.2846126163507705</v>
      </c>
      <c r="AF59">
        <v>2.589515331355094</v>
      </c>
      <c r="AG59">
        <v>1.6846160987837713</v>
      </c>
      <c r="AJ59">
        <v>180128</v>
      </c>
    </row>
    <row r="60" spans="30:36" x14ac:dyDescent="0.2">
      <c r="AD60" s="4">
        <v>-4.6977996472008172</v>
      </c>
      <c r="AE60" s="4">
        <v>9.2364953294530334</v>
      </c>
      <c r="AF60">
        <v>1.8955874341746868</v>
      </c>
      <c r="AG60">
        <v>1.5534339990258159</v>
      </c>
    </row>
    <row r="61" spans="30:36" x14ac:dyDescent="0.2">
      <c r="AD61" s="4">
        <v>-4.2377009254749147</v>
      </c>
      <c r="AE61" s="4">
        <v>9.1931942131412114</v>
      </c>
      <c r="AF61">
        <v>1.8315248429468876</v>
      </c>
      <c r="AG61">
        <v>1.5131230925737538</v>
      </c>
      <c r="AJ61">
        <v>151877</v>
      </c>
    </row>
    <row r="62" spans="30:36" x14ac:dyDescent="0.2">
      <c r="AD62" s="4">
        <v>-10.88803149175375</v>
      </c>
      <c r="AE62" s="4">
        <v>7.0386080874008989</v>
      </c>
      <c r="AF62">
        <v>9.7991202736926279</v>
      </c>
      <c r="AG62">
        <v>1.0662212668889279</v>
      </c>
    </row>
    <row r="63" spans="30:36" x14ac:dyDescent="0.2">
      <c r="AD63" s="4">
        <v>13.042112651342341</v>
      </c>
      <c r="AE63" s="4">
        <v>7.1611983290282915</v>
      </c>
      <c r="AF63">
        <v>5.8731182105893422</v>
      </c>
      <c r="AG63">
        <v>0.99782995745288539</v>
      </c>
    </row>
    <row r="64" spans="30:36" x14ac:dyDescent="0.2">
      <c r="AD64" s="4">
        <v>13.980631050856299</v>
      </c>
      <c r="AE64" s="4">
        <v>7.2920566739368713</v>
      </c>
      <c r="AF64">
        <v>6.5907230559345162</v>
      </c>
      <c r="AG64">
        <v>0.9395909540320363</v>
      </c>
    </row>
    <row r="65" spans="30:36" x14ac:dyDescent="0.2">
      <c r="AD65" s="4">
        <v>10.024595053207573</v>
      </c>
      <c r="AE65" s="4">
        <v>7.3875904201411622</v>
      </c>
      <c r="AF65">
        <v>4.2866636449899405</v>
      </c>
      <c r="AG65">
        <v>1.0033846843189289</v>
      </c>
    </row>
    <row r="66" spans="30:36" x14ac:dyDescent="0.2">
      <c r="AD66" s="4">
        <v>10.422339782944507</v>
      </c>
      <c r="AE66" s="4">
        <v>7.4867327006318183</v>
      </c>
      <c r="AF66">
        <v>3.9363493451715401</v>
      </c>
      <c r="AG66">
        <v>0.99964634267321228</v>
      </c>
    </row>
    <row r="67" spans="30:36" x14ac:dyDescent="0.2">
      <c r="AD67" s="4">
        <v>13.295946167862249</v>
      </c>
      <c r="AE67" s="4">
        <v>7.6115659024070634</v>
      </c>
      <c r="AF67">
        <v>10.815717467782667</v>
      </c>
      <c r="AG67">
        <v>0.94207597451520975</v>
      </c>
    </row>
    <row r="68" spans="30:36" x14ac:dyDescent="0.2">
      <c r="AD68" s="4">
        <v>7.0056459723533857</v>
      </c>
      <c r="AE68" s="4">
        <v>7.6792773155855567</v>
      </c>
      <c r="AF68">
        <v>-17.425120845921448</v>
      </c>
      <c r="AG68">
        <v>1.0053766522919425</v>
      </c>
    </row>
    <row r="69" spans="30:36" x14ac:dyDescent="0.2">
      <c r="AD69" s="4">
        <v>13.013255320250606</v>
      </c>
      <c r="AE69" s="4">
        <v>7.8016122451492951</v>
      </c>
      <c r="AF69">
        <v>37.886543578961202</v>
      </c>
      <c r="AG69">
        <v>0.96841737095731717</v>
      </c>
    </row>
    <row r="70" spans="30:36" x14ac:dyDescent="0.2">
      <c r="AD70" s="4">
        <v>35.46491364428482</v>
      </c>
      <c r="AE70" s="4">
        <v>8.1051547260556589</v>
      </c>
      <c r="AF70">
        <v>6.4056250095326215</v>
      </c>
      <c r="AG70">
        <v>2.1993616778408778</v>
      </c>
    </row>
    <row r="71" spans="30:36" x14ac:dyDescent="0.2">
      <c r="AD71" s="4">
        <v>20.050164668877553</v>
      </c>
      <c r="AE71" s="4">
        <v>8.2878942344030069</v>
      </c>
      <c r="AF71">
        <v>6.2893599464947103</v>
      </c>
      <c r="AG71">
        <v>1.5599410784277721</v>
      </c>
    </row>
    <row r="72" spans="30:36" x14ac:dyDescent="0.2">
      <c r="AD72" s="4">
        <v>-12.866050707699836</v>
      </c>
      <c r="AE72" s="4">
        <v>7.9445152133119104</v>
      </c>
      <c r="AF72">
        <v>0.82615789037779286</v>
      </c>
      <c r="AG72">
        <v>1.1415282981066039</v>
      </c>
    </row>
    <row r="73" spans="30:36" x14ac:dyDescent="0.2">
      <c r="AD73" s="4">
        <v>26.029045429803926</v>
      </c>
      <c r="AE73" s="4">
        <v>8.1758574269939679</v>
      </c>
      <c r="AF73">
        <v>0.7141893059975285</v>
      </c>
      <c r="AG73">
        <v>1.1299220252885329</v>
      </c>
    </row>
    <row r="74" spans="30:36" x14ac:dyDescent="0.2">
      <c r="AD74" s="4">
        <v>10.851830040845771</v>
      </c>
      <c r="AE74" s="4">
        <v>8.278881686096069</v>
      </c>
      <c r="AF74">
        <v>1.0346271900314263</v>
      </c>
      <c r="AG74">
        <v>1.1282909782409503</v>
      </c>
    </row>
    <row r="75" spans="30:36" x14ac:dyDescent="0.2">
      <c r="AD75" s="4">
        <v>8.9415770298183599</v>
      </c>
      <c r="AE75" s="4">
        <v>8.3645232480907126</v>
      </c>
      <c r="AF75">
        <v>1.1355750718005457</v>
      </c>
      <c r="AG75">
        <v>1.2151407306273321</v>
      </c>
    </row>
    <row r="76" spans="30:36" x14ac:dyDescent="0.2">
      <c r="AD76" s="4">
        <v>7.5162887794103836</v>
      </c>
      <c r="AE76" s="4">
        <v>8.4369954217212069</v>
      </c>
      <c r="AF76">
        <v>1.1416228483176809</v>
      </c>
      <c r="AG76">
        <v>1.336613308560159</v>
      </c>
    </row>
    <row r="77" spans="30:36" x14ac:dyDescent="0.2">
      <c r="AD77" s="4">
        <v>15.837127213241084</v>
      </c>
      <c r="AE77" s="4">
        <v>8.5840103644535546</v>
      </c>
      <c r="AF77">
        <v>1.3918445147894754</v>
      </c>
      <c r="AG77">
        <v>1.3145636516696286</v>
      </c>
    </row>
    <row r="78" spans="30:36" x14ac:dyDescent="0.2">
      <c r="AD78" s="4">
        <v>4.1754746983443978</v>
      </c>
      <c r="AE78" s="4">
        <v>8.6249169125031653</v>
      </c>
      <c r="AF78">
        <v>1.2750122010736944</v>
      </c>
      <c r="AG78">
        <v>1.3393431141918222</v>
      </c>
    </row>
    <row r="79" spans="30:36" x14ac:dyDescent="0.2">
      <c r="AD79" s="4">
        <v>12.888106739454447</v>
      </c>
      <c r="AE79" s="4">
        <v>8.7461438488041949</v>
      </c>
      <c r="AF79">
        <v>1.282694528752921</v>
      </c>
      <c r="AG79">
        <v>1.3519184270806823</v>
      </c>
      <c r="AI79">
        <v>13.18</v>
      </c>
    </row>
    <row r="80" spans="30:36" x14ac:dyDescent="0.2">
      <c r="AD80" s="4">
        <v>11.531242046322228</v>
      </c>
      <c r="AE80" s="4">
        <v>8.8552784121930888</v>
      </c>
      <c r="AF80">
        <v>1.4741306820992235</v>
      </c>
      <c r="AG80">
        <v>1.426825267782009</v>
      </c>
      <c r="AH80">
        <v>306.7</v>
      </c>
      <c r="AI80">
        <v>42.64</v>
      </c>
      <c r="AJ80">
        <v>306678</v>
      </c>
    </row>
    <row r="81" spans="30:36" x14ac:dyDescent="0.2">
      <c r="AD81" s="4">
        <v>16.982585255230838</v>
      </c>
      <c r="AE81" s="4">
        <v>9.0121333059520037</v>
      </c>
      <c r="AF81">
        <v>1.4715565178878993</v>
      </c>
      <c r="AG81">
        <v>1.2246891002194586</v>
      </c>
      <c r="AH81">
        <v>346</v>
      </c>
      <c r="AI81">
        <v>42.64</v>
      </c>
      <c r="AJ81">
        <v>345983</v>
      </c>
    </row>
    <row r="82" spans="30:36" x14ac:dyDescent="0.2">
      <c r="AD82" s="4"/>
      <c r="AE82" s="4">
        <v>10.95729422815692</v>
      </c>
      <c r="AF82">
        <v>0.79218241042345272</v>
      </c>
      <c r="AG82">
        <v>1.1987763852817626</v>
      </c>
    </row>
    <row r="83" spans="30:36" x14ac:dyDescent="0.2">
      <c r="AD83" s="4">
        <v>-3.9183559638144709</v>
      </c>
      <c r="AE83" s="4">
        <v>10.917322330911832</v>
      </c>
      <c r="AF83">
        <v>0.75053803938448294</v>
      </c>
      <c r="AG83">
        <v>1.1804691326669448</v>
      </c>
    </row>
    <row r="84" spans="30:36" x14ac:dyDescent="0.2">
      <c r="AD84" s="4">
        <v>-5.4714003229142101</v>
      </c>
      <c r="AE84" s="4">
        <v>10.861054575722122</v>
      </c>
      <c r="AF84">
        <v>1.3960728816557579</v>
      </c>
      <c r="AG84">
        <v>1.5596752835511543</v>
      </c>
      <c r="AJ84">
        <v>579837</v>
      </c>
    </row>
    <row r="85" spans="30:36" x14ac:dyDescent="0.2">
      <c r="AD85" s="4">
        <v>-3.8075498493484559</v>
      </c>
      <c r="AE85" s="4">
        <v>10.822235263563458</v>
      </c>
      <c r="AF85">
        <v>1.5280474649406688</v>
      </c>
      <c r="AG85">
        <v>1.5896694132434213</v>
      </c>
      <c r="AH85">
        <v>1528.3</v>
      </c>
      <c r="AI85">
        <v>48.06</v>
      </c>
      <c r="AJ85">
        <v>538298</v>
      </c>
    </row>
    <row r="86" spans="30:36" x14ac:dyDescent="0.2">
      <c r="AD86" s="4">
        <v>-42.399696746004828</v>
      </c>
      <c r="AE86" s="4">
        <v>10.270592910089658</v>
      </c>
      <c r="AF86">
        <v>1.6124654328866199</v>
      </c>
      <c r="AG86">
        <v>2.1269093554085416</v>
      </c>
      <c r="AH86">
        <v>468.4</v>
      </c>
      <c r="AI86">
        <v>56.59</v>
      </c>
      <c r="AJ86">
        <v>468425</v>
      </c>
    </row>
    <row r="87" spans="30:36" x14ac:dyDescent="0.2">
      <c r="AD87" s="4">
        <v>6.8615565792663924</v>
      </c>
      <c r="AE87" s="4">
        <v>10.33695685705389</v>
      </c>
      <c r="AF87">
        <v>1.6084892356867537</v>
      </c>
      <c r="AG87">
        <v>1.7986840399325814</v>
      </c>
      <c r="AH87">
        <v>403</v>
      </c>
      <c r="AI87">
        <v>52.71</v>
      </c>
      <c r="AJ87">
        <v>403018</v>
      </c>
    </row>
    <row r="88" spans="30:36" x14ac:dyDescent="0.2">
      <c r="AD88" s="4">
        <v>2.5565648719594707</v>
      </c>
      <c r="AE88" s="4">
        <v>7.4039552676727842</v>
      </c>
      <c r="AF88">
        <v>1.2221643410283447</v>
      </c>
      <c r="AG88">
        <v>1.2416229722588201</v>
      </c>
    </row>
    <row r="89" spans="30:36" x14ac:dyDescent="0.2">
      <c r="AD89" s="4">
        <v>13.232160383033326</v>
      </c>
      <c r="AE89" s="4">
        <v>7.5282253094279685</v>
      </c>
      <c r="AF89">
        <v>1.4044192890357949</v>
      </c>
      <c r="AG89">
        <v>1.801552530860812</v>
      </c>
    </row>
    <row r="90" spans="30:36" x14ac:dyDescent="0.2">
      <c r="AD90" s="4">
        <v>18.499012260444946</v>
      </c>
      <c r="AE90" s="4">
        <v>7.6979597486254292</v>
      </c>
      <c r="AF90">
        <v>0.95532319026289825</v>
      </c>
      <c r="AG90">
        <v>1.2197502821203103</v>
      </c>
    </row>
    <row r="91" spans="30:36" x14ac:dyDescent="0.2">
      <c r="AD91" s="4">
        <v>7.807983040564956</v>
      </c>
      <c r="AE91" s="4">
        <v>7.7731412725499966</v>
      </c>
      <c r="AF91">
        <v>1.4289126361041096</v>
      </c>
      <c r="AG91">
        <v>1.3153018847833033</v>
      </c>
    </row>
    <row r="92" spans="30:36" x14ac:dyDescent="0.2">
      <c r="AD92" s="4">
        <v>7.504999109819642</v>
      </c>
      <c r="AE92" s="4">
        <v>7.8455084363955354</v>
      </c>
      <c r="AF92">
        <v>2.5475402079274434</v>
      </c>
      <c r="AG92">
        <v>1.5733276016781537</v>
      </c>
    </row>
    <row r="93" spans="30:36" x14ac:dyDescent="0.2">
      <c r="AD93" s="4">
        <v>8.6663096127374377</v>
      </c>
      <c r="AE93" s="4">
        <v>7.9286200573282883</v>
      </c>
      <c r="AF93">
        <v>5.7089663286445651</v>
      </c>
      <c r="AG93">
        <v>2.0873182461123636</v>
      </c>
    </row>
    <row r="94" spans="30:36" x14ac:dyDescent="0.2">
      <c r="AD94" s="4">
        <v>4.4154872794796374</v>
      </c>
      <c r="AE94" s="4">
        <v>7.9718278813755026</v>
      </c>
      <c r="AF94">
        <v>2.6525812850750188</v>
      </c>
      <c r="AG94">
        <v>3.6264347946103546</v>
      </c>
    </row>
    <row r="95" spans="30:36" x14ac:dyDescent="0.2">
      <c r="AD95" s="4">
        <v>1.7876921484395198</v>
      </c>
      <c r="AE95" s="4">
        <v>7.9895468899199029</v>
      </c>
      <c r="AF95">
        <v>2.8370053055723261</v>
      </c>
      <c r="AG95">
        <v>3.6150829163785274</v>
      </c>
    </row>
    <row r="96" spans="30:36" x14ac:dyDescent="0.2">
      <c r="AD96" s="4">
        <v>34.75311529647859</v>
      </c>
      <c r="AE96" s="4">
        <v>8.2878210325370052</v>
      </c>
      <c r="AF96">
        <v>2.2780105370910295</v>
      </c>
      <c r="AG96">
        <v>3.2698203822082261</v>
      </c>
    </row>
    <row r="97" spans="30:36" x14ac:dyDescent="0.2">
      <c r="AD97" s="4">
        <v>-15.31501978661001</v>
      </c>
      <c r="AE97" s="4">
        <v>8.1215891032424459</v>
      </c>
      <c r="AF97">
        <v>2.1604610515669647</v>
      </c>
      <c r="AG97">
        <v>3.9302838728765677</v>
      </c>
    </row>
    <row r="98" spans="30:36" x14ac:dyDescent="0.2">
      <c r="AD98" s="4">
        <v>-8.4651684024374667</v>
      </c>
      <c r="AE98" s="4">
        <v>10.050655394715154</v>
      </c>
      <c r="AF98">
        <v>3.0423235974035832</v>
      </c>
      <c r="AG98">
        <v>0.5289262839601695</v>
      </c>
      <c r="AJ98">
        <v>205564</v>
      </c>
    </row>
    <row r="99" spans="30:36" x14ac:dyDescent="0.2">
      <c r="AD99" s="4">
        <v>-0.33183766858596248</v>
      </c>
      <c r="AE99" s="4">
        <v>10.047331500006747</v>
      </c>
      <c r="AF99">
        <v>2.9194927326677709</v>
      </c>
      <c r="AG99">
        <v>0.55578114008275192</v>
      </c>
      <c r="AJ99">
        <v>196598</v>
      </c>
    </row>
    <row r="100" spans="30:36" x14ac:dyDescent="0.2">
      <c r="AD100" s="4">
        <v>18.441247145696828</v>
      </c>
      <c r="AE100" s="4">
        <v>10.216578346964397</v>
      </c>
      <c r="AF100">
        <v>2.6157142752073606</v>
      </c>
      <c r="AG100">
        <v>0.57513104453880126</v>
      </c>
    </row>
    <row r="101" spans="30:36" x14ac:dyDescent="0.2">
      <c r="AD101" s="4">
        <v>8.8658597764026155</v>
      </c>
      <c r="AE101" s="4">
        <v>10.301524641087784</v>
      </c>
      <c r="AF101">
        <v>2.6037786727353089</v>
      </c>
      <c r="AG101">
        <v>0.55965556433721086</v>
      </c>
      <c r="AJ101">
        <v>233998</v>
      </c>
    </row>
    <row r="102" spans="30:36" x14ac:dyDescent="0.2">
      <c r="AD102" s="4">
        <v>2.0696497765043511</v>
      </c>
      <c r="AE102" s="4">
        <v>10.322009876300282</v>
      </c>
      <c r="AF102">
        <v>2.1075129669707722</v>
      </c>
      <c r="AG102">
        <v>0.55494146350210238</v>
      </c>
    </row>
    <row r="103" spans="30:36" x14ac:dyDescent="0.2">
      <c r="AD103" s="4">
        <v>4.8706294620847306</v>
      </c>
      <c r="AE103" s="4">
        <v>10.369567180448918</v>
      </c>
      <c r="AF103">
        <v>1.8527431385142912</v>
      </c>
      <c r="AG103">
        <v>0.5625296669663612</v>
      </c>
      <c r="AJ103">
        <v>257797</v>
      </c>
    </row>
    <row r="104" spans="30:36" x14ac:dyDescent="0.2">
      <c r="AD104" s="4">
        <v>3.2619811877001528</v>
      </c>
      <c r="AE104" s="4">
        <v>10.401666260128623</v>
      </c>
      <c r="AF104">
        <v>1.7477793016426602</v>
      </c>
      <c r="AG104">
        <v>0.55495602778891107</v>
      </c>
      <c r="AJ104">
        <v>263529</v>
      </c>
    </row>
    <row r="105" spans="30:36" x14ac:dyDescent="0.2">
      <c r="AD105" s="4">
        <v>5.7216161522376972</v>
      </c>
      <c r="AE105" s="4">
        <v>10.457305450860016</v>
      </c>
      <c r="AF105">
        <v>1.5165536421822616</v>
      </c>
      <c r="AG105">
        <v>0.59225256548134086</v>
      </c>
    </row>
    <row r="106" spans="30:36" x14ac:dyDescent="0.2">
      <c r="AD106" s="4">
        <v>5.6550266410147589</v>
      </c>
      <c r="AE106" s="4">
        <v>10.512314586041793</v>
      </c>
      <c r="AF106">
        <v>1.3367067619616486</v>
      </c>
      <c r="AG106">
        <v>0.61715204681957347</v>
      </c>
      <c r="AJ106">
        <v>267868</v>
      </c>
    </row>
    <row r="107" spans="30:36" x14ac:dyDescent="0.2">
      <c r="AD107" s="4">
        <v>13.158947641045213</v>
      </c>
      <c r="AE107" s="4">
        <v>10.635937846700498</v>
      </c>
      <c r="AF107">
        <v>1.2797223539030125</v>
      </c>
      <c r="AG107">
        <v>0.58766991508488187</v>
      </c>
      <c r="AJ107">
        <v>241038</v>
      </c>
    </row>
    <row r="108" spans="30:36" x14ac:dyDescent="0.2">
      <c r="AD108" s="4">
        <v>-3.008294708796428</v>
      </c>
      <c r="AE108" s="4">
        <v>7.5829120990978733</v>
      </c>
      <c r="AF108">
        <v>18.157356219022198</v>
      </c>
      <c r="AG108">
        <v>2.6602646892774731</v>
      </c>
    </row>
    <row r="109" spans="30:36" x14ac:dyDescent="0.2">
      <c r="AD109" s="4">
        <v>42.104705853006173</v>
      </c>
      <c r="AE109" s="4">
        <v>7.9343060641529304</v>
      </c>
      <c r="AF109">
        <v>357.19485580670306</v>
      </c>
      <c r="AG109">
        <v>2.9634197063072896</v>
      </c>
    </row>
    <row r="110" spans="30:36" x14ac:dyDescent="0.2">
      <c r="AD110" s="4">
        <v>13.679985928313931</v>
      </c>
      <c r="AE110" s="4">
        <v>8.0625232381703711</v>
      </c>
      <c r="AF110">
        <v>50.034000886534891</v>
      </c>
      <c r="AG110">
        <v>2.8299517188328696</v>
      </c>
    </row>
    <row r="111" spans="30:36" x14ac:dyDescent="0.2">
      <c r="AD111" s="4">
        <v>14.751360340240266</v>
      </c>
      <c r="AE111" s="4">
        <v>8.200120755869575</v>
      </c>
      <c r="AF111">
        <v>21.706592593573731</v>
      </c>
      <c r="AG111">
        <v>3.2954830435630349</v>
      </c>
      <c r="AJ111">
        <v>68976</v>
      </c>
    </row>
    <row r="112" spans="30:36" x14ac:dyDescent="0.2">
      <c r="AD112" s="4">
        <v>18.61028343572098</v>
      </c>
      <c r="AE112" s="4">
        <v>8.3707937595642026</v>
      </c>
      <c r="AF112">
        <v>14.476583999504534</v>
      </c>
      <c r="AG112">
        <v>3.066465342135551</v>
      </c>
      <c r="AJ112">
        <v>72870</v>
      </c>
    </row>
    <row r="113" spans="30:36" x14ac:dyDescent="0.2">
      <c r="AD113" s="4">
        <v>22.779871467491894</v>
      </c>
      <c r="AE113" s="4">
        <v>8.5760166627227541</v>
      </c>
      <c r="AF113">
        <v>7.3577775644931096</v>
      </c>
      <c r="AG113">
        <v>3.8212721622345343</v>
      </c>
      <c r="AJ113">
        <v>72688</v>
      </c>
    </row>
    <row r="114" spans="30:36" x14ac:dyDescent="0.2">
      <c r="AD114" s="4">
        <v>21.437278189080029</v>
      </c>
      <c r="AE114" s="4">
        <v>8.7702443773267937</v>
      </c>
      <c r="AF114">
        <v>10.071701914896792</v>
      </c>
      <c r="AG114">
        <v>3.4817879462947765</v>
      </c>
      <c r="AJ114">
        <v>34327</v>
      </c>
    </row>
    <row r="115" spans="30:36" x14ac:dyDescent="0.2">
      <c r="AD115" s="4">
        <v>14.597687548546171</v>
      </c>
      <c r="AE115" s="4">
        <v>8.9065018169562968</v>
      </c>
      <c r="AF115">
        <v>14.386624050174889</v>
      </c>
      <c r="AG115">
        <v>3.4572888154150516</v>
      </c>
    </row>
    <row r="116" spans="30:36" x14ac:dyDescent="0.2">
      <c r="AD116" s="4">
        <v>4.6017507249518887</v>
      </c>
      <c r="AE116" s="4">
        <v>8.9514919197911968</v>
      </c>
      <c r="AF116">
        <v>15.538996388724195</v>
      </c>
      <c r="AG116">
        <v>3.9750239655931807</v>
      </c>
      <c r="AJ116">
        <v>41506</v>
      </c>
    </row>
    <row r="117" spans="30:36" x14ac:dyDescent="0.2">
      <c r="AD117" s="4">
        <v>0.93012410290955494</v>
      </c>
      <c r="AE117" s="4">
        <v>8.960750170646989</v>
      </c>
      <c r="AF117">
        <v>12.030187384760517</v>
      </c>
      <c r="AG117">
        <v>3.9002592668651812</v>
      </c>
      <c r="AJ117">
        <v>42422</v>
      </c>
    </row>
    <row r="118" spans="30:36" x14ac:dyDescent="0.2">
      <c r="AD118" s="4">
        <v>21.25005456137761</v>
      </c>
      <c r="AE118" s="4">
        <v>7.1744049632917379</v>
      </c>
      <c r="AF118">
        <v>1.3282673995377916</v>
      </c>
      <c r="AG118">
        <v>1.8843696647398134</v>
      </c>
    </row>
    <row r="119" spans="30:36" x14ac:dyDescent="0.2">
      <c r="AD119" s="4">
        <v>26.927127574424592</v>
      </c>
      <c r="AE119" s="4">
        <v>7.4128479004502266</v>
      </c>
      <c r="AF119">
        <v>1.4216112765385733</v>
      </c>
      <c r="AG119">
        <v>1.8653625314472715</v>
      </c>
      <c r="AJ119">
        <v>10829</v>
      </c>
    </row>
    <row r="120" spans="30:36" x14ac:dyDescent="0.2">
      <c r="AD120" s="4">
        <v>36.774223526209951</v>
      </c>
      <c r="AE120" s="4">
        <v>7.726009277380447</v>
      </c>
      <c r="AF120">
        <v>1.4993406762255108</v>
      </c>
      <c r="AG120">
        <v>1.8372302439975663</v>
      </c>
    </row>
    <row r="121" spans="30:36" x14ac:dyDescent="0.2">
      <c r="AD121" s="4">
        <v>34.57500620990858</v>
      </c>
      <c r="AE121" s="4">
        <v>8.0229608019839684</v>
      </c>
      <c r="AF121">
        <v>0</v>
      </c>
      <c r="AG121">
        <v>1.8126565678587763</v>
      </c>
      <c r="AJ121">
        <v>21614.75</v>
      </c>
    </row>
    <row r="122" spans="30:36" x14ac:dyDescent="0.2">
      <c r="AD122" s="4">
        <v>33.466975062250114</v>
      </c>
      <c r="AE122" s="4">
        <v>8.3116446854223831</v>
      </c>
      <c r="AF122">
        <v>1.9860645990574886</v>
      </c>
      <c r="AG122">
        <v>2.2483230791036015</v>
      </c>
      <c r="AJ122">
        <v>37196</v>
      </c>
    </row>
    <row r="123" spans="30:36" x14ac:dyDescent="0.2">
      <c r="AD123" s="4">
        <v>31.9966111545484</v>
      </c>
      <c r="AE123" s="4">
        <v>8.5892507486195004</v>
      </c>
      <c r="AF123">
        <v>1.6899345262847019</v>
      </c>
      <c r="AG123">
        <v>1.9899154866042899</v>
      </c>
      <c r="AJ123">
        <v>54559</v>
      </c>
    </row>
    <row r="124" spans="30:36" x14ac:dyDescent="0.2">
      <c r="AD124" s="4">
        <v>24.073867990574637</v>
      </c>
      <c r="AE124" s="4">
        <v>8.8049576604733257</v>
      </c>
      <c r="AF124">
        <v>1.5526896666692653</v>
      </c>
      <c r="AG124">
        <v>1.91545796626358</v>
      </c>
      <c r="AJ124">
        <v>76850</v>
      </c>
    </row>
    <row r="125" spans="30:36" x14ac:dyDescent="0.2">
      <c r="AD125" s="4">
        <v>25.869388362398936</v>
      </c>
      <c r="AE125" s="4">
        <v>9.035032243496623</v>
      </c>
      <c r="AF125">
        <v>1.3446166978239169</v>
      </c>
      <c r="AG125">
        <v>2.0954428654773412</v>
      </c>
    </row>
    <row r="126" spans="30:36" x14ac:dyDescent="0.2">
      <c r="AD126" s="4">
        <v>24.881219983260216</v>
      </c>
      <c r="AE126" s="4">
        <v>9.2572251029125461</v>
      </c>
      <c r="AF126">
        <v>1.237824034861388</v>
      </c>
      <c r="AG126">
        <v>2.0047498037215985</v>
      </c>
      <c r="AJ126">
        <v>178000</v>
      </c>
    </row>
    <row r="127" spans="30:36" x14ac:dyDescent="0.2">
      <c r="AD127" s="4"/>
      <c r="AE127" s="4">
        <v>9.4941650141006591</v>
      </c>
      <c r="AF127">
        <v>0.96968920217878884</v>
      </c>
      <c r="AG127">
        <v>2.314184610751393</v>
      </c>
      <c r="AJ127">
        <v>240000</v>
      </c>
    </row>
    <row r="128" spans="30:36" x14ac:dyDescent="0.2">
      <c r="AD128" s="4">
        <v>2.1452840772497761</v>
      </c>
      <c r="AE128" s="4">
        <v>8.5367377461988845</v>
      </c>
      <c r="AF128">
        <v>1.1271531638299512</v>
      </c>
      <c r="AG128">
        <v>1.4651386514637894</v>
      </c>
    </row>
    <row r="129" spans="30:36" x14ac:dyDescent="0.2">
      <c r="AD129" s="4">
        <v>8.6358754533522717</v>
      </c>
      <c r="AE129" s="4">
        <v>8.6195692580331045</v>
      </c>
      <c r="AF129">
        <v>0.69421012269938653</v>
      </c>
      <c r="AG129">
        <v>1.5954143347174581</v>
      </c>
      <c r="AI129">
        <v>2.33</v>
      </c>
    </row>
    <row r="130" spans="30:36" x14ac:dyDescent="0.2">
      <c r="AD130" s="4">
        <v>21.213215381837877</v>
      </c>
      <c r="AE130" s="4">
        <v>8.8119501775399804</v>
      </c>
      <c r="AF130">
        <v>0.81946571379955757</v>
      </c>
      <c r="AG130">
        <v>1.5926422400953233</v>
      </c>
      <c r="AI130">
        <v>2.33</v>
      </c>
    </row>
    <row r="131" spans="30:36" x14ac:dyDescent="0.2">
      <c r="AD131" s="4">
        <v>10.083407804587431</v>
      </c>
      <c r="AE131" s="4">
        <v>8.908018322784887</v>
      </c>
      <c r="AF131">
        <v>0.79852792610766343</v>
      </c>
      <c r="AG131">
        <v>1.6861047219591394</v>
      </c>
      <c r="AI131">
        <v>4.6500000000000004</v>
      </c>
    </row>
    <row r="132" spans="30:36" x14ac:dyDescent="0.2">
      <c r="AD132" s="4">
        <v>12.921120281423354</v>
      </c>
      <c r="AE132" s="4">
        <v>9.0295376611514975</v>
      </c>
      <c r="AF132">
        <v>0.90020013342228156</v>
      </c>
      <c r="AG132">
        <v>1.7064462017733046</v>
      </c>
      <c r="AI132">
        <v>4.6500000000000004</v>
      </c>
    </row>
    <row r="133" spans="30:36" x14ac:dyDescent="0.2">
      <c r="AD133" s="4">
        <v>13.503474718427992</v>
      </c>
      <c r="AE133" s="4">
        <v>9.1562009258755346</v>
      </c>
      <c r="AF133">
        <v>1.2463364595545134</v>
      </c>
      <c r="AG133">
        <v>1.6181779795207432</v>
      </c>
      <c r="AI133">
        <v>4.6500000000000004</v>
      </c>
    </row>
    <row r="134" spans="30:36" x14ac:dyDescent="0.2">
      <c r="AD134" s="4">
        <v>2.0479256835215875</v>
      </c>
      <c r="AE134" s="4">
        <v>9.1764733024646059</v>
      </c>
      <c r="AF134">
        <v>1.683767733421313</v>
      </c>
      <c r="AG134">
        <v>1.6829419675183614</v>
      </c>
      <c r="AI134">
        <v>11.63</v>
      </c>
    </row>
    <row r="135" spans="30:36" x14ac:dyDescent="0.2">
      <c r="AD135" s="4">
        <v>11.47201820626875</v>
      </c>
      <c r="AE135" s="4">
        <v>9.2850767180902007</v>
      </c>
      <c r="AF135">
        <v>2.2855383532723432</v>
      </c>
      <c r="AG135">
        <v>1.7330178173719377</v>
      </c>
      <c r="AI135">
        <v>11.63</v>
      </c>
      <c r="AJ135">
        <v>99214</v>
      </c>
    </row>
    <row r="136" spans="30:36" x14ac:dyDescent="0.2">
      <c r="AD136" s="4">
        <v>15.970675575352637</v>
      </c>
      <c r="AE136" s="4">
        <v>9.4332438944857842</v>
      </c>
      <c r="AF136">
        <v>2.8672002910678551</v>
      </c>
      <c r="AG136">
        <v>1.7067296151076259</v>
      </c>
      <c r="AH136">
        <v>84.8</v>
      </c>
      <c r="AI136">
        <v>27.91</v>
      </c>
      <c r="AJ136">
        <v>71504</v>
      </c>
    </row>
    <row r="137" spans="30:36" x14ac:dyDescent="0.2">
      <c r="AD137" s="4">
        <v>19.62871089061375</v>
      </c>
      <c r="AE137" s="4">
        <v>9.6124665788188324</v>
      </c>
      <c r="AF137">
        <v>3.5753045404208197</v>
      </c>
      <c r="AG137">
        <v>1.6628762541806019</v>
      </c>
      <c r="AH137">
        <v>57.7</v>
      </c>
      <c r="AI137">
        <v>32.56</v>
      </c>
    </row>
    <row r="138" spans="30:36" x14ac:dyDescent="0.2">
      <c r="AD138" s="4">
        <v>9.3876958792803258</v>
      </c>
      <c r="AE138" s="4">
        <v>8.2346976456517567</v>
      </c>
      <c r="AF138">
        <v>0.64318080435752356</v>
      </c>
      <c r="AG138">
        <v>3.7133837378962729</v>
      </c>
    </row>
    <row r="139" spans="30:36" x14ac:dyDescent="0.2">
      <c r="AD139" s="4">
        <v>37.583233850643317</v>
      </c>
      <c r="AE139" s="4">
        <v>8.5537565307232839</v>
      </c>
      <c r="AF139">
        <v>1.1582845647403071</v>
      </c>
      <c r="AG139">
        <v>2.7306698546141681</v>
      </c>
    </row>
    <row r="140" spans="30:36" x14ac:dyDescent="0.2">
      <c r="AD140" s="4">
        <v>10.788245729050171</v>
      </c>
      <c r="AE140" s="4">
        <v>8.6562070279430277</v>
      </c>
      <c r="AF140">
        <v>1.0820754149627136</v>
      </c>
      <c r="AG140">
        <v>2.4102024122387178</v>
      </c>
    </row>
    <row r="141" spans="30:36" x14ac:dyDescent="0.2">
      <c r="AD141" s="4">
        <v>1.0773273926588676</v>
      </c>
      <c r="AE141" s="4">
        <v>8.666922683609533</v>
      </c>
      <c r="AF141">
        <v>0.99448009891662736</v>
      </c>
      <c r="AG141">
        <v>2.3330980095047869</v>
      </c>
    </row>
    <row r="142" spans="30:36" x14ac:dyDescent="0.2">
      <c r="AD142" s="4">
        <v>4.5302706797988739</v>
      </c>
      <c r="AE142" s="4">
        <v>8.7112291986566195</v>
      </c>
      <c r="AF142">
        <v>1.0720615083193563</v>
      </c>
      <c r="AG142">
        <v>2.2995865386199288</v>
      </c>
    </row>
    <row r="143" spans="30:36" x14ac:dyDescent="0.2">
      <c r="AD143" s="4">
        <v>5.7999901164610401</v>
      </c>
      <c r="AE143" s="4">
        <v>8.7676094386755299</v>
      </c>
      <c r="AF143">
        <v>1.1699917806172009</v>
      </c>
      <c r="AG143">
        <v>2.2607741172074483</v>
      </c>
    </row>
    <row r="144" spans="30:36" x14ac:dyDescent="0.2">
      <c r="AD144" s="4">
        <v>2.6841875817400456</v>
      </c>
      <c r="AE144" s="4">
        <v>8.7940973906961393</v>
      </c>
      <c r="AF144">
        <v>1.7925330611897778</v>
      </c>
      <c r="AG144">
        <v>3.9830179524502669</v>
      </c>
    </row>
    <row r="145" spans="30:35" x14ac:dyDescent="0.2">
      <c r="AD145" s="4">
        <v>40.11705482775352</v>
      </c>
      <c r="AE145" s="4">
        <v>9.1314053838880405</v>
      </c>
      <c r="AF145">
        <v>1.6440832910106653</v>
      </c>
      <c r="AG145">
        <v>2.8169029325830537</v>
      </c>
    </row>
    <row r="146" spans="30:35" x14ac:dyDescent="0.2">
      <c r="AD146" s="4">
        <v>-1.2769180824586084</v>
      </c>
      <c r="AE146" s="4">
        <v>9.1185539763454742</v>
      </c>
      <c r="AF146">
        <v>1.2402229532163742</v>
      </c>
      <c r="AG146">
        <v>2.6873835361175051</v>
      </c>
      <c r="AI146">
        <v>2.33</v>
      </c>
    </row>
    <row r="147" spans="30:35" x14ac:dyDescent="0.2">
      <c r="AD147" s="4">
        <v>-7.6729146114216817</v>
      </c>
      <c r="AE147" s="4">
        <v>9.038721338315364</v>
      </c>
      <c r="AF147">
        <v>1.3253766386225787</v>
      </c>
      <c r="AG147">
        <v>2.8220349044283508</v>
      </c>
      <c r="AI147">
        <v>2.33</v>
      </c>
    </row>
    <row r="148" spans="30:35" x14ac:dyDescent="0.2">
      <c r="AD148" s="4"/>
      <c r="AE148" s="4">
        <v>3.7688221567871394</v>
      </c>
      <c r="AF148">
        <v>-13.730855018587361</v>
      </c>
      <c r="AG148">
        <v>1.1855570172401855</v>
      </c>
    </row>
    <row r="149" spans="30:35" x14ac:dyDescent="0.2">
      <c r="AD149" s="4">
        <v>113.80830390731383</v>
      </c>
      <c r="AE149" s="4">
        <v>4.5287318082396553</v>
      </c>
      <c r="AF149">
        <v>10.472307205401414</v>
      </c>
      <c r="AG149">
        <v>1.1738431148195723</v>
      </c>
    </row>
    <row r="150" spans="30:35" x14ac:dyDescent="0.2">
      <c r="AD150" s="4">
        <v>163.07142625835209</v>
      </c>
      <c r="AE150" s="4">
        <v>5.4959872002887904</v>
      </c>
      <c r="AF150">
        <v>0.96427353587641995</v>
      </c>
      <c r="AG150">
        <v>1.9617991727941175</v>
      </c>
    </row>
    <row r="151" spans="30:35" x14ac:dyDescent="0.2">
      <c r="AD151" s="4">
        <v>74.24254858193278</v>
      </c>
      <c r="AE151" s="4">
        <v>6.0512653002260182</v>
      </c>
      <c r="AF151">
        <v>1.9637268901914731</v>
      </c>
      <c r="AG151">
        <v>2.7516213352172381</v>
      </c>
    </row>
    <row r="152" spans="30:35" x14ac:dyDescent="0.2">
      <c r="AD152" s="4">
        <v>60.735429176969276</v>
      </c>
      <c r="AE152" s="4">
        <v>6.5258548304913297</v>
      </c>
      <c r="AF152">
        <v>2.3243809412725258</v>
      </c>
      <c r="AG152">
        <v>2.0878351155864001</v>
      </c>
    </row>
    <row r="153" spans="30:35" x14ac:dyDescent="0.2">
      <c r="AD153" s="4">
        <v>47.309479125003847</v>
      </c>
      <c r="AE153" s="4">
        <v>6.9132203184131953</v>
      </c>
      <c r="AF153">
        <v>2.1880863916558169</v>
      </c>
      <c r="AG153">
        <v>1.7972033257747542</v>
      </c>
    </row>
    <row r="154" spans="30:35" x14ac:dyDescent="0.2">
      <c r="AD154" s="4">
        <v>38.293451883677434</v>
      </c>
      <c r="AE154" s="4">
        <v>7.2374280227852967</v>
      </c>
      <c r="AF154">
        <v>4.2557415346766208</v>
      </c>
      <c r="AG154">
        <v>1.4626019318050245</v>
      </c>
    </row>
    <row r="155" spans="30:35" x14ac:dyDescent="0.2">
      <c r="AD155" s="4">
        <v>39.015313053527741</v>
      </c>
      <c r="AE155" s="4">
        <v>7.5668419297128029</v>
      </c>
      <c r="AF155">
        <v>4.8170139625974953</v>
      </c>
      <c r="AG155">
        <v>1.7578159838512259</v>
      </c>
    </row>
    <row r="156" spans="30:35" x14ac:dyDescent="0.2">
      <c r="AD156" s="4">
        <v>34.960212640699076</v>
      </c>
      <c r="AE156" s="4">
        <v>7.8666517575443118</v>
      </c>
      <c r="AF156">
        <v>2.4909498658656095</v>
      </c>
      <c r="AG156">
        <v>1.4869350693954653</v>
      </c>
    </row>
    <row r="157" spans="30:35" x14ac:dyDescent="0.2">
      <c r="AD157" s="4">
        <v>-3.7561529723589482</v>
      </c>
      <c r="AE157" s="4">
        <v>8.5337749510079153</v>
      </c>
      <c r="AF157">
        <v>19.801697312588402</v>
      </c>
      <c r="AG157">
        <v>1.4464946101188132</v>
      </c>
    </row>
    <row r="158" spans="30:35" x14ac:dyDescent="0.2">
      <c r="AD158" s="4">
        <v>2.1461169250137591</v>
      </c>
      <c r="AE158" s="4">
        <v>8.5550090721004626</v>
      </c>
      <c r="AF158">
        <v>12.607688347348549</v>
      </c>
      <c r="AG158">
        <v>1.5269898126215649</v>
      </c>
    </row>
    <row r="159" spans="30:35" x14ac:dyDescent="0.2">
      <c r="AD159" s="4">
        <v>5.7523061220559599</v>
      </c>
      <c r="AE159" s="4">
        <v>8.6109385111017485</v>
      </c>
      <c r="AF159">
        <v>9.136231560125168</v>
      </c>
      <c r="AG159">
        <v>1.6516553155843683</v>
      </c>
      <c r="AI159">
        <v>6.2</v>
      </c>
    </row>
    <row r="160" spans="30:35" x14ac:dyDescent="0.2">
      <c r="AD160" s="4">
        <v>3.1576647120952863</v>
      </c>
      <c r="AE160" s="4">
        <v>8.6420268683375649</v>
      </c>
      <c r="AF160">
        <v>9.0634701254518397</v>
      </c>
      <c r="AG160">
        <v>1.6709680836040108</v>
      </c>
      <c r="AI160">
        <v>6.2</v>
      </c>
    </row>
    <row r="161" spans="30:35" x14ac:dyDescent="0.2">
      <c r="AD161" s="4">
        <v>-2.1677729134303094</v>
      </c>
      <c r="AE161" s="4">
        <v>8.6201107254229239</v>
      </c>
      <c r="AF161">
        <v>8.1620349416131077</v>
      </c>
      <c r="AG161">
        <v>1.8262901479610247</v>
      </c>
      <c r="AI161">
        <v>13.18</v>
      </c>
    </row>
    <row r="162" spans="30:35" x14ac:dyDescent="0.2">
      <c r="AD162" s="4">
        <v>1.1764705882352908</v>
      </c>
      <c r="AE162" s="4">
        <v>8.6318067651861146</v>
      </c>
      <c r="AF162">
        <v>6.6056597969855426</v>
      </c>
      <c r="AG162">
        <v>1.7638750178342131</v>
      </c>
      <c r="AI162">
        <v>6.98</v>
      </c>
    </row>
    <row r="163" spans="30:35" x14ac:dyDescent="0.2">
      <c r="AD163" s="4">
        <v>-2.2025253245826795</v>
      </c>
      <c r="AE163" s="4">
        <v>8.6095353345906673</v>
      </c>
      <c r="AF163">
        <v>5.7327923695636693</v>
      </c>
      <c r="AG163">
        <v>1.7249120119627259</v>
      </c>
      <c r="AI163">
        <v>6.98</v>
      </c>
    </row>
    <row r="164" spans="30:35" x14ac:dyDescent="0.2">
      <c r="AD164" s="4">
        <v>-1.1087404489669417</v>
      </c>
      <c r="AE164" s="4">
        <v>8.5983860066931701</v>
      </c>
      <c r="AF164">
        <v>9.440700509864774</v>
      </c>
      <c r="AG164">
        <v>1.7370041859521661</v>
      </c>
      <c r="AI164">
        <v>6.98</v>
      </c>
    </row>
    <row r="165" spans="30:35" x14ac:dyDescent="0.2">
      <c r="AD165" s="4">
        <v>1.8698482361836017</v>
      </c>
      <c r="AE165" s="4">
        <v>8.6169118215266529</v>
      </c>
      <c r="AF165">
        <v>-19.785917785917785</v>
      </c>
      <c r="AG165">
        <v>1.6710533461253008</v>
      </c>
      <c r="AI165">
        <v>4.6500000000000004</v>
      </c>
    </row>
    <row r="166" spans="30:35" x14ac:dyDescent="0.2">
      <c r="AD166" s="4">
        <v>1.1874807667939731</v>
      </c>
      <c r="AE166" s="4">
        <v>8.628716676901476</v>
      </c>
      <c r="AF166">
        <v>-30.040671400903808</v>
      </c>
      <c r="AG166">
        <v>1.6094742303082346</v>
      </c>
      <c r="AI166">
        <v>7.75</v>
      </c>
    </row>
    <row r="167" spans="30:35" x14ac:dyDescent="0.2">
      <c r="AD167" s="4">
        <v>-3.2549160456137196</v>
      </c>
      <c r="AE167" s="4">
        <v>7.6754995977488658</v>
      </c>
      <c r="AF167">
        <v>2.0524752475247525</v>
      </c>
      <c r="AG167">
        <v>1.2876235556174298</v>
      </c>
    </row>
    <row r="168" spans="30:35" x14ac:dyDescent="0.2">
      <c r="AD168" s="4">
        <v>2.5616037867186328</v>
      </c>
      <c r="AE168" s="4">
        <v>7.7007930423568771</v>
      </c>
      <c r="AF168">
        <v>1.2232684921323256</v>
      </c>
      <c r="AG168">
        <v>0.81190896339532159</v>
      </c>
    </row>
    <row r="169" spans="30:35" x14ac:dyDescent="0.2">
      <c r="AD169" s="4">
        <v>-1.9546626849463744</v>
      </c>
      <c r="AE169" s="4">
        <v>7.6810528537249105</v>
      </c>
      <c r="AF169">
        <v>1.3880597014925375</v>
      </c>
      <c r="AG169">
        <v>0.87867460427338595</v>
      </c>
    </row>
    <row r="170" spans="30:35" x14ac:dyDescent="0.2">
      <c r="AD170" s="4">
        <v>6.303936499146241</v>
      </c>
      <c r="AE170" s="4">
        <v>7.7421849843759718</v>
      </c>
      <c r="AF170">
        <v>1.3369782480893591</v>
      </c>
      <c r="AG170">
        <v>0.86286086390275663</v>
      </c>
    </row>
    <row r="171" spans="30:35" x14ac:dyDescent="0.2">
      <c r="AD171" s="4">
        <v>5.5263729107879387</v>
      </c>
      <c r="AE171" s="4">
        <v>7.7959757002612005</v>
      </c>
      <c r="AF171">
        <v>1.4732843137254903</v>
      </c>
      <c r="AG171">
        <v>0.83026164225769294</v>
      </c>
    </row>
    <row r="172" spans="30:35" x14ac:dyDescent="0.2">
      <c r="AD172" s="4">
        <v>5.2328451538588041</v>
      </c>
      <c r="AE172" s="4">
        <v>7.8469809821387884</v>
      </c>
      <c r="AF172">
        <v>1.2794010606218156</v>
      </c>
      <c r="AG172">
        <v>0.85695856137607507</v>
      </c>
    </row>
    <row r="173" spans="30:35" x14ac:dyDescent="0.2">
      <c r="AD173" s="4">
        <v>5.3244722439405718</v>
      </c>
      <c r="AE173" s="4">
        <v>7.8988565932644672</v>
      </c>
      <c r="AF173">
        <v>1.5523819788747575</v>
      </c>
      <c r="AG173">
        <v>0.87896221512879524</v>
      </c>
    </row>
    <row r="174" spans="30:35" x14ac:dyDescent="0.2">
      <c r="AD174" s="4">
        <v>7.5272808254769581</v>
      </c>
      <c r="AE174" s="4">
        <v>7.9714309977693505</v>
      </c>
      <c r="AF174">
        <v>1.7544715447154471</v>
      </c>
      <c r="AG174">
        <v>0.9940628236106317</v>
      </c>
    </row>
    <row r="175" spans="30:35" x14ac:dyDescent="0.2">
      <c r="AD175" s="4">
        <v>42.996202968588207</v>
      </c>
      <c r="AE175" s="4">
        <v>8.3290788890214227</v>
      </c>
      <c r="AF175">
        <v>2.1378760709304645</v>
      </c>
      <c r="AG175">
        <v>0.76034374547385697</v>
      </c>
    </row>
    <row r="176" spans="30:35" x14ac:dyDescent="0.2">
      <c r="AD176" s="4">
        <v>4.5213151161106371</v>
      </c>
      <c r="AE176" s="4">
        <v>8.373299726041628</v>
      </c>
      <c r="AF176">
        <v>2.0199214109476378</v>
      </c>
      <c r="AG176">
        <v>0.76322778817062753</v>
      </c>
      <c r="AI176">
        <v>3.88</v>
      </c>
    </row>
    <row r="177" spans="30:36" x14ac:dyDescent="0.2">
      <c r="AD177" s="4">
        <v>-30.861534313064581</v>
      </c>
      <c r="AE177" s="4">
        <v>9.2356181791604506</v>
      </c>
      <c r="AF177">
        <v>1.3104332953249715</v>
      </c>
      <c r="AG177">
        <v>1.5815132605304212</v>
      </c>
      <c r="AJ177">
        <v>777427</v>
      </c>
    </row>
    <row r="178" spans="30:36" x14ac:dyDescent="0.2">
      <c r="AD178" s="4">
        <v>17.687207488299531</v>
      </c>
      <c r="AE178" s="4">
        <v>9.3984783140915766</v>
      </c>
      <c r="AF178">
        <v>1.4081632653061225</v>
      </c>
      <c r="AG178">
        <v>1.407787903893952</v>
      </c>
    </row>
    <row r="179" spans="30:36" x14ac:dyDescent="0.2">
      <c r="AD179" s="4">
        <v>18.574979287489644</v>
      </c>
      <c r="AE179" s="4">
        <v>9.5688536251885559</v>
      </c>
      <c r="AF179">
        <v>1.3681186531266702</v>
      </c>
      <c r="AG179">
        <v>1.2383314700950252</v>
      </c>
      <c r="AJ179">
        <v>755506</v>
      </c>
    </row>
    <row r="180" spans="30:36" x14ac:dyDescent="0.2">
      <c r="AD180" s="4">
        <v>-7.1967579653437665</v>
      </c>
      <c r="AE180" s="4">
        <v>9.4941650141006591</v>
      </c>
      <c r="AF180">
        <v>1.4202080982825624</v>
      </c>
      <c r="AG180">
        <v>1.4535461526878481</v>
      </c>
      <c r="AJ180">
        <v>710557</v>
      </c>
    </row>
    <row r="181" spans="30:36" x14ac:dyDescent="0.2">
      <c r="AD181" s="4">
        <v>-1.505797319680771E-2</v>
      </c>
      <c r="AE181" s="4">
        <v>9.4940144230304249</v>
      </c>
      <c r="AF181">
        <v>1.2014071070832339</v>
      </c>
      <c r="AG181">
        <v>1.3901355421686747</v>
      </c>
    </row>
    <row r="182" spans="30:36" x14ac:dyDescent="0.2">
      <c r="AD182" s="4">
        <v>4.7590361445783129</v>
      </c>
      <c r="AE182" s="4">
        <v>9.5405070560341194</v>
      </c>
      <c r="AF182">
        <v>1.2358815044935094</v>
      </c>
      <c r="AG182">
        <v>1.4485336400230018</v>
      </c>
      <c r="AJ182">
        <v>563426</v>
      </c>
    </row>
    <row r="183" spans="30:36" x14ac:dyDescent="0.2">
      <c r="AD183" s="4">
        <v>-12.068717653824036</v>
      </c>
      <c r="AE183" s="4">
        <v>9.4118924970469156</v>
      </c>
      <c r="AF183">
        <v>1.1500260824204487</v>
      </c>
      <c r="AG183">
        <v>1.6846235592250469</v>
      </c>
      <c r="AJ183">
        <v>580492</v>
      </c>
    </row>
    <row r="184" spans="30:36" x14ac:dyDescent="0.2">
      <c r="AD184" s="4">
        <v>4.0873048311943105E-2</v>
      </c>
      <c r="AE184" s="4">
        <v>9.4123011440224857</v>
      </c>
      <c r="AF184">
        <v>1.0751915144372421</v>
      </c>
      <c r="AG184">
        <v>1.4387971890831834</v>
      </c>
    </row>
    <row r="185" spans="30:36" x14ac:dyDescent="0.2">
      <c r="AD185" s="4">
        <v>7.1498610884131395</v>
      </c>
      <c r="AE185" s="4">
        <v>9.4813593835314247</v>
      </c>
      <c r="AF185">
        <v>0.98984719515947084</v>
      </c>
      <c r="AG185">
        <v>1.4796766567528408</v>
      </c>
      <c r="AJ185">
        <v>629484</v>
      </c>
    </row>
    <row r="186" spans="30:36" x14ac:dyDescent="0.2">
      <c r="AD186" s="4">
        <v>6.6727674826508041</v>
      </c>
      <c r="AE186" s="4">
        <v>9.545955098183267</v>
      </c>
      <c r="AF186">
        <v>0.8821900101560336</v>
      </c>
      <c r="AG186">
        <v>1.4573920503288533</v>
      </c>
    </row>
    <row r="187" spans="30:36" x14ac:dyDescent="0.2">
      <c r="AD187" s="4">
        <v>10.346479323008143</v>
      </c>
      <c r="AE187" s="4">
        <v>8.8408696240913951</v>
      </c>
      <c r="AF187">
        <v>0.39190995730734401</v>
      </c>
      <c r="AG187">
        <v>4.6709593401823177</v>
      </c>
      <c r="AJ187">
        <v>94469</v>
      </c>
    </row>
    <row r="188" spans="30:36" x14ac:dyDescent="0.2">
      <c r="AD188" s="4">
        <v>16.69801765301693</v>
      </c>
      <c r="AE188" s="4">
        <v>8.9952889905593096</v>
      </c>
      <c r="AF188">
        <v>0.3355720796354042</v>
      </c>
      <c r="AG188">
        <v>4.1423434593924364</v>
      </c>
      <c r="AJ188">
        <v>78750</v>
      </c>
    </row>
    <row r="189" spans="30:36" x14ac:dyDescent="0.2">
      <c r="AD189" s="4">
        <v>13.924364538127712</v>
      </c>
      <c r="AE189" s="4">
        <v>9.1256535638089886</v>
      </c>
      <c r="AF189">
        <v>0.3148239210197829</v>
      </c>
      <c r="AG189">
        <v>3.7831954723552461</v>
      </c>
    </row>
    <row r="190" spans="30:36" x14ac:dyDescent="0.2">
      <c r="AD190" s="4">
        <v>13.419677840661734</v>
      </c>
      <c r="AE190" s="4">
        <v>9.2515782799924278</v>
      </c>
      <c r="AF190">
        <v>0.44817227651103875</v>
      </c>
      <c r="AG190">
        <v>3.8396507053065925</v>
      </c>
      <c r="AJ190">
        <v>76464</v>
      </c>
    </row>
    <row r="191" spans="30:36" x14ac:dyDescent="0.2">
      <c r="AD191" s="4">
        <v>13.021782938297669</v>
      </c>
      <c r="AE191" s="4">
        <v>9.373988663504516</v>
      </c>
      <c r="AF191">
        <v>0.33814663193152217</v>
      </c>
      <c r="AG191">
        <v>3.0528103243335032</v>
      </c>
      <c r="AJ191">
        <v>80551</v>
      </c>
    </row>
    <row r="192" spans="30:36" x14ac:dyDescent="0.2">
      <c r="AD192" s="4">
        <v>7.8451349974528783</v>
      </c>
      <c r="AE192" s="4">
        <v>9.4495147403629201</v>
      </c>
      <c r="AF192">
        <v>0.40696020136431621</v>
      </c>
      <c r="AG192">
        <v>3.0364509526058887</v>
      </c>
      <c r="AJ192">
        <v>84231</v>
      </c>
    </row>
    <row r="193" spans="30:36" x14ac:dyDescent="0.2">
      <c r="AD193" s="4">
        <v>9.2741300582585424</v>
      </c>
      <c r="AE193" s="4">
        <v>9.538204234060796</v>
      </c>
      <c r="AF193">
        <v>0.34830105220829705</v>
      </c>
      <c r="AG193">
        <v>2.8988472622478385</v>
      </c>
    </row>
    <row r="194" spans="30:36" x14ac:dyDescent="0.2">
      <c r="AD194" s="4">
        <v>8.6599423631123926</v>
      </c>
      <c r="AE194" s="4">
        <v>9.6212572587625917</v>
      </c>
      <c r="AF194">
        <v>0.94564292659212446</v>
      </c>
      <c r="AG194">
        <v>4.2457896830659063</v>
      </c>
      <c r="AJ194">
        <v>77973</v>
      </c>
    </row>
    <row r="195" spans="30:36" x14ac:dyDescent="0.2">
      <c r="AD195" s="4">
        <v>21.721257127701897</v>
      </c>
      <c r="AE195" s="4">
        <v>9.8178207257790362</v>
      </c>
      <c r="AF195">
        <v>1.075</v>
      </c>
      <c r="AG195">
        <v>3.7028543414315287</v>
      </c>
    </row>
    <row r="196" spans="30:36" x14ac:dyDescent="0.2">
      <c r="AD196" s="4">
        <v>12.261684279333261</v>
      </c>
      <c r="AE196" s="4">
        <v>9.9334831525715082</v>
      </c>
      <c r="AF196">
        <v>1.0356701758513203</v>
      </c>
      <c r="AG196">
        <v>3.3589693823086999</v>
      </c>
      <c r="AJ196">
        <v>63225.8</v>
      </c>
    </row>
    <row r="197" spans="30:36" x14ac:dyDescent="0.2">
      <c r="AD197" s="4">
        <v>3.8175884686544266</v>
      </c>
      <c r="AE197" s="4">
        <v>5.8695031065637133</v>
      </c>
      <c r="AF197">
        <v>1.5515189358062142</v>
      </c>
      <c r="AG197">
        <v>3.4160893375094972</v>
      </c>
    </row>
    <row r="198" spans="30:36" x14ac:dyDescent="0.2">
      <c r="AD198" s="4">
        <v>22.528687587023025</v>
      </c>
      <c r="AE198" s="4">
        <v>6.0726781075273824</v>
      </c>
      <c r="AF198">
        <v>1.3710038421906077</v>
      </c>
      <c r="AG198">
        <v>3.4208799998156003</v>
      </c>
    </row>
    <row r="199" spans="30:36" x14ac:dyDescent="0.2">
      <c r="AD199" s="4">
        <v>19.76530572260344</v>
      </c>
      <c r="AE199" s="4">
        <v>6.2530419636302677</v>
      </c>
      <c r="AF199">
        <v>1.86466461926757</v>
      </c>
      <c r="AG199">
        <v>4.4736956567761954</v>
      </c>
    </row>
    <row r="200" spans="30:36" x14ac:dyDescent="0.2">
      <c r="AD200" s="4">
        <v>36.171334761379619</v>
      </c>
      <c r="AE200" s="4">
        <v>6.5617856848998164</v>
      </c>
      <c r="AF200">
        <v>1.9785559988706771</v>
      </c>
      <c r="AG200">
        <v>3.8469812051434982</v>
      </c>
    </row>
    <row r="201" spans="30:36" x14ac:dyDescent="0.2">
      <c r="AD201" s="4">
        <v>26.519856289591747</v>
      </c>
      <c r="AE201" s="4">
        <v>6.7970147614774543</v>
      </c>
      <c r="AF201">
        <v>2.1612325175879277</v>
      </c>
      <c r="AG201">
        <v>4.3927193798726725</v>
      </c>
    </row>
    <row r="202" spans="30:36" x14ac:dyDescent="0.2">
      <c r="AD202" s="4">
        <v>33.984456601029308</v>
      </c>
      <c r="AE202" s="4">
        <v>7.0895683731975678</v>
      </c>
      <c r="AF202">
        <v>2.1507716470339107</v>
      </c>
      <c r="AG202">
        <v>7.2324314860053853</v>
      </c>
    </row>
    <row r="203" spans="30:36" x14ac:dyDescent="0.2">
      <c r="AD203" s="4">
        <v>41.977588607542152</v>
      </c>
      <c r="AE203" s="4">
        <v>7.4400674056473424</v>
      </c>
      <c r="AF203">
        <v>1.7885996239638422</v>
      </c>
      <c r="AG203">
        <v>4.6344648577544314</v>
      </c>
      <c r="AI203">
        <v>1.55</v>
      </c>
    </row>
    <row r="204" spans="30:36" x14ac:dyDescent="0.2">
      <c r="AD204" s="4">
        <v>7.5567352667416401</v>
      </c>
      <c r="AE204" s="4">
        <v>7.5129156979285829</v>
      </c>
      <c r="AF204">
        <v>2.1214699689173742</v>
      </c>
      <c r="AG204">
        <v>5.2560689166420058</v>
      </c>
      <c r="AI204">
        <v>1.55</v>
      </c>
    </row>
    <row r="205" spans="30:36" x14ac:dyDescent="0.2">
      <c r="AD205" s="4">
        <v>22.821812829161807</v>
      </c>
      <c r="AE205" s="4">
        <v>7.7184801407813577</v>
      </c>
      <c r="AF205">
        <v>2.078550597548444</v>
      </c>
      <c r="AG205">
        <v>5.0314148949695454</v>
      </c>
      <c r="AI205">
        <v>1.55</v>
      </c>
    </row>
    <row r="206" spans="30:36" x14ac:dyDescent="0.2">
      <c r="AD206" s="4">
        <v>8.1774124286853649</v>
      </c>
      <c r="AE206" s="4">
        <v>7.7970825418220402</v>
      </c>
      <c r="AF206">
        <v>2.3538542833020974</v>
      </c>
      <c r="AG206">
        <v>4.6034575005794141</v>
      </c>
      <c r="AI206">
        <v>1.55</v>
      </c>
    </row>
    <row r="207" spans="30:36" x14ac:dyDescent="0.2">
      <c r="AD207" s="4">
        <v>-28.060245354062918</v>
      </c>
      <c r="AE207" s="4">
        <v>10.296002501468664</v>
      </c>
      <c r="AF207">
        <v>1.1780751034890597</v>
      </c>
      <c r="AG207">
        <v>0.99496859593435538</v>
      </c>
      <c r="AJ207">
        <v>9537175</v>
      </c>
    </row>
    <row r="208" spans="30:36" x14ac:dyDescent="0.2">
      <c r="AD208" s="4">
        <v>14.344566758965355</v>
      </c>
      <c r="AE208" s="4">
        <v>10.430048720688177</v>
      </c>
      <c r="AF208">
        <v>1.1057766672615861</v>
      </c>
      <c r="AG208">
        <v>1.0453015179256984</v>
      </c>
    </row>
    <row r="209" spans="30:36" x14ac:dyDescent="0.2">
      <c r="AD209" s="4">
        <v>13.596361703384325</v>
      </c>
      <c r="AE209" s="4">
        <v>10.557530013215313</v>
      </c>
      <c r="AF209">
        <v>1.1049913941480207</v>
      </c>
      <c r="AG209">
        <v>1.0174179795143763</v>
      </c>
      <c r="AJ209">
        <v>5040000</v>
      </c>
    </row>
    <row r="210" spans="30:36" x14ac:dyDescent="0.2">
      <c r="AD210" s="4">
        <v>-2.0147662871106951</v>
      </c>
      <c r="AE210" s="4">
        <v>10.537176618145875</v>
      </c>
      <c r="AF210">
        <v>1.0488138470971089</v>
      </c>
      <c r="AG210">
        <v>1.1525563131782124</v>
      </c>
      <c r="AJ210">
        <v>5760000</v>
      </c>
    </row>
    <row r="211" spans="30:36" x14ac:dyDescent="0.2">
      <c r="AD211" s="4">
        <v>-40.877132471942907</v>
      </c>
      <c r="AE211" s="4">
        <v>10.011624211140706</v>
      </c>
      <c r="AF211">
        <v>0.72506455777921242</v>
      </c>
      <c r="AG211">
        <v>1.9185963022796626</v>
      </c>
      <c r="AJ211">
        <v>5150000</v>
      </c>
    </row>
    <row r="212" spans="30:36" x14ac:dyDescent="0.2">
      <c r="AD212" s="4">
        <v>-51.817447495961233</v>
      </c>
      <c r="AE212" s="4">
        <v>9.281450999434135</v>
      </c>
      <c r="AF212">
        <v>0.72840501792114698</v>
      </c>
      <c r="AG212">
        <v>3.5929961814287044</v>
      </c>
    </row>
    <row r="213" spans="30:36" x14ac:dyDescent="0.2">
      <c r="AD213" s="4">
        <v>-38.195026543727302</v>
      </c>
      <c r="AE213" s="4">
        <v>8.8002646513103358</v>
      </c>
      <c r="AF213">
        <v>0.67614332630753393</v>
      </c>
      <c r="AG213">
        <v>5.1529535864978904</v>
      </c>
      <c r="AJ213">
        <v>5650000</v>
      </c>
    </row>
    <row r="214" spans="30:36" x14ac:dyDescent="0.2">
      <c r="AD214" s="4">
        <v>-28.239903556359252</v>
      </c>
      <c r="AE214" s="4">
        <v>8.4684230270468088</v>
      </c>
      <c r="AF214">
        <v>0.83573856712205763</v>
      </c>
      <c r="AG214">
        <v>6.010289794204116</v>
      </c>
      <c r="AJ214">
        <v>4600000</v>
      </c>
    </row>
    <row r="215" spans="30:36" x14ac:dyDescent="0.2">
      <c r="AD215" s="4">
        <v>14.783704325913483</v>
      </c>
      <c r="AE215" s="4">
        <v>8.6063023664880127</v>
      </c>
      <c r="AF215">
        <v>0.87081107333657115</v>
      </c>
      <c r="AG215">
        <v>4.2283205268935236</v>
      </c>
    </row>
    <row r="216" spans="30:36" x14ac:dyDescent="0.2">
      <c r="AD216" s="4">
        <v>15.678741309915845</v>
      </c>
      <c r="AE216" s="4">
        <v>8.7519490580586137</v>
      </c>
      <c r="AF216">
        <v>0.96849742836149888</v>
      </c>
      <c r="AG216">
        <v>3.3896884390321049</v>
      </c>
      <c r="AJ216">
        <v>3919979</v>
      </c>
    </row>
    <row r="217" spans="30:36" x14ac:dyDescent="0.2">
      <c r="AD217" s="4">
        <v>-30.450689695087679</v>
      </c>
      <c r="AE217" s="4">
        <v>9.0564811330092443</v>
      </c>
      <c r="AF217">
        <v>0.78632486324375239</v>
      </c>
      <c r="AG217">
        <v>3.2873784672997566</v>
      </c>
    </row>
    <row r="218" spans="30:36" x14ac:dyDescent="0.2">
      <c r="AD218" s="4">
        <v>42.093582089047416</v>
      </c>
      <c r="AE218" s="4">
        <v>9.4077968163544075</v>
      </c>
      <c r="AF218">
        <v>0.7813922960167371</v>
      </c>
      <c r="AG218">
        <v>3.5643930066486087</v>
      </c>
      <c r="AJ218">
        <v>10900000</v>
      </c>
    </row>
    <row r="219" spans="30:36" x14ac:dyDescent="0.2">
      <c r="AD219" s="4">
        <v>37.979151276368711</v>
      </c>
      <c r="AE219" s="4">
        <v>9.7297292264026609</v>
      </c>
      <c r="AF219">
        <v>0.79529541613492916</v>
      </c>
      <c r="AG219">
        <v>3.0964306960142771</v>
      </c>
      <c r="AJ219">
        <v>13100000</v>
      </c>
    </row>
    <row r="220" spans="30:36" x14ac:dyDescent="0.2">
      <c r="AD220" s="4">
        <v>0.81499107674003568</v>
      </c>
      <c r="AE220" s="4">
        <v>9.7378461059933716</v>
      </c>
      <c r="AF220">
        <v>0.9385592544125626</v>
      </c>
      <c r="AG220">
        <v>3.5839381601463387</v>
      </c>
      <c r="AJ220">
        <v>10240000</v>
      </c>
    </row>
    <row r="221" spans="30:36" x14ac:dyDescent="0.2">
      <c r="AD221" s="4">
        <v>-3.2159084203693871</v>
      </c>
      <c r="AE221" s="4">
        <v>9.7051585575963557</v>
      </c>
      <c r="AF221">
        <v>0.74150255700279721</v>
      </c>
      <c r="AG221">
        <v>3.7578953786123646</v>
      </c>
      <c r="AJ221">
        <v>9050000</v>
      </c>
    </row>
    <row r="222" spans="30:36" x14ac:dyDescent="0.2">
      <c r="AD222" s="4">
        <v>-16.17485672478966</v>
      </c>
      <c r="AE222" s="4">
        <v>9.528721373177234</v>
      </c>
      <c r="AF222">
        <v>0.98855599388705262</v>
      </c>
      <c r="AG222">
        <v>4.0695323296239723</v>
      </c>
    </row>
    <row r="223" spans="30:36" x14ac:dyDescent="0.2">
      <c r="AD223" s="4">
        <v>-53.574805440395664</v>
      </c>
      <c r="AE223" s="4">
        <v>8.7613934852560575</v>
      </c>
      <c r="AF223">
        <v>3.4564806054872279</v>
      </c>
      <c r="AG223">
        <v>2.951903493655021</v>
      </c>
      <c r="AJ223">
        <v>4340000</v>
      </c>
    </row>
    <row r="224" spans="30:36" x14ac:dyDescent="0.2">
      <c r="AD224" s="4">
        <v>-15.917280275732415</v>
      </c>
      <c r="AE224" s="4">
        <v>8.5880243721768288</v>
      </c>
      <c r="AF224">
        <v>1.9325432999088423</v>
      </c>
      <c r="AG224">
        <v>4.1958263461896781</v>
      </c>
      <c r="AJ224">
        <v>4470000</v>
      </c>
    </row>
    <row r="225" spans="30:36" x14ac:dyDescent="0.2">
      <c r="AD225" s="4">
        <v>7.1734674864915222</v>
      </c>
      <c r="AE225" s="4">
        <v>8.6573028994008823</v>
      </c>
      <c r="AF225">
        <v>1.4936867250597201</v>
      </c>
      <c r="AG225">
        <v>3.8111961057023644</v>
      </c>
      <c r="AJ225">
        <v>3420000</v>
      </c>
    </row>
    <row r="226" spans="30:36" x14ac:dyDescent="0.2">
      <c r="AD226" s="4">
        <v>27.451321279554936</v>
      </c>
      <c r="AE226" s="4">
        <v>8.8998672112235866</v>
      </c>
      <c r="AF226">
        <v>1.4491602360417613</v>
      </c>
      <c r="AG226">
        <v>2.9439367071340881</v>
      </c>
    </row>
    <row r="227" spans="30:36" x14ac:dyDescent="0.2">
      <c r="AD227" s="4">
        <v>-37.559581673931447</v>
      </c>
      <c r="AE227" s="4">
        <v>11.978500552685318</v>
      </c>
      <c r="AF227">
        <v>0.77851362885016373</v>
      </c>
      <c r="AG227">
        <v>1.0334477974550043</v>
      </c>
    </row>
    <row r="228" spans="30:36" x14ac:dyDescent="0.2">
      <c r="AD228" s="4">
        <v>19.030340316272529</v>
      </c>
      <c r="AE228" s="4">
        <v>12.152708787952761</v>
      </c>
      <c r="AF228">
        <v>0.74621731199969754</v>
      </c>
      <c r="AG228">
        <v>0.97448406440690483</v>
      </c>
      <c r="AJ228">
        <v>66619864</v>
      </c>
    </row>
    <row r="229" spans="30:36" x14ac:dyDescent="0.2">
      <c r="AD229" s="4">
        <v>24.618816815834858</v>
      </c>
      <c r="AE229" s="4">
        <v>12.372798214699571</v>
      </c>
      <c r="AF229">
        <v>0.71445642121115394</v>
      </c>
      <c r="AG229">
        <v>0.88652734398144617</v>
      </c>
      <c r="AJ229">
        <v>65908005</v>
      </c>
    </row>
    <row r="230" spans="30:36" x14ac:dyDescent="0.2">
      <c r="AD230" s="4">
        <v>-5.8005975808977253</v>
      </c>
      <c r="AE230" s="4">
        <v>12.313041866527415</v>
      </c>
      <c r="AF230">
        <v>0.69033315920831162</v>
      </c>
      <c r="AG230">
        <v>1.0467337586485759</v>
      </c>
      <c r="AJ230">
        <v>62000000</v>
      </c>
    </row>
    <row r="231" spans="30:36" x14ac:dyDescent="0.2">
      <c r="AD231" s="4">
        <v>-4.9043040704465808</v>
      </c>
      <c r="AE231" s="4">
        <v>12.262755390702161</v>
      </c>
      <c r="AF231">
        <v>0.68688466831087502</v>
      </c>
      <c r="AG231">
        <v>1.1988481744651902</v>
      </c>
      <c r="AJ231">
        <v>62000000</v>
      </c>
    </row>
    <row r="232" spans="30:36" x14ac:dyDescent="0.2">
      <c r="AD232" s="4">
        <v>-9.1446821377277185</v>
      </c>
      <c r="AE232" s="4">
        <v>12.166853532375612</v>
      </c>
      <c r="AF232">
        <v>0.70320953191925273</v>
      </c>
      <c r="AG232">
        <v>1.3833329866672213</v>
      </c>
      <c r="AJ232">
        <v>61000000</v>
      </c>
    </row>
    <row r="233" spans="30:36" x14ac:dyDescent="0.2">
      <c r="AD233" s="4">
        <v>-36.26578197474884</v>
      </c>
      <c r="AE233" s="4">
        <v>11.716404939389708</v>
      </c>
      <c r="AF233">
        <v>0.72922163159741626</v>
      </c>
      <c r="AG233">
        <v>2.1710996524321589</v>
      </c>
    </row>
    <row r="234" spans="30:36" x14ac:dyDescent="0.2">
      <c r="AD234" s="4">
        <v>-15.710719122758352</v>
      </c>
      <c r="AE234" s="4">
        <v>11.545489455843491</v>
      </c>
      <c r="AF234">
        <v>0.77259034091683587</v>
      </c>
      <c r="AG234">
        <v>2.5174523279450201</v>
      </c>
      <c r="AJ234">
        <v>62000000</v>
      </c>
    </row>
    <row r="235" spans="30:36" x14ac:dyDescent="0.2">
      <c r="AD235" s="4">
        <v>23.400445261833315</v>
      </c>
      <c r="AE235" s="4">
        <v>11.755753989600837</v>
      </c>
      <c r="AF235">
        <v>0.69975689630924398</v>
      </c>
      <c r="AG235">
        <v>1.9908695140604777</v>
      </c>
      <c r="AJ235">
        <v>60000000</v>
      </c>
    </row>
    <row r="236" spans="30:36" x14ac:dyDescent="0.2">
      <c r="AD236" s="4">
        <v>24.643683570616151</v>
      </c>
      <c r="AE236" s="4">
        <v>11.976042938978008</v>
      </c>
      <c r="AF236">
        <v>0.63107001966050291</v>
      </c>
      <c r="AG236">
        <v>1.5976073303042126</v>
      </c>
    </row>
    <row r="237" spans="30:36" x14ac:dyDescent="0.2">
      <c r="AD237" s="4">
        <v>-35.172241813720532</v>
      </c>
      <c r="AE237" s="4">
        <v>12.526575185496682</v>
      </c>
      <c r="AF237">
        <v>1.0220032584581253</v>
      </c>
      <c r="AG237">
        <v>0.84671074596101092</v>
      </c>
    </row>
    <row r="238" spans="30:36" x14ac:dyDescent="0.2">
      <c r="AD238" s="4">
        <v>23.955959414146985</v>
      </c>
      <c r="AE238" s="4">
        <v>12.741331336012298</v>
      </c>
      <c r="AF238">
        <v>0.98134648510928157</v>
      </c>
      <c r="AG238">
        <v>0.88562495242667849</v>
      </c>
      <c r="AJ238">
        <v>126000000</v>
      </c>
    </row>
    <row r="239" spans="30:36" x14ac:dyDescent="0.2">
      <c r="AD239" s="4">
        <v>26.918595459894956</v>
      </c>
      <c r="AE239" s="4">
        <v>12.979707050336138</v>
      </c>
      <c r="AF239">
        <v>1.0594983327526999</v>
      </c>
      <c r="AG239">
        <v>0.76362663369671024</v>
      </c>
      <c r="AJ239">
        <v>128000000</v>
      </c>
    </row>
    <row r="240" spans="30:36" x14ac:dyDescent="0.2">
      <c r="AD240" s="4">
        <v>-2.9553014121413712</v>
      </c>
      <c r="AE240" s="4">
        <v>12.949708546895133</v>
      </c>
      <c r="AF240">
        <v>0.94451240824886407</v>
      </c>
      <c r="AG240">
        <v>0.79340121792951979</v>
      </c>
      <c r="AJ240">
        <v>126000000</v>
      </c>
    </row>
    <row r="241" spans="30:36" x14ac:dyDescent="0.2">
      <c r="AD241" s="4">
        <v>-7.2417366667142051</v>
      </c>
      <c r="AE241" s="4">
        <v>12.874535150968246</v>
      </c>
      <c r="AF241">
        <v>0.92142718634865228</v>
      </c>
      <c r="AG241">
        <v>0.8886884460354596</v>
      </c>
    </row>
    <row r="242" spans="30:36" x14ac:dyDescent="0.2">
      <c r="AD242" s="4">
        <v>-6.5302231663536174</v>
      </c>
      <c r="AE242" s="4">
        <v>12.80700310659981</v>
      </c>
      <c r="AF242">
        <v>0.93021804444837186</v>
      </c>
      <c r="AG242">
        <v>0.95813720141571379</v>
      </c>
      <c r="AJ242">
        <v>124000000</v>
      </c>
    </row>
    <row r="243" spans="30:36" x14ac:dyDescent="0.2">
      <c r="AD243" s="4">
        <v>-35.078393367748376</v>
      </c>
      <c r="AE243" s="4">
        <v>12.375013410830068</v>
      </c>
      <c r="AF243">
        <v>0.90463209094508235</v>
      </c>
      <c r="AG243">
        <v>1.4220598792280732</v>
      </c>
    </row>
    <row r="244" spans="30:36" x14ac:dyDescent="0.2">
      <c r="AD244" s="4">
        <v>-16.592204721084414</v>
      </c>
      <c r="AE244" s="4">
        <v>12.193584998410891</v>
      </c>
      <c r="AF244">
        <v>0.90021285163665654</v>
      </c>
      <c r="AG244">
        <v>1.6723235350702215</v>
      </c>
      <c r="AJ244">
        <v>125000000</v>
      </c>
    </row>
    <row r="245" spans="30:36" x14ac:dyDescent="0.2">
      <c r="AD245" s="4">
        <v>20.071082129223665</v>
      </c>
      <c r="AE245" s="4">
        <v>12.376498730911061</v>
      </c>
      <c r="AF245">
        <v>0.79275578406169667</v>
      </c>
      <c r="AG245">
        <v>1.470265050893482</v>
      </c>
    </row>
    <row r="246" spans="30:36" x14ac:dyDescent="0.2">
      <c r="AD246" s="4">
        <v>17.781094779096147</v>
      </c>
      <c r="AE246" s="4">
        <v>12.540156317515029</v>
      </c>
      <c r="AF246">
        <v>0.74381447453255967</v>
      </c>
      <c r="AG246">
        <v>1.2393710709836323</v>
      </c>
      <c r="AJ246">
        <v>124000000</v>
      </c>
    </row>
    <row r="247" spans="30:36" x14ac:dyDescent="0.2">
      <c r="AD247" s="4">
        <v>-19.716614694458119</v>
      </c>
      <c r="AE247" s="4">
        <v>9.5939006446962978</v>
      </c>
      <c r="AF247">
        <v>0.88854630581249283</v>
      </c>
      <c r="AG247">
        <v>1.1269505962521296</v>
      </c>
      <c r="AJ247">
        <v>3838404</v>
      </c>
    </row>
    <row r="248" spans="30:36" x14ac:dyDescent="0.2">
      <c r="AD248" s="4">
        <v>22.473594548551958</v>
      </c>
      <c r="AE248" s="4">
        <v>9.7966259107520344</v>
      </c>
      <c r="AF248">
        <v>0.76152883411957251</v>
      </c>
      <c r="AG248">
        <v>1.0180270405608414</v>
      </c>
      <c r="AJ248">
        <v>3731000</v>
      </c>
    </row>
    <row r="249" spans="30:36" x14ac:dyDescent="0.2">
      <c r="AD249" s="4">
        <v>38.146108050965339</v>
      </c>
      <c r="AE249" s="4">
        <v>10.119767603828935</v>
      </c>
      <c r="AF249">
        <v>0.79154055690072644</v>
      </c>
      <c r="AG249">
        <v>0.95360264207177092</v>
      </c>
      <c r="AJ249">
        <v>4399127</v>
      </c>
    </row>
    <row r="250" spans="30:36" x14ac:dyDescent="0.2">
      <c r="AD250" s="4">
        <v>14.797212936485563</v>
      </c>
      <c r="AE250" s="4">
        <v>10.257764623874859</v>
      </c>
      <c r="AF250">
        <v>0.7359088030398987</v>
      </c>
      <c r="AG250">
        <v>0.96165315931656314</v>
      </c>
      <c r="AJ250">
        <v>5051171</v>
      </c>
    </row>
    <row r="251" spans="30:36" x14ac:dyDescent="0.2">
      <c r="AD251" s="4">
        <v>3.1540539592323613</v>
      </c>
      <c r="AE251" s="4">
        <v>10.288817978223912</v>
      </c>
      <c r="AF251">
        <v>1.1463826661770107</v>
      </c>
      <c r="AG251">
        <v>0.99391197877695392</v>
      </c>
      <c r="AJ251">
        <v>8697000</v>
      </c>
    </row>
    <row r="252" spans="30:36" x14ac:dyDescent="0.2">
      <c r="AD252" s="4">
        <v>11.795115978504864</v>
      </c>
      <c r="AE252" s="4">
        <v>10.400315666658265</v>
      </c>
      <c r="AF252">
        <v>0.97815682905878021</v>
      </c>
      <c r="AG252">
        <v>0.9808335868573167</v>
      </c>
      <c r="AJ252">
        <v>11738287</v>
      </c>
    </row>
    <row r="253" spans="30:36" x14ac:dyDescent="0.2">
      <c r="AD253" s="4">
        <v>-28.101612412534227</v>
      </c>
      <c r="AE253" s="4">
        <v>10.070399319380286</v>
      </c>
      <c r="AF253">
        <v>1.3841239109390127</v>
      </c>
      <c r="AG253">
        <v>1.5631532179579402</v>
      </c>
      <c r="AJ253">
        <v>3496836</v>
      </c>
    </row>
    <row r="254" spans="30:36" x14ac:dyDescent="0.2">
      <c r="AD254" s="4">
        <v>-32.776202767316889</v>
      </c>
      <c r="AE254" s="4">
        <v>9.6732564437200228</v>
      </c>
      <c r="AF254">
        <v>1.8577476714648602</v>
      </c>
      <c r="AG254">
        <v>1.6995027380877448</v>
      </c>
      <c r="AJ254">
        <v>1975971</v>
      </c>
    </row>
    <row r="255" spans="30:36" x14ac:dyDescent="0.2">
      <c r="AD255" s="4">
        <v>29.791653553219614</v>
      </c>
      <c r="AE255" s="4">
        <v>9.9340167575709515</v>
      </c>
      <c r="AF255">
        <v>2.0045514432866209</v>
      </c>
      <c r="AG255">
        <v>1.2165373423860331</v>
      </c>
      <c r="AJ255">
        <v>2098520</v>
      </c>
    </row>
    <row r="256" spans="30:36" x14ac:dyDescent="0.2">
      <c r="AD256" s="4">
        <v>16.36760426770126</v>
      </c>
      <c r="AE256" s="4">
        <v>10.085600754292345</v>
      </c>
      <c r="AF256">
        <v>1.7223386420787929</v>
      </c>
      <c r="AG256">
        <v>1.0828089185246927</v>
      </c>
      <c r="AJ256">
        <v>5010186</v>
      </c>
    </row>
    <row r="257" spans="30:36" x14ac:dyDescent="0.2">
      <c r="AD257" s="4">
        <v>-6.9973970596250563</v>
      </c>
      <c r="AE257" s="4">
        <v>7.5464663369027294</v>
      </c>
      <c r="AF257">
        <v>0.55087962805939161</v>
      </c>
      <c r="AG257">
        <v>2.1969062922707994</v>
      </c>
      <c r="AI257">
        <v>1.55</v>
      </c>
    </row>
    <row r="258" spans="30:36" x14ac:dyDescent="0.2">
      <c r="AD258" s="4">
        <v>-0.99660091297006592</v>
      </c>
      <c r="AE258" s="4">
        <v>7.5364503346722458</v>
      </c>
      <c r="AF258">
        <v>0.51929587724156845</v>
      </c>
      <c r="AG258">
        <v>2.2746674687307014</v>
      </c>
      <c r="AI258">
        <v>1.55</v>
      </c>
    </row>
    <row r="259" spans="30:36" x14ac:dyDescent="0.2">
      <c r="AD259" s="4">
        <v>35.662625415830725</v>
      </c>
      <c r="AE259" s="4">
        <v>7.8414512569252661</v>
      </c>
      <c r="AF259">
        <v>0.53021990203810532</v>
      </c>
      <c r="AG259">
        <v>1.9670202453404113</v>
      </c>
      <c r="AI259">
        <v>1.55</v>
      </c>
    </row>
    <row r="260" spans="30:36" x14ac:dyDescent="0.2">
      <c r="AD260" s="4">
        <v>23.896750414915104</v>
      </c>
      <c r="AE260" s="4">
        <v>8.0557296317458</v>
      </c>
      <c r="AF260">
        <v>0.49180912219510936</v>
      </c>
      <c r="AG260">
        <v>1.8151790626441635</v>
      </c>
      <c r="AI260">
        <v>1.55</v>
      </c>
    </row>
    <row r="261" spans="30:36" x14ac:dyDescent="0.2">
      <c r="AD261" s="4">
        <v>7.4818151647850941</v>
      </c>
      <c r="AE261" s="4">
        <v>8.1278811177582337</v>
      </c>
      <c r="AF261">
        <v>0.40981365416912424</v>
      </c>
      <c r="AG261">
        <v>1.8493331884919593</v>
      </c>
      <c r="AI261">
        <v>1.55</v>
      </c>
    </row>
    <row r="262" spans="30:36" x14ac:dyDescent="0.2">
      <c r="AD262" s="4">
        <v>9.8031534879711746</v>
      </c>
      <c r="AE262" s="4">
        <v>8.2214001807243289</v>
      </c>
      <c r="AF262">
        <v>0.37433911465950465</v>
      </c>
      <c r="AG262">
        <v>1.8070942146787368</v>
      </c>
      <c r="AI262">
        <v>1.55</v>
      </c>
    </row>
    <row r="263" spans="30:36" x14ac:dyDescent="0.2">
      <c r="AD263" s="4">
        <v>-14.900797293980418</v>
      </c>
      <c r="AE263" s="4">
        <v>8.0600476613647398</v>
      </c>
      <c r="AF263">
        <v>0.46035366962248936</v>
      </c>
      <c r="AG263">
        <v>2.2594046137647172</v>
      </c>
      <c r="AI263">
        <v>1.55</v>
      </c>
    </row>
    <row r="264" spans="30:36" x14ac:dyDescent="0.2">
      <c r="AD264" s="4">
        <v>-48.688602946635243</v>
      </c>
      <c r="AE264" s="4">
        <v>7.3927903676613704</v>
      </c>
      <c r="AF264">
        <v>0.49794592105768015</v>
      </c>
      <c r="AG264">
        <v>4.2063073501815014</v>
      </c>
      <c r="AI264">
        <v>1.55</v>
      </c>
    </row>
    <row r="265" spans="30:36" x14ac:dyDescent="0.2">
      <c r="AD265" s="4">
        <v>11.113498564244518</v>
      </c>
      <c r="AE265" s="4">
        <v>7.4981723701665537</v>
      </c>
      <c r="AF265">
        <v>0.54636745841308298</v>
      </c>
      <c r="AG265">
        <v>3.5683724146567295</v>
      </c>
      <c r="AI265">
        <v>8.5299999999999994</v>
      </c>
    </row>
    <row r="266" spans="30:36" x14ac:dyDescent="0.2">
      <c r="AD266" s="4">
        <v>38.20088311840869</v>
      </c>
      <c r="AE266" s="4">
        <v>7.8217104856392901</v>
      </c>
      <c r="AF266">
        <v>0.41803394455745102</v>
      </c>
      <c r="AG266">
        <v>2.4917595767406207</v>
      </c>
      <c r="AI266">
        <v>8.5299999999999994</v>
      </c>
    </row>
    <row r="267" spans="30:36" x14ac:dyDescent="0.2">
      <c r="AD267" s="4">
        <v>-17.611766718907745</v>
      </c>
      <c r="AE267" s="4">
        <v>8.4834850003555324</v>
      </c>
      <c r="AF267">
        <v>1.6047263535359473</v>
      </c>
      <c r="AG267">
        <v>0.65075808788424638</v>
      </c>
    </row>
    <row r="268" spans="30:36" x14ac:dyDescent="0.2">
      <c r="AD268" s="4">
        <v>72.165237839523996</v>
      </c>
      <c r="AE268" s="4">
        <v>9.026769515131793</v>
      </c>
      <c r="AF268">
        <v>1.8735058871752195</v>
      </c>
      <c r="AG268">
        <v>0.44473225711765652</v>
      </c>
    </row>
    <row r="269" spans="30:36" x14ac:dyDescent="0.2">
      <c r="AD269" s="4">
        <v>85.505943881054378</v>
      </c>
      <c r="AE269" s="4">
        <v>9.6446862531633109</v>
      </c>
      <c r="AF269">
        <v>0.76744306790726358</v>
      </c>
      <c r="AG269">
        <v>0.66806582429203787</v>
      </c>
    </row>
    <row r="270" spans="30:36" x14ac:dyDescent="0.2">
      <c r="AD270" s="4">
        <v>30.125247352121114</v>
      </c>
      <c r="AE270" s="4">
        <v>9.9080134949893992</v>
      </c>
      <c r="AF270">
        <v>0.55494938923545356</v>
      </c>
      <c r="AG270">
        <v>0.51411770924731237</v>
      </c>
    </row>
    <row r="271" spans="30:36" x14ac:dyDescent="0.2">
      <c r="AD271" s="4">
        <v>0.34760320235349895</v>
      </c>
      <c r="AE271" s="4">
        <v>9.9114834995772867</v>
      </c>
      <c r="AF271">
        <v>0.5215816932192614</v>
      </c>
      <c r="AG271">
        <v>0.4988323241021082</v>
      </c>
      <c r="AJ271">
        <v>4611100.4800000004</v>
      </c>
    </row>
    <row r="272" spans="30:36" x14ac:dyDescent="0.2">
      <c r="AD272" s="4">
        <v>-1.9653868741741309</v>
      </c>
      <c r="AE272" s="4">
        <v>9.8916339250625285</v>
      </c>
      <c r="AF272">
        <v>0.51304133168565869</v>
      </c>
      <c r="AG272">
        <v>0.46703538147289297</v>
      </c>
    </row>
    <row r="273" spans="30:36" x14ac:dyDescent="0.2">
      <c r="AD273" s="4">
        <v>-33.021144610691785</v>
      </c>
      <c r="AE273" s="4">
        <v>9.4908407174516647</v>
      </c>
      <c r="AF273">
        <v>0.44382560213626243</v>
      </c>
      <c r="AG273">
        <v>0.63365687358739142</v>
      </c>
      <c r="AJ273">
        <v>4578647.5999999996</v>
      </c>
    </row>
    <row r="274" spans="30:36" x14ac:dyDescent="0.2">
      <c r="AD274" s="4">
        <v>-20.412723449001046</v>
      </c>
      <c r="AE274" s="4">
        <v>9.2625247692136305</v>
      </c>
      <c r="AF274">
        <v>0.77964686810694495</v>
      </c>
      <c r="AG274">
        <v>0.8955893770703417</v>
      </c>
      <c r="AJ274">
        <v>4641814.5</v>
      </c>
    </row>
    <row r="275" spans="30:36" x14ac:dyDescent="0.2">
      <c r="AD275" s="4">
        <v>35.266750192203652</v>
      </c>
      <c r="AE275" s="4">
        <v>9.5646033394369052</v>
      </c>
      <c r="AF275">
        <v>0.81316988132828216</v>
      </c>
      <c r="AG275">
        <v>0.75025820453279379</v>
      </c>
      <c r="AJ275">
        <v>4965022</v>
      </c>
    </row>
    <row r="276" spans="30:36" x14ac:dyDescent="0.2">
      <c r="AD276" s="4">
        <v>24.302114494966389</v>
      </c>
      <c r="AE276" s="4">
        <v>9.7821481630433667</v>
      </c>
      <c r="AF276">
        <v>0.70219857103023831</v>
      </c>
      <c r="AG276">
        <v>0.62064963573120713</v>
      </c>
    </row>
    <row r="277" spans="30:36" x14ac:dyDescent="0.2">
      <c r="AD277" s="4">
        <v>-40.592651387373088</v>
      </c>
      <c r="AE277" s="4">
        <v>8.8797786338946807</v>
      </c>
      <c r="AF277">
        <v>2.1184702863408735</v>
      </c>
      <c r="AG277">
        <v>3.8393224962422758</v>
      </c>
    </row>
    <row r="278" spans="30:36" x14ac:dyDescent="0.2">
      <c r="AD278" s="4">
        <v>13.992651561543179</v>
      </c>
      <c r="AE278" s="4">
        <v>9.0107424342369864</v>
      </c>
      <c r="AF278">
        <v>2.3854198383885699</v>
      </c>
      <c r="AG278">
        <v>3.529423973823651</v>
      </c>
      <c r="AI278">
        <v>5.43</v>
      </c>
    </row>
    <row r="279" spans="30:36" x14ac:dyDescent="0.2">
      <c r="AD279" s="4">
        <v>0.9071374502478361</v>
      </c>
      <c r="AE279" s="4">
        <v>9.0197729109683777</v>
      </c>
      <c r="AF279">
        <v>2.585251412297493</v>
      </c>
      <c r="AG279">
        <v>3.7165603939551599</v>
      </c>
      <c r="AI279">
        <v>5.43</v>
      </c>
    </row>
    <row r="280" spans="30:36" x14ac:dyDescent="0.2">
      <c r="AD280" s="4">
        <v>20.666916720105512</v>
      </c>
      <c r="AE280" s="4">
        <v>9.2076367204018688</v>
      </c>
      <c r="AF280">
        <v>1.829370513299307</v>
      </c>
      <c r="AG280">
        <v>6.8369597914368798</v>
      </c>
      <c r="AI280">
        <v>5.43</v>
      </c>
    </row>
    <row r="281" spans="30:36" x14ac:dyDescent="0.2">
      <c r="AD281" s="4">
        <v>41.080918479895715</v>
      </c>
      <c r="AE281" s="4">
        <v>9.5518001501084342</v>
      </c>
      <c r="AF281">
        <v>1.6581226798656532</v>
      </c>
      <c r="AG281">
        <v>5.3436389481165598</v>
      </c>
      <c r="AI281">
        <v>5.43</v>
      </c>
    </row>
    <row r="282" spans="30:36" x14ac:dyDescent="0.2">
      <c r="AD282" s="4">
        <v>15.323383084577113</v>
      </c>
      <c r="AE282" s="4">
        <v>9.6943701729550096</v>
      </c>
      <c r="AF282">
        <v>1.4167199209899495</v>
      </c>
      <c r="AG282">
        <v>5.1274497719709107</v>
      </c>
      <c r="AI282">
        <v>7.75</v>
      </c>
    </row>
    <row r="283" spans="30:36" x14ac:dyDescent="0.2">
      <c r="AD283" s="4">
        <v>-11.235054850240354</v>
      </c>
      <c r="AE283" s="4">
        <v>9.5751917971990501</v>
      </c>
      <c r="AF283">
        <v>1.3756178854899301</v>
      </c>
      <c r="AG283">
        <v>5.8393390265916825</v>
      </c>
      <c r="AI283">
        <v>12.4</v>
      </c>
    </row>
    <row r="284" spans="30:36" x14ac:dyDescent="0.2">
      <c r="AD284" s="4">
        <v>-9.3383322918836367</v>
      </c>
      <c r="AE284" s="4">
        <v>9.4771562517465782</v>
      </c>
      <c r="AF284">
        <v>1.3074823286018045</v>
      </c>
      <c r="AG284">
        <v>6.149869811609741</v>
      </c>
      <c r="AI284">
        <v>13.18</v>
      </c>
    </row>
    <row r="285" spans="30:36" x14ac:dyDescent="0.2">
      <c r="AD285" s="4">
        <v>4.9548169704395777</v>
      </c>
      <c r="AE285" s="4">
        <v>9.5255160087368864</v>
      </c>
      <c r="AF285">
        <v>1.2507402345974263</v>
      </c>
      <c r="AG285">
        <v>5.7683327252827432</v>
      </c>
      <c r="AI285">
        <v>15.5</v>
      </c>
    </row>
    <row r="286" spans="30:36" x14ac:dyDescent="0.2">
      <c r="AD286" s="4">
        <v>3.2032105071141919</v>
      </c>
      <c r="AE286" s="4">
        <v>9.557045784877424</v>
      </c>
      <c r="AF286">
        <v>1.2646317801395848</v>
      </c>
      <c r="AG286">
        <v>5.5759332579185523</v>
      </c>
      <c r="AI286">
        <v>15.5</v>
      </c>
    </row>
    <row r="287" spans="30:36" x14ac:dyDescent="0.2">
      <c r="AD287" s="4">
        <v>-32.694653948535937</v>
      </c>
      <c r="AE287" s="4">
        <v>10.790267081035894</v>
      </c>
      <c r="AF287">
        <v>1.1475125513464171</v>
      </c>
      <c r="AG287">
        <v>0.9692250648869114</v>
      </c>
      <c r="AJ287">
        <v>18300000</v>
      </c>
    </row>
    <row r="288" spans="30:36" x14ac:dyDescent="0.2">
      <c r="AD288" s="4">
        <v>38.246199480904707</v>
      </c>
      <c r="AE288" s="4">
        <v>11.114133044880015</v>
      </c>
      <c r="AF288">
        <v>1.1039922594758318</v>
      </c>
      <c r="AG288">
        <v>0.74522074709817765</v>
      </c>
      <c r="AJ288">
        <v>4170000</v>
      </c>
    </row>
    <row r="289" spans="30:36" x14ac:dyDescent="0.2">
      <c r="AD289" s="4">
        <v>-78.151773873914138</v>
      </c>
      <c r="AE289" s="4">
        <v>9.5930825929770798</v>
      </c>
      <c r="AF289">
        <v>0.82825339471997206</v>
      </c>
      <c r="AG289">
        <v>2.1394666848530313</v>
      </c>
      <c r="AJ289">
        <v>4100000</v>
      </c>
    </row>
    <row r="290" spans="30:36" x14ac:dyDescent="0.2">
      <c r="AD290" s="4">
        <v>6.9903839596262705</v>
      </c>
      <c r="AE290" s="4">
        <v>9.6606513678761825</v>
      </c>
      <c r="AF290">
        <v>0.93108352021003116</v>
      </c>
      <c r="AG290">
        <v>2.2505099439061702</v>
      </c>
      <c r="AJ290">
        <v>4720000</v>
      </c>
    </row>
    <row r="291" spans="30:36" x14ac:dyDescent="0.2">
      <c r="AD291" s="4">
        <v>-7.5662927078021411</v>
      </c>
      <c r="AE291" s="4">
        <v>9.5819728915478954</v>
      </c>
      <c r="AF291">
        <v>0.84139784946236562</v>
      </c>
      <c r="AG291">
        <v>2.456382318460796</v>
      </c>
      <c r="AJ291">
        <v>4140000</v>
      </c>
    </row>
    <row r="292" spans="30:36" x14ac:dyDescent="0.2">
      <c r="AD292" s="4">
        <v>-25.205158264947247</v>
      </c>
      <c r="AE292" s="4">
        <v>9.2915516274010059</v>
      </c>
      <c r="AF292">
        <v>0.71317792578496675</v>
      </c>
      <c r="AG292">
        <v>3.3202102157477409</v>
      </c>
    </row>
    <row r="293" spans="30:36" x14ac:dyDescent="0.2">
      <c r="AD293" s="4">
        <v>-49.087221095334691</v>
      </c>
      <c r="AE293" s="4">
        <v>8.6164953924900995</v>
      </c>
      <c r="AF293">
        <v>0.74155123160674818</v>
      </c>
      <c r="AG293">
        <v>5.8513219847881199</v>
      </c>
      <c r="AJ293">
        <v>4640000</v>
      </c>
    </row>
    <row r="294" spans="30:36" x14ac:dyDescent="0.2">
      <c r="AD294" s="4">
        <v>-27.00108656283955</v>
      </c>
      <c r="AE294" s="4">
        <v>8.3017697631171661</v>
      </c>
      <c r="AF294">
        <v>0.77264694145145663</v>
      </c>
      <c r="AG294">
        <v>7.7137186802282312</v>
      </c>
      <c r="AJ294">
        <v>3260000</v>
      </c>
    </row>
    <row r="295" spans="30:36" x14ac:dyDescent="0.2">
      <c r="AD295" s="4">
        <v>8.4842470850905496</v>
      </c>
      <c r="AE295" s="4">
        <v>8.3832045514129199</v>
      </c>
      <c r="AF295">
        <v>0.88008199521694563</v>
      </c>
      <c r="AG295">
        <v>5.0336153670249253</v>
      </c>
    </row>
    <row r="296" spans="30:36" x14ac:dyDescent="0.2">
      <c r="AD296" s="4">
        <v>34.644408872627487</v>
      </c>
      <c r="AE296" s="4">
        <v>8.6806716604087129</v>
      </c>
      <c r="AF296">
        <v>0.75799802110817938</v>
      </c>
      <c r="AG296">
        <v>3.62109375</v>
      </c>
      <c r="AJ296">
        <v>5360000</v>
      </c>
    </row>
    <row r="297" spans="30:36" x14ac:dyDescent="0.2">
      <c r="AD297" s="4">
        <v>-36.395920221332126</v>
      </c>
      <c r="AE297" s="4">
        <v>9.6423175746244585</v>
      </c>
      <c r="AF297">
        <v>0.51682156452553241</v>
      </c>
      <c r="AG297">
        <v>2.8714536129325454</v>
      </c>
    </row>
    <row r="298" spans="30:36" x14ac:dyDescent="0.2">
      <c r="AD298" s="4">
        <v>23.644744530286307</v>
      </c>
      <c r="AE298" s="4">
        <v>9.8545598789127045</v>
      </c>
      <c r="AF298">
        <v>0.61408693510651402</v>
      </c>
      <c r="AG298">
        <v>2.7530585455500129</v>
      </c>
      <c r="AJ298">
        <v>17800000</v>
      </c>
    </row>
    <row r="299" spans="30:36" x14ac:dyDescent="0.2">
      <c r="AD299" s="4">
        <v>25.697033342084534</v>
      </c>
      <c r="AE299" s="4">
        <v>10.083264207145126</v>
      </c>
      <c r="AF299">
        <v>0.59606592238171185</v>
      </c>
      <c r="AG299">
        <v>2.5082083629224279</v>
      </c>
      <c r="AJ299">
        <v>19100000</v>
      </c>
    </row>
    <row r="300" spans="30:36" x14ac:dyDescent="0.2">
      <c r="AD300" s="4">
        <v>0.97330715568737203</v>
      </c>
      <c r="AE300" s="4">
        <v>10.09295021748145</v>
      </c>
      <c r="AF300">
        <v>0.60332600878945264</v>
      </c>
      <c r="AG300">
        <v>2.6563792818136687</v>
      </c>
      <c r="AJ300">
        <v>15000000</v>
      </c>
    </row>
    <row r="301" spans="30:36" x14ac:dyDescent="0.2">
      <c r="AD301" s="4">
        <v>1.1707761045838161</v>
      </c>
      <c r="AE301" s="4">
        <v>10.104589972973457</v>
      </c>
      <c r="AF301">
        <v>0.60110209351655441</v>
      </c>
      <c r="AG301">
        <v>2.8396237988141486</v>
      </c>
    </row>
    <row r="302" spans="30:36" x14ac:dyDescent="0.2">
      <c r="AD302" s="4">
        <v>-21.030464117767327</v>
      </c>
      <c r="AE302" s="4">
        <v>9.8684819433373132</v>
      </c>
      <c r="AF302">
        <v>0.60928516261906807</v>
      </c>
      <c r="AG302">
        <v>2.9131628003314001</v>
      </c>
      <c r="AJ302">
        <v>15200000</v>
      </c>
    </row>
    <row r="303" spans="30:36" x14ac:dyDescent="0.2">
      <c r="AD303" s="4">
        <v>-35.376967688483845</v>
      </c>
      <c r="AE303" s="4">
        <v>9.4318826419234192</v>
      </c>
      <c r="AF303">
        <v>0.78386036960985628</v>
      </c>
      <c r="AG303">
        <v>3.4805288461538462</v>
      </c>
      <c r="AJ303">
        <v>13530000</v>
      </c>
    </row>
    <row r="304" spans="30:36" x14ac:dyDescent="0.2">
      <c r="AD304" s="4">
        <v>-19.150641025641026</v>
      </c>
      <c r="AE304" s="4">
        <v>9.2193001133476553</v>
      </c>
      <c r="AF304">
        <v>1.0053495836628368</v>
      </c>
      <c r="AG304">
        <v>4.2724479682854311</v>
      </c>
      <c r="AJ304">
        <v>15260000</v>
      </c>
    </row>
    <row r="305" spans="30:36" x14ac:dyDescent="0.2">
      <c r="AD305" s="4">
        <v>23.964321110009912</v>
      </c>
      <c r="AE305" s="4">
        <v>9.434123718577732</v>
      </c>
      <c r="AF305">
        <v>1.0428738090608594</v>
      </c>
      <c r="AG305">
        <v>3.3599296450271825</v>
      </c>
      <c r="AJ305">
        <v>14650000</v>
      </c>
    </row>
    <row r="306" spans="30:36" x14ac:dyDescent="0.2">
      <c r="AD306" s="4">
        <v>42.500799488327473</v>
      </c>
      <c r="AE306" s="4">
        <v>9.7883011427270112</v>
      </c>
      <c r="AF306">
        <v>1.0559774964838256</v>
      </c>
      <c r="AG306">
        <v>2.4603904847396767</v>
      </c>
    </row>
    <row r="307" spans="30:36" x14ac:dyDescent="0.2">
      <c r="AD307" s="4">
        <v>-31.228859188213875</v>
      </c>
      <c r="AE307" s="4">
        <v>9.3157494764535524</v>
      </c>
      <c r="AF307">
        <v>2.7230661664531488</v>
      </c>
      <c r="AG307">
        <v>1.1544353759850809</v>
      </c>
    </row>
    <row r="308" spans="30:36" x14ac:dyDescent="0.2">
      <c r="AD308" s="4">
        <v>17.264761105257893</v>
      </c>
      <c r="AE308" s="4">
        <v>9.475013584155743</v>
      </c>
      <c r="AF308">
        <v>2.1878811204024853</v>
      </c>
      <c r="AG308">
        <v>0.95925756545388807</v>
      </c>
      <c r="AJ308">
        <v>1100000</v>
      </c>
    </row>
    <row r="309" spans="30:36" x14ac:dyDescent="0.2">
      <c r="AD309" s="4">
        <v>13.62805870828902</v>
      </c>
      <c r="AE309" s="4">
        <v>9.6027738696278533</v>
      </c>
      <c r="AF309">
        <v>2.6046318529833159</v>
      </c>
      <c r="AG309">
        <v>0.92508615208343437</v>
      </c>
    </row>
    <row r="310" spans="30:36" x14ac:dyDescent="0.2">
      <c r="AD310" s="4">
        <v>-14.67827392438393</v>
      </c>
      <c r="AE310" s="4">
        <v>9.4440328076479343</v>
      </c>
      <c r="AF310">
        <v>2.7461222223534834</v>
      </c>
      <c r="AG310">
        <v>1.2551118898395806</v>
      </c>
      <c r="AJ310">
        <v>1500000</v>
      </c>
    </row>
    <row r="311" spans="30:36" x14ac:dyDescent="0.2">
      <c r="AD311" s="4">
        <v>15.595874121783254</v>
      </c>
      <c r="AE311" s="4">
        <v>9.588962886273146</v>
      </c>
      <c r="AF311">
        <v>2.6546749553164175</v>
      </c>
      <c r="AG311">
        <v>1.2126207746133819</v>
      </c>
      <c r="AJ311">
        <v>1700000</v>
      </c>
    </row>
    <row r="312" spans="30:36" x14ac:dyDescent="0.2">
      <c r="AD312" s="4">
        <v>-16.487520781235439</v>
      </c>
      <c r="AE312" s="4">
        <v>9.4087887726968003</v>
      </c>
      <c r="AF312">
        <v>2.8205209687851593</v>
      </c>
      <c r="AG312">
        <v>1.2549771051318928</v>
      </c>
    </row>
    <row r="313" spans="30:36" x14ac:dyDescent="0.2">
      <c r="AD313" s="4">
        <v>-36.341549234851961</v>
      </c>
      <c r="AE313" s="4">
        <v>8.9571506721865415</v>
      </c>
      <c r="AF313">
        <v>3.1010974591751772</v>
      </c>
      <c r="AG313">
        <v>1.9896562064693375</v>
      </c>
      <c r="AJ313">
        <v>1900000</v>
      </c>
    </row>
    <row r="314" spans="30:36" x14ac:dyDescent="0.2">
      <c r="AD314" s="4">
        <v>14.913014030543556</v>
      </c>
      <c r="AE314" s="4">
        <v>9.0961559286126796</v>
      </c>
      <c r="AF314">
        <v>3.7066640613721833</v>
      </c>
      <c r="AG314">
        <v>1.809087591052686</v>
      </c>
      <c r="AJ314">
        <v>2500000</v>
      </c>
    </row>
    <row r="315" spans="30:36" x14ac:dyDescent="0.2">
      <c r="AD315" s="4">
        <v>36.464489032202238</v>
      </c>
      <c r="AE315" s="4">
        <v>9.4070501697935427</v>
      </c>
      <c r="AF315">
        <v>1.9630420420758468</v>
      </c>
      <c r="AG315">
        <v>1.383774083373563</v>
      </c>
    </row>
    <row r="316" spans="30:36" x14ac:dyDescent="0.2">
      <c r="AD316" s="4">
        <v>3.4441613526372485</v>
      </c>
      <c r="AE316" s="4">
        <v>9.4409119470870593</v>
      </c>
      <c r="AF316">
        <v>1.7709631200829603</v>
      </c>
      <c r="AG316">
        <v>1.4477397953625115</v>
      </c>
      <c r="AJ316">
        <v>5800000</v>
      </c>
    </row>
    <row r="317" spans="30:36" x14ac:dyDescent="0.2">
      <c r="AD317" s="4">
        <v>-39.662147774859818</v>
      </c>
      <c r="AE317" s="4">
        <v>11.820527804857139</v>
      </c>
      <c r="AF317">
        <v>1.4198423648445058</v>
      </c>
      <c r="AG317">
        <v>1.1218386072226796</v>
      </c>
      <c r="AJ317">
        <v>68284041</v>
      </c>
    </row>
    <row r="318" spans="30:36" x14ac:dyDescent="0.2">
      <c r="AD318" s="4">
        <v>29.214210092930244</v>
      </c>
      <c r="AE318" s="4">
        <v>12.076829189409015</v>
      </c>
      <c r="AF318">
        <v>1.26184722684455</v>
      </c>
      <c r="AG318">
        <v>0.88940097409986796</v>
      </c>
      <c r="AJ318">
        <v>27893493</v>
      </c>
    </row>
    <row r="319" spans="30:36" x14ac:dyDescent="0.2">
      <c r="AD319" s="4">
        <v>31.354977468250716</v>
      </c>
      <c r="AE319" s="4">
        <v>12.349562413529963</v>
      </c>
      <c r="AF319">
        <v>1.3310615510998873</v>
      </c>
      <c r="AG319">
        <v>0.66373847240090267</v>
      </c>
      <c r="AJ319">
        <v>26610906</v>
      </c>
    </row>
    <row r="320" spans="30:36" x14ac:dyDescent="0.2">
      <c r="AD320" s="4">
        <v>-74.890734171074115</v>
      </c>
      <c r="AE320" s="4">
        <v>10.967629162089013</v>
      </c>
      <c r="AF320">
        <v>1.4189811468808722</v>
      </c>
      <c r="AG320">
        <v>2.0208739455207274</v>
      </c>
      <c r="AJ320">
        <v>26116829</v>
      </c>
    </row>
    <row r="321" spans="30:36" x14ac:dyDescent="0.2">
      <c r="AD321" s="4">
        <v>-6.1310745769144512</v>
      </c>
      <c r="AE321" s="4">
        <v>10.904358374883346</v>
      </c>
      <c r="AF321">
        <v>1.2490474739007849</v>
      </c>
      <c r="AG321">
        <v>2.1696469593663279</v>
      </c>
      <c r="AJ321">
        <v>27553664</v>
      </c>
    </row>
    <row r="322" spans="30:36" x14ac:dyDescent="0.2">
      <c r="AD322" s="4">
        <v>-3.4715968610442358</v>
      </c>
      <c r="AE322" s="4">
        <v>10.869025486978895</v>
      </c>
      <c r="AF322">
        <v>1.2294301073211793</v>
      </c>
      <c r="AG322">
        <v>2.2187761785088722</v>
      </c>
    </row>
    <row r="323" spans="30:36" x14ac:dyDescent="0.2">
      <c r="AD323" s="4">
        <v>-43.713350087579009</v>
      </c>
      <c r="AE323" s="4">
        <v>10.294312683904778</v>
      </c>
      <c r="AF323">
        <v>1.4321141659597825</v>
      </c>
      <c r="AG323">
        <v>3.2973887160059534</v>
      </c>
      <c r="AJ323">
        <v>26100000</v>
      </c>
    </row>
    <row r="324" spans="30:36" x14ac:dyDescent="0.2">
      <c r="AD324" s="4">
        <v>-19.858611825192803</v>
      </c>
      <c r="AE324" s="4">
        <v>10.072934924846477</v>
      </c>
      <c r="AF324">
        <v>1.5484585249531595</v>
      </c>
      <c r="AG324">
        <v>3.7889672055037353</v>
      </c>
      <c r="AJ324">
        <v>26500000</v>
      </c>
    </row>
    <row r="325" spans="30:36" x14ac:dyDescent="0.2">
      <c r="AD325" s="4">
        <v>22.846410332165618</v>
      </c>
      <c r="AE325" s="4">
        <v>10.278699617473272</v>
      </c>
      <c r="AF325">
        <v>1.3818057855264438</v>
      </c>
      <c r="AG325">
        <v>2.5205112347969489</v>
      </c>
    </row>
    <row r="326" spans="30:36" x14ac:dyDescent="0.2">
      <c r="AD326" s="4">
        <v>25.118532261389404</v>
      </c>
      <c r="AE326" s="4">
        <v>10.502790977565914</v>
      </c>
      <c r="AF326">
        <v>1.1825099800399201</v>
      </c>
      <c r="AG326">
        <v>1.9216300079633137</v>
      </c>
      <c r="AJ326">
        <v>20300000</v>
      </c>
    </row>
    <row r="327" spans="30:36" x14ac:dyDescent="0.2">
      <c r="AD327" s="4">
        <v>-16.422869356560284</v>
      </c>
      <c r="AE327" s="4">
        <v>10.030208305315284</v>
      </c>
      <c r="AF327">
        <v>0.74034011129023869</v>
      </c>
      <c r="AG327">
        <v>1.474099198308519</v>
      </c>
      <c r="AJ327">
        <v>1705000</v>
      </c>
    </row>
    <row r="328" spans="30:36" x14ac:dyDescent="0.2">
      <c r="AD328" s="4">
        <v>20.901242181305612</v>
      </c>
      <c r="AE328" s="4">
        <v>10.220012151347644</v>
      </c>
      <c r="AF328">
        <v>0.64632362294873424</v>
      </c>
      <c r="AG328">
        <v>1.8860713374867928</v>
      </c>
    </row>
    <row r="329" spans="30:36" x14ac:dyDescent="0.2">
      <c r="AD329" s="4">
        <v>44.059460050278723</v>
      </c>
      <c r="AE329" s="4">
        <v>10.585068096724608</v>
      </c>
      <c r="AF329">
        <v>0.75844164118246682</v>
      </c>
      <c r="AG329">
        <v>1.396079919069297</v>
      </c>
      <c r="AJ329">
        <v>2103157</v>
      </c>
    </row>
    <row r="330" spans="30:36" x14ac:dyDescent="0.2">
      <c r="AD330" s="4">
        <v>6.59838138593829</v>
      </c>
      <c r="AE330" s="4">
        <v>10.648966238356156</v>
      </c>
      <c r="AF330">
        <v>0.76564920534740954</v>
      </c>
      <c r="AG330">
        <v>1.4602244418610169</v>
      </c>
      <c r="AJ330">
        <v>2750000</v>
      </c>
    </row>
    <row r="331" spans="30:36" x14ac:dyDescent="0.2">
      <c r="AD331" s="4">
        <v>7.3951932430188148</v>
      </c>
      <c r="AE331" s="4">
        <v>10.720311477789672</v>
      </c>
      <c r="AF331">
        <v>0.69294815188595937</v>
      </c>
      <c r="AG331">
        <v>1.4823487827508506</v>
      </c>
      <c r="AJ331">
        <v>2200000</v>
      </c>
    </row>
    <row r="332" spans="30:36" x14ac:dyDescent="0.2">
      <c r="AD332" s="4">
        <v>7.3211682057173153</v>
      </c>
      <c r="AE332" s="4">
        <v>10.790967202556164</v>
      </c>
      <c r="AF332">
        <v>0.7583642145654288</v>
      </c>
      <c r="AG332">
        <v>1.3771922601893782</v>
      </c>
      <c r="AJ332">
        <v>2847000</v>
      </c>
    </row>
    <row r="333" spans="30:36" x14ac:dyDescent="0.2">
      <c r="AD333" s="4">
        <v>-26.976121860848085</v>
      </c>
      <c r="AE333" s="4">
        <v>10.476583502028243</v>
      </c>
      <c r="AF333">
        <v>0.89402590168500207</v>
      </c>
      <c r="AG333">
        <v>1.9169837914023962</v>
      </c>
      <c r="AJ333">
        <v>1977000</v>
      </c>
    </row>
    <row r="334" spans="30:36" x14ac:dyDescent="0.2">
      <c r="AD334" s="4">
        <v>-21.606765327695559</v>
      </c>
      <c r="AE334" s="4">
        <v>10.23315094722801</v>
      </c>
      <c r="AF334">
        <v>0.87714609068361871</v>
      </c>
      <c r="AG334">
        <v>2.8031643293779216</v>
      </c>
      <c r="AJ334">
        <v>1840000</v>
      </c>
    </row>
    <row r="335" spans="30:36" x14ac:dyDescent="0.2">
      <c r="AD335" s="4">
        <v>9.4570298453793598</v>
      </c>
      <c r="AE335" s="4">
        <v>10.323512811975622</v>
      </c>
      <c r="AF335">
        <v>0.9319663991841336</v>
      </c>
      <c r="AG335">
        <v>2.3648817345597899</v>
      </c>
      <c r="AJ335">
        <v>1919000</v>
      </c>
    </row>
    <row r="336" spans="30:36" x14ac:dyDescent="0.2">
      <c r="AD336" s="4">
        <v>7.8022339027595269</v>
      </c>
      <c r="AE336" s="4">
        <v>10.398641006907823</v>
      </c>
      <c r="AF336">
        <v>0.92715792926255947</v>
      </c>
      <c r="AG336">
        <v>2.1486210574432425</v>
      </c>
      <c r="AJ336">
        <v>2065000</v>
      </c>
    </row>
    <row r="337" spans="30:36" x14ac:dyDescent="0.2">
      <c r="AD337" s="4">
        <v>-33.168717616580309</v>
      </c>
      <c r="AE337" s="4">
        <v>9.0185743563542289</v>
      </c>
      <c r="AF337">
        <v>1.802971504601397</v>
      </c>
      <c r="AG337">
        <v>3.0623864324651726</v>
      </c>
      <c r="AJ337">
        <v>16916133</v>
      </c>
    </row>
    <row r="338" spans="30:36" x14ac:dyDescent="0.2">
      <c r="AD338" s="4">
        <v>16.486977589339794</v>
      </c>
      <c r="AE338" s="4">
        <v>9.1711836567749891</v>
      </c>
      <c r="AF338">
        <v>1.8973198746954403</v>
      </c>
      <c r="AG338">
        <v>2.5969217970049918</v>
      </c>
    </row>
    <row r="339" spans="30:36" x14ac:dyDescent="0.2">
      <c r="AD339" s="4">
        <v>-17.533277870216306</v>
      </c>
      <c r="AE339" s="4">
        <v>8.9784083146288935</v>
      </c>
      <c r="AF339">
        <v>4.352578657152125</v>
      </c>
      <c r="AG339">
        <v>2.0809583858764187</v>
      </c>
    </row>
    <row r="340" spans="30:36" x14ac:dyDescent="0.2">
      <c r="AD340" s="4">
        <v>-5.5989911727616644</v>
      </c>
      <c r="AE340" s="4">
        <v>8.920789888464375</v>
      </c>
      <c r="AF340">
        <v>2.2754813518244243</v>
      </c>
      <c r="AG340">
        <v>3.2496660432807909</v>
      </c>
    </row>
    <row r="341" spans="30:36" x14ac:dyDescent="0.2">
      <c r="AD341" s="4">
        <v>-8.3622762489981302</v>
      </c>
      <c r="AE341" s="4">
        <v>8.8334627207199308</v>
      </c>
      <c r="AF341">
        <v>2.0424840264544333</v>
      </c>
      <c r="AG341">
        <v>3.9565597667638484</v>
      </c>
    </row>
    <row r="342" spans="30:36" x14ac:dyDescent="0.2">
      <c r="AD342" s="4">
        <v>11.326530612244898</v>
      </c>
      <c r="AE342" s="4">
        <v>8.9407601348883841</v>
      </c>
      <c r="AF342">
        <v>1.5065932976402934</v>
      </c>
      <c r="AG342">
        <v>6.6207935053031299</v>
      </c>
    </row>
    <row r="343" spans="30:36" x14ac:dyDescent="0.2">
      <c r="AD343" s="4">
        <v>-3.6270786958229668</v>
      </c>
      <c r="AE343" s="4">
        <v>8.9038152117229217</v>
      </c>
      <c r="AF343">
        <v>2.0212634822804314</v>
      </c>
      <c r="AG343">
        <v>6.6603260869565215</v>
      </c>
    </row>
    <row r="344" spans="30:36" x14ac:dyDescent="0.2">
      <c r="AD344" s="4">
        <v>1.888586956521739</v>
      </c>
      <c r="AE344" s="4">
        <v>8.9225249573013894</v>
      </c>
      <c r="AF344">
        <v>2.3344012530257725</v>
      </c>
      <c r="AG344">
        <v>6.2454993999199893</v>
      </c>
    </row>
    <row r="345" spans="30:36" x14ac:dyDescent="0.2">
      <c r="AD345" s="4">
        <v>7.094279237231631</v>
      </c>
      <c r="AE345" s="4">
        <v>8.9910643321884613</v>
      </c>
      <c r="AF345">
        <v>1.8656568778979907</v>
      </c>
      <c r="AG345">
        <v>5.7716349147055164</v>
      </c>
    </row>
    <row r="346" spans="30:36" x14ac:dyDescent="0.2">
      <c r="AD346" s="4">
        <v>8.1558959033744252</v>
      </c>
      <c r="AE346" s="4">
        <v>9.0694678130947679</v>
      </c>
      <c r="AF346">
        <v>1.8319059823716948</v>
      </c>
      <c r="AG346">
        <v>5.2155192263412387</v>
      </c>
      <c r="AJ346">
        <v>11576000</v>
      </c>
    </row>
    <row r="347" spans="30:36" x14ac:dyDescent="0.2">
      <c r="AD347" s="4">
        <v>-47.307869305108149</v>
      </c>
      <c r="AE347" s="4">
        <v>8.9890700650436539</v>
      </c>
      <c r="AF347">
        <v>0.90661528580603723</v>
      </c>
      <c r="AG347">
        <v>3.7038053649407363</v>
      </c>
    </row>
    <row r="348" spans="30:36" x14ac:dyDescent="0.2">
      <c r="AD348" s="4">
        <v>24.017467248908297</v>
      </c>
      <c r="AE348" s="4">
        <v>9.2043222996506202</v>
      </c>
      <c r="AF348">
        <v>0.71022697761387832</v>
      </c>
      <c r="AG348">
        <v>3.3125754527162976</v>
      </c>
    </row>
    <row r="349" spans="30:36" x14ac:dyDescent="0.2">
      <c r="AD349" s="4">
        <v>15.231388329979879</v>
      </c>
      <c r="AE349" s="4">
        <v>9.3460942929538025</v>
      </c>
      <c r="AF349">
        <v>0.91866542230517967</v>
      </c>
      <c r="AG349">
        <v>3.5897503055701065</v>
      </c>
      <c r="AJ349">
        <v>8242091</v>
      </c>
    </row>
    <row r="350" spans="30:36" x14ac:dyDescent="0.2">
      <c r="AD350" s="4">
        <v>-17.042081368954076</v>
      </c>
      <c r="AE350" s="4">
        <v>9.159257581746866</v>
      </c>
      <c r="AF350">
        <v>1.0361876116176332</v>
      </c>
      <c r="AG350">
        <v>4.5596716480740893</v>
      </c>
    </row>
    <row r="351" spans="30:36" x14ac:dyDescent="0.2">
      <c r="AD351" s="4">
        <v>9.4190696695432532</v>
      </c>
      <c r="AE351" s="4">
        <v>9.2492725819779711</v>
      </c>
      <c r="AF351">
        <v>1.0916630079516074</v>
      </c>
      <c r="AG351">
        <v>4.1239780705972873</v>
      </c>
      <c r="AJ351">
        <v>7408759.0499999998</v>
      </c>
    </row>
    <row r="352" spans="30:36" x14ac:dyDescent="0.2">
      <c r="AD352" s="4">
        <v>88.188900644416663</v>
      </c>
      <c r="AE352" s="4">
        <v>9.8815486450173733</v>
      </c>
      <c r="AF352">
        <v>0.92236437492881818</v>
      </c>
      <c r="AG352">
        <v>2.5880098129408156</v>
      </c>
      <c r="AJ352">
        <v>6622589.2000000002</v>
      </c>
    </row>
    <row r="353" spans="30:36" x14ac:dyDescent="0.2">
      <c r="AD353" s="4">
        <v>-32.817131759174082</v>
      </c>
      <c r="AE353" s="4">
        <v>9.4837967371639813</v>
      </c>
      <c r="AF353">
        <v>1.6874146874146874</v>
      </c>
      <c r="AG353">
        <v>2.2466337010270063</v>
      </c>
      <c r="AJ353">
        <v>7970000</v>
      </c>
    </row>
    <row r="354" spans="30:36" x14ac:dyDescent="0.2">
      <c r="AD354" s="4">
        <v>-21.612780524914417</v>
      </c>
      <c r="AE354" s="4">
        <v>9.2402874483441355</v>
      </c>
      <c r="AF354">
        <v>1.4976385542168675</v>
      </c>
      <c r="AG354">
        <v>2.5148486024844718</v>
      </c>
      <c r="AJ354">
        <v>5770000</v>
      </c>
    </row>
    <row r="355" spans="30:36" x14ac:dyDescent="0.2">
      <c r="AD355" s="4">
        <v>35.374611801242231</v>
      </c>
      <c r="AE355" s="4">
        <v>9.5431631000922348</v>
      </c>
      <c r="AF355">
        <v>1.1441435053885423</v>
      </c>
      <c r="AG355">
        <v>2.1679690300379955</v>
      </c>
      <c r="AJ355">
        <v>5940000</v>
      </c>
    </row>
    <row r="356" spans="30:36" x14ac:dyDescent="0.2">
      <c r="AD356" s="4">
        <v>-23.048247186178219</v>
      </c>
      <c r="AE356" s="4">
        <v>9.2811715527367742</v>
      </c>
      <c r="AF356">
        <v>1.1299804049640758</v>
      </c>
      <c r="AG356">
        <v>1.8228060368921184</v>
      </c>
    </row>
    <row r="357" spans="30:36" x14ac:dyDescent="0.2">
      <c r="AD357" s="4">
        <v>-43.134287984581313</v>
      </c>
      <c r="AE357" s="4">
        <v>11.11648451637668</v>
      </c>
      <c r="AF357">
        <v>1.4196264855687606</v>
      </c>
      <c r="AG357">
        <v>0.52963386897771703</v>
      </c>
      <c r="AI357">
        <v>6.2</v>
      </c>
    </row>
    <row r="358" spans="30:36" x14ac:dyDescent="0.2">
      <c r="AD358" s="4">
        <v>20.916888406594222</v>
      </c>
      <c r="AE358" s="4">
        <v>11.306417767307444</v>
      </c>
      <c r="AF358">
        <v>1.5038935108153078</v>
      </c>
      <c r="AG358">
        <v>0.46250399547589194</v>
      </c>
      <c r="AI358">
        <v>6.2</v>
      </c>
    </row>
    <row r="359" spans="30:36" x14ac:dyDescent="0.2">
      <c r="AD359" s="4">
        <v>53.788940522731188</v>
      </c>
      <c r="AE359" s="4">
        <v>11.73682872763068</v>
      </c>
      <c r="AF359">
        <v>1.6015810276679843</v>
      </c>
      <c r="AG359">
        <v>0.34200407690155482</v>
      </c>
      <c r="AI359">
        <v>8.5299999999999994</v>
      </c>
    </row>
    <row r="360" spans="30:36" x14ac:dyDescent="0.2">
      <c r="AD360" s="4">
        <v>10.544785962668373</v>
      </c>
      <c r="AE360" s="4">
        <v>11.837079283316969</v>
      </c>
      <c r="AF360">
        <v>1.4579718154186239</v>
      </c>
      <c r="AG360">
        <v>0.3216305338212111</v>
      </c>
      <c r="AI360">
        <v>10.08</v>
      </c>
      <c r="AJ360">
        <v>25800000</v>
      </c>
    </row>
    <row r="361" spans="30:36" x14ac:dyDescent="0.2">
      <c r="AD361" s="4">
        <v>-0.15330546837713147</v>
      </c>
      <c r="AE361" s="4">
        <v>11.835545052302459</v>
      </c>
      <c r="AF361">
        <v>1.3693973729068485</v>
      </c>
      <c r="AG361">
        <v>0.34228022654518592</v>
      </c>
      <c r="AI361">
        <v>10.08</v>
      </c>
    </row>
    <row r="362" spans="30:36" x14ac:dyDescent="0.2">
      <c r="AD362" s="4">
        <v>-5.2363225516751886</v>
      </c>
      <c r="AE362" s="4">
        <v>11.78176105287563</v>
      </c>
      <c r="AF362">
        <v>1.144134814535869</v>
      </c>
      <c r="AG362">
        <v>0.34812448411849223</v>
      </c>
      <c r="AI362">
        <v>10.08</v>
      </c>
    </row>
    <row r="363" spans="30:36" x14ac:dyDescent="0.2">
      <c r="AD363" s="4">
        <v>-37.464461496132799</v>
      </c>
      <c r="AE363" s="4">
        <v>11.312325878090913</v>
      </c>
      <c r="AF363">
        <v>1.0765664512503512</v>
      </c>
      <c r="AG363">
        <v>0.54193146265154479</v>
      </c>
      <c r="AI363">
        <v>10.08</v>
      </c>
    </row>
    <row r="364" spans="30:36" x14ac:dyDescent="0.2">
      <c r="AD364" s="4">
        <v>-14.247653500195542</v>
      </c>
      <c r="AE364" s="4">
        <v>11.158619142203678</v>
      </c>
      <c r="AF364">
        <v>1.2141076052555864</v>
      </c>
      <c r="AG364">
        <v>0.65805375823048196</v>
      </c>
      <c r="AI364">
        <v>11.63</v>
      </c>
    </row>
    <row r="365" spans="30:36" x14ac:dyDescent="0.2">
      <c r="AD365" s="4">
        <v>25.996921585953309</v>
      </c>
      <c r="AE365" s="4">
        <v>11.389706431011088</v>
      </c>
      <c r="AF365">
        <v>1.1903056768558953</v>
      </c>
      <c r="AG365">
        <v>0.56735326388181928</v>
      </c>
      <c r="AI365">
        <v>11.63</v>
      </c>
      <c r="AJ365">
        <v>25754400</v>
      </c>
    </row>
    <row r="366" spans="30:36" x14ac:dyDescent="0.2">
      <c r="AD366" s="4">
        <v>26.016039453889402</v>
      </c>
      <c r="AE366" s="4">
        <v>11.620945441125958</v>
      </c>
      <c r="AF366">
        <v>1.2064581408648982</v>
      </c>
      <c r="AG366">
        <v>0.4501961277119032</v>
      </c>
      <c r="AI366">
        <v>11.63</v>
      </c>
    </row>
    <row r="367" spans="30:36" x14ac:dyDescent="0.2">
      <c r="AD367" s="4">
        <v>-39.317224168615056</v>
      </c>
      <c r="AE367" s="4">
        <v>8.3519283777797906</v>
      </c>
      <c r="AF367">
        <v>0.81222153297615673</v>
      </c>
      <c r="AG367">
        <v>4.2749381480417137</v>
      </c>
      <c r="AI367">
        <v>6.61</v>
      </c>
      <c r="AJ367">
        <v>394805</v>
      </c>
    </row>
    <row r="368" spans="30:36" x14ac:dyDescent="0.2">
      <c r="AD368" s="4">
        <v>38.091769761128525</v>
      </c>
      <c r="AE368" s="4">
        <v>8.6746766542045801</v>
      </c>
      <c r="AF368">
        <v>1.1134686040311068</v>
      </c>
      <c r="AG368">
        <v>3.694677271948315</v>
      </c>
      <c r="AI368">
        <v>6.61</v>
      </c>
    </row>
    <row r="369" spans="30:36" x14ac:dyDescent="0.2">
      <c r="AD369" s="4">
        <v>64.024424519721904</v>
      </c>
      <c r="AE369" s="4">
        <v>9.1695218149500199</v>
      </c>
      <c r="AF369">
        <v>0.96495416783483201</v>
      </c>
      <c r="AG369">
        <v>2.5873657934300849</v>
      </c>
      <c r="AI369">
        <v>7.44</v>
      </c>
    </row>
    <row r="370" spans="30:36" x14ac:dyDescent="0.2">
      <c r="AD370" s="4">
        <v>19.258069217053745</v>
      </c>
      <c r="AE370" s="4">
        <v>9.3456414228315001</v>
      </c>
      <c r="AF370">
        <v>1.0577390761326284</v>
      </c>
      <c r="AG370">
        <v>2.3877213831930537</v>
      </c>
      <c r="AI370">
        <v>9.09</v>
      </c>
      <c r="AJ370">
        <v>4907423.7589999996</v>
      </c>
    </row>
    <row r="371" spans="30:36" x14ac:dyDescent="0.2">
      <c r="AD371" s="4">
        <v>24.318955657765073</v>
      </c>
      <c r="AE371" s="4">
        <v>9.5633217229912084</v>
      </c>
      <c r="AF371">
        <v>0.98296327797739058</v>
      </c>
      <c r="AG371">
        <v>2.1481162921836972</v>
      </c>
      <c r="AI371">
        <v>9.09</v>
      </c>
    </row>
    <row r="372" spans="30:36" x14ac:dyDescent="0.2">
      <c r="AD372" s="4">
        <v>22.76715750093129</v>
      </c>
      <c r="AE372" s="4">
        <v>9.7684410698849966</v>
      </c>
      <c r="AF372">
        <v>0.96259850765969646</v>
      </c>
      <c r="AG372">
        <v>1.9894511725351509</v>
      </c>
      <c r="AI372">
        <v>15.7</v>
      </c>
      <c r="AJ372">
        <v>4699375</v>
      </c>
    </row>
    <row r="373" spans="30:36" x14ac:dyDescent="0.2">
      <c r="AD373" s="4">
        <v>-50.10550830497327</v>
      </c>
      <c r="AE373" s="4">
        <v>9.0731814936880877</v>
      </c>
      <c r="AF373">
        <v>1.0841513601717063</v>
      </c>
      <c r="AG373">
        <v>3.0940884576690664</v>
      </c>
      <c r="AI373">
        <v>15.7</v>
      </c>
      <c r="AJ373">
        <v>3893053.5</v>
      </c>
    </row>
    <row r="374" spans="30:36" x14ac:dyDescent="0.2">
      <c r="AD374" s="4">
        <v>-15.54110730316412</v>
      </c>
      <c r="AE374" s="4">
        <v>8.9042762467342946</v>
      </c>
      <c r="AF374">
        <v>1.1070172965417859</v>
      </c>
      <c r="AG374">
        <v>4.0007954212418895</v>
      </c>
      <c r="AI374">
        <v>17.36</v>
      </c>
      <c r="AJ374">
        <v>3486323.05</v>
      </c>
    </row>
    <row r="375" spans="30:36" x14ac:dyDescent="0.2">
      <c r="AD375" s="4">
        <v>52.454235098651523</v>
      </c>
      <c r="AE375" s="4">
        <v>9.325970514041579</v>
      </c>
      <c r="AF375">
        <v>0.83213030942857746</v>
      </c>
      <c r="AG375">
        <v>2.6575444115104072</v>
      </c>
      <c r="AI375">
        <v>19.829999999999998</v>
      </c>
      <c r="AJ375">
        <v>3519512.5</v>
      </c>
    </row>
    <row r="376" spans="30:36" x14ac:dyDescent="0.2">
      <c r="AD376" s="4">
        <v>51.536575636528902</v>
      </c>
      <c r="AE376" s="4">
        <v>9.7416273472084107</v>
      </c>
      <c r="AF376">
        <v>0.75243464895093981</v>
      </c>
      <c r="AG376">
        <v>1.9948310530907809</v>
      </c>
      <c r="AI376">
        <v>27.27</v>
      </c>
    </row>
    <row r="377" spans="30:36" x14ac:dyDescent="0.2">
      <c r="AD377" s="4">
        <v>-7.0327376767171712</v>
      </c>
      <c r="AE377" s="4">
        <v>6.7790988415736981</v>
      </c>
      <c r="AF377">
        <v>1.0322055443433817</v>
      </c>
      <c r="AG377">
        <v>4.1891294656057942</v>
      </c>
    </row>
    <row r="378" spans="30:36" x14ac:dyDescent="0.2">
      <c r="AD378" s="4">
        <v>-4.0079565460674447</v>
      </c>
      <c r="AE378" s="4">
        <v>6.7381939629304464</v>
      </c>
      <c r="AF378">
        <v>1.1386399316494902</v>
      </c>
      <c r="AG378">
        <v>4.745100617865373</v>
      </c>
    </row>
    <row r="379" spans="30:36" x14ac:dyDescent="0.2">
      <c r="AD379" s="4">
        <v>16.092816056206207</v>
      </c>
      <c r="AE379" s="4">
        <v>6.8874137865242018</v>
      </c>
      <c r="AF379">
        <v>1.0579432032414022</v>
      </c>
      <c r="AG379">
        <v>4.4205042740625231</v>
      </c>
    </row>
    <row r="380" spans="30:36" x14ac:dyDescent="0.2">
      <c r="AD380" s="4">
        <v>22.929916804781072</v>
      </c>
      <c r="AE380" s="4">
        <v>7.0938580114460841</v>
      </c>
      <c r="AF380">
        <v>1.1658117701261161</v>
      </c>
      <c r="AG380">
        <v>3.8324090570223137</v>
      </c>
    </row>
    <row r="381" spans="30:36" x14ac:dyDescent="0.2">
      <c r="AD381" s="4">
        <v>44.973956992925132</v>
      </c>
      <c r="AE381" s="4">
        <v>7.4652419448019645</v>
      </c>
      <c r="AF381">
        <v>1.259401016600729</v>
      </c>
      <c r="AG381">
        <v>2.8523980717846755</v>
      </c>
    </row>
    <row r="382" spans="30:36" x14ac:dyDescent="0.2">
      <c r="AD382" s="4">
        <v>24.436716261671965</v>
      </c>
      <c r="AE382" s="4">
        <v>7.68386904236971</v>
      </c>
      <c r="AF382">
        <v>1.5377478201903829</v>
      </c>
      <c r="AG382">
        <v>2.5023877007525503</v>
      </c>
    </row>
    <row r="383" spans="30:36" x14ac:dyDescent="0.2">
      <c r="AD383" s="4">
        <v>-37.545184999063508</v>
      </c>
      <c r="AE383" s="4">
        <v>7.2131421916773633</v>
      </c>
      <c r="AF383">
        <v>1.6189181898358938</v>
      </c>
      <c r="AG383">
        <v>3.8771683306929963</v>
      </c>
    </row>
    <row r="384" spans="30:36" x14ac:dyDescent="0.2">
      <c r="AD384" s="4">
        <v>-14.845300814206253</v>
      </c>
      <c r="AE384" s="4">
        <v>7.0524415984248767</v>
      </c>
      <c r="AF384">
        <v>0.99502856094657144</v>
      </c>
      <c r="AG384">
        <v>4.4325265623526304</v>
      </c>
    </row>
    <row r="385" spans="30:36" x14ac:dyDescent="0.2">
      <c r="AD385" s="4">
        <v>52.6567544391729</v>
      </c>
      <c r="AE385" s="4">
        <v>7.4754633785206694</v>
      </c>
      <c r="AF385">
        <v>0.87302770904610105</v>
      </c>
      <c r="AG385">
        <v>2.6795675593562929</v>
      </c>
    </row>
    <row r="386" spans="30:36" x14ac:dyDescent="0.2">
      <c r="AD386" s="4">
        <v>24.029273009756729</v>
      </c>
      <c r="AE386" s="4">
        <v>7.6908108029361779</v>
      </c>
      <c r="AF386">
        <v>1.0107803093538374</v>
      </c>
      <c r="AG386">
        <v>1.9188962538182972</v>
      </c>
    </row>
    <row r="387" spans="30:36" x14ac:dyDescent="0.2">
      <c r="AD387" s="4">
        <v>-11.067385954478826</v>
      </c>
      <c r="AE387" s="4">
        <v>9.1369563377161782</v>
      </c>
      <c r="AF387">
        <v>2.1540987024886324</v>
      </c>
      <c r="AG387">
        <v>1.321776123577459</v>
      </c>
    </row>
    <row r="388" spans="30:36" x14ac:dyDescent="0.2">
      <c r="AD388" s="4">
        <v>-12.895957670531924</v>
      </c>
      <c r="AE388" s="4">
        <v>8.998889444721657</v>
      </c>
      <c r="AF388">
        <v>2.1922797301021659</v>
      </c>
      <c r="AG388">
        <v>1.6757377296274194</v>
      </c>
    </row>
    <row r="389" spans="30:36" x14ac:dyDescent="0.2">
      <c r="AD389" s="4">
        <v>9.6201549525641621</v>
      </c>
      <c r="AE389" s="4">
        <v>9.0907405118933582</v>
      </c>
      <c r="AF389">
        <v>2.1121880936052837</v>
      </c>
      <c r="AG389">
        <v>1.6714916248100644</v>
      </c>
    </row>
    <row r="390" spans="30:36" x14ac:dyDescent="0.2">
      <c r="AD390" s="4">
        <v>22.376254317430632</v>
      </c>
      <c r="AE390" s="4">
        <v>9.292670676488342</v>
      </c>
      <c r="AF390">
        <v>1.884864476210699</v>
      </c>
      <c r="AG390">
        <v>1.406382803543589</v>
      </c>
    </row>
    <row r="391" spans="30:36" x14ac:dyDescent="0.2">
      <c r="AD391" s="4">
        <v>18.910506252265581</v>
      </c>
      <c r="AE391" s="4">
        <v>9.4658716523813062</v>
      </c>
      <c r="AF391">
        <v>2.1745767880751639</v>
      </c>
      <c r="AG391">
        <v>1.4141338936205115</v>
      </c>
    </row>
    <row r="392" spans="30:36" x14ac:dyDescent="0.2">
      <c r="AD392" s="4">
        <v>-5.2940121321547009</v>
      </c>
      <c r="AE392" s="4">
        <v>9.4114786944474158</v>
      </c>
      <c r="AF392">
        <v>2.0672421771559923</v>
      </c>
      <c r="AG392">
        <v>1.3280488232726708</v>
      </c>
    </row>
    <row r="393" spans="30:36" x14ac:dyDescent="0.2">
      <c r="AD393" s="4">
        <v>-8.0141878365602022</v>
      </c>
      <c r="AE393" s="4">
        <v>9.3279428580011281</v>
      </c>
      <c r="AF393">
        <v>2.0075468456166963</v>
      </c>
      <c r="AG393">
        <v>1.3196308595800719</v>
      </c>
    </row>
    <row r="394" spans="30:36" x14ac:dyDescent="0.2">
      <c r="AD394" s="4">
        <v>-21.83823586284776</v>
      </c>
      <c r="AE394" s="4">
        <v>9.0815532503366576</v>
      </c>
      <c r="AF394">
        <v>2.7089810978468005</v>
      </c>
      <c r="AG394">
        <v>2.1338979852498023</v>
      </c>
    </row>
    <row r="395" spans="30:36" x14ac:dyDescent="0.2">
      <c r="AD395" s="4">
        <v>71.264401939530742</v>
      </c>
      <c r="AE395" s="4">
        <v>9.6195916368717533</v>
      </c>
      <c r="AF395">
        <v>1.1077527704446135</v>
      </c>
      <c r="AG395">
        <v>1.8771261016543912</v>
      </c>
      <c r="AI395">
        <v>2.33</v>
      </c>
      <c r="AJ395">
        <v>676651</v>
      </c>
    </row>
    <row r="396" spans="30:36" x14ac:dyDescent="0.2">
      <c r="AD396" s="4">
        <v>-16.630249254494618</v>
      </c>
      <c r="AE396" s="4">
        <v>9.437706993563264</v>
      </c>
      <c r="AF396">
        <v>1.3723743876367331</v>
      </c>
      <c r="AG396">
        <v>1.9744043209138924</v>
      </c>
      <c r="AI396">
        <v>2.33</v>
      </c>
      <c r="AJ396">
        <v>643469</v>
      </c>
    </row>
    <row r="397" spans="30:36" x14ac:dyDescent="0.2">
      <c r="AD397" s="4"/>
      <c r="AE397" s="4" t="e">
        <v>#NUM!</v>
      </c>
      <c r="AF397" t="e">
        <v>#DIV/0!</v>
      </c>
      <c r="AG397" t="e">
        <v>#DIV/0!</v>
      </c>
      <c r="AJ397">
        <v>740000</v>
      </c>
    </row>
    <row r="398" spans="30:36" x14ac:dyDescent="0.2">
      <c r="AD398" s="4" t="e">
        <v>#DIV/0!</v>
      </c>
      <c r="AE398" s="4" t="e">
        <v>#NUM!</v>
      </c>
      <c r="AF398" t="e">
        <v>#DIV/0!</v>
      </c>
      <c r="AG398" t="e">
        <v>#DIV/0!</v>
      </c>
      <c r="AJ398">
        <v>642000</v>
      </c>
    </row>
    <row r="399" spans="30:36" x14ac:dyDescent="0.2">
      <c r="AD399" s="4" t="e">
        <v>#DIV/0!</v>
      </c>
      <c r="AE399" s="4" t="e">
        <v>#NUM!</v>
      </c>
      <c r="AF399" t="e">
        <v>#DIV/0!</v>
      </c>
      <c r="AG399" t="e">
        <v>#DIV/0!</v>
      </c>
    </row>
    <row r="400" spans="30:36" x14ac:dyDescent="0.2">
      <c r="AD400" s="4" t="e">
        <v>#DIV/0!</v>
      </c>
      <c r="AE400" s="4">
        <v>9.7560890255314039</v>
      </c>
      <c r="AF400">
        <v>0.45636024813008963</v>
      </c>
      <c r="AG400">
        <v>3.3055217567645867</v>
      </c>
      <c r="AH400">
        <v>707</v>
      </c>
      <c r="AI400">
        <v>48.84</v>
      </c>
      <c r="AJ400">
        <v>706954</v>
      </c>
    </row>
    <row r="401" spans="30:36" x14ac:dyDescent="0.2">
      <c r="AD401" s="4">
        <v>32.55113274233733</v>
      </c>
      <c r="AE401" s="4">
        <v>10.037887318015784</v>
      </c>
      <c r="AF401">
        <v>0.49770085396852598</v>
      </c>
      <c r="AG401">
        <v>2.2922148883157756</v>
      </c>
      <c r="AH401">
        <v>635.6</v>
      </c>
      <c r="AI401">
        <v>51.16</v>
      </c>
    </row>
    <row r="402" spans="30:36" x14ac:dyDescent="0.2">
      <c r="AD402" s="4">
        <v>-5.3561058415355038</v>
      </c>
      <c r="AE402" s="4">
        <v>9.4503017082165517</v>
      </c>
      <c r="AF402">
        <v>0.51335394995782968</v>
      </c>
      <c r="AG402">
        <v>1.6938325991189427</v>
      </c>
      <c r="AH402">
        <v>1000</v>
      </c>
      <c r="AI402">
        <v>5.43</v>
      </c>
      <c r="AJ402">
        <v>1900000</v>
      </c>
    </row>
    <row r="403" spans="30:36" x14ac:dyDescent="0.2">
      <c r="AD403" s="4">
        <v>-4.3738200125865321</v>
      </c>
      <c r="AE403" s="4">
        <v>9.4055781540366841</v>
      </c>
      <c r="AF403">
        <v>0.45315849199344344</v>
      </c>
      <c r="AG403">
        <v>1.8961829549193814</v>
      </c>
      <c r="AH403">
        <v>1100</v>
      </c>
      <c r="AI403">
        <v>17.05</v>
      </c>
      <c r="AJ403">
        <v>2100000</v>
      </c>
    </row>
    <row r="404" spans="30:36" x14ac:dyDescent="0.2">
      <c r="AD404" s="4">
        <v>20.58242843040474</v>
      </c>
      <c r="AE404" s="4">
        <v>9.592741540485795</v>
      </c>
      <c r="AF404">
        <v>0.43924864620938631</v>
      </c>
      <c r="AG404">
        <v>1.7406876790830945</v>
      </c>
      <c r="AH404">
        <v>900</v>
      </c>
      <c r="AI404">
        <v>17.05</v>
      </c>
      <c r="AJ404">
        <v>1700000</v>
      </c>
    </row>
    <row r="405" spans="30:36" x14ac:dyDescent="0.2">
      <c r="AD405" s="4">
        <v>36.723973256924545</v>
      </c>
      <c r="AE405" s="4">
        <v>9.9055354541534282</v>
      </c>
      <c r="AF405">
        <v>0.54666928669679704</v>
      </c>
      <c r="AG405">
        <v>1.5709794920413154</v>
      </c>
      <c r="AH405">
        <v>1100</v>
      </c>
      <c r="AI405">
        <v>14.73</v>
      </c>
      <c r="AJ405">
        <v>2400000</v>
      </c>
    </row>
    <row r="406" spans="30:36" x14ac:dyDescent="0.2">
      <c r="AD406" s="4">
        <v>13.602115662891073</v>
      </c>
      <c r="AE406" s="4">
        <v>10.033067398072022</v>
      </c>
      <c r="AF406">
        <v>0.55897895208240034</v>
      </c>
      <c r="AG406">
        <v>1.5290552114903149</v>
      </c>
      <c r="AI406">
        <v>10.85</v>
      </c>
    </row>
    <row r="407" spans="30:36" x14ac:dyDescent="0.2">
      <c r="AD407" s="4">
        <v>-5.8286115869460184</v>
      </c>
      <c r="AE407" s="4">
        <v>9.9730136151847386</v>
      </c>
      <c r="AF407">
        <v>0.61573271711919897</v>
      </c>
      <c r="AG407">
        <v>1.5653917910447761</v>
      </c>
      <c r="AI407">
        <v>10.85</v>
      </c>
      <c r="AJ407">
        <v>700000</v>
      </c>
    </row>
    <row r="408" spans="30:36" x14ac:dyDescent="0.2">
      <c r="AD408" s="4">
        <v>-31.17070895522388</v>
      </c>
      <c r="AE408" s="4">
        <v>9.5994728254634492</v>
      </c>
      <c r="AF408">
        <v>0.62363304981773993</v>
      </c>
      <c r="AG408">
        <v>1.8110049468049061</v>
      </c>
      <c r="AI408">
        <v>12.4</v>
      </c>
    </row>
    <row r="409" spans="30:36" x14ac:dyDescent="0.2">
      <c r="AD409" s="4">
        <v>-50.863996747306359</v>
      </c>
      <c r="AE409" s="4">
        <v>8.8888946693715933</v>
      </c>
      <c r="AF409">
        <v>0.5096764978933086</v>
      </c>
      <c r="AG409">
        <v>2.9154599365604743</v>
      </c>
      <c r="AI409">
        <v>12.4</v>
      </c>
    </row>
    <row r="410" spans="30:36" x14ac:dyDescent="0.2">
      <c r="AD410" s="4">
        <v>0.73093366432216245</v>
      </c>
      <c r="AE410" s="4">
        <v>8.8961774222748051</v>
      </c>
      <c r="AF410">
        <v>0.42697740112994348</v>
      </c>
      <c r="AG410">
        <v>2.7664293537787512</v>
      </c>
      <c r="AI410">
        <v>12.4</v>
      </c>
    </row>
    <row r="411" spans="30:36" x14ac:dyDescent="0.2">
      <c r="AD411" s="4">
        <v>15.731106243154436</v>
      </c>
      <c r="AE411" s="4">
        <v>9.0422766869289273</v>
      </c>
      <c r="AF411">
        <v>0.42530059759521927</v>
      </c>
      <c r="AG411">
        <v>2.3418904530935762</v>
      </c>
      <c r="AH411">
        <v>1330</v>
      </c>
      <c r="AI411">
        <v>24.03</v>
      </c>
    </row>
    <row r="412" spans="30:36" x14ac:dyDescent="0.2">
      <c r="AD412" s="4">
        <v>-48.934406242379907</v>
      </c>
      <c r="AE412" s="4">
        <v>6.9833385195349607</v>
      </c>
      <c r="AF412">
        <v>0.69006764123161413</v>
      </c>
      <c r="AG412">
        <v>3.1937834778069436</v>
      </c>
    </row>
    <row r="413" spans="30:36" x14ac:dyDescent="0.2">
      <c r="AD413" s="4">
        <v>58.866513430992498</v>
      </c>
      <c r="AE413" s="4">
        <v>7.4462326449877061</v>
      </c>
      <c r="AF413">
        <v>0.66993392678149399</v>
      </c>
      <c r="AG413">
        <v>2.5436308944342114</v>
      </c>
    </row>
    <row r="414" spans="30:36" x14ac:dyDescent="0.2">
      <c r="AD414" s="4">
        <v>9.5843576149354881</v>
      </c>
      <c r="AE414" s="4">
        <v>7.5377571008362416</v>
      </c>
      <c r="AF414">
        <v>0.73403004459510013</v>
      </c>
      <c r="AG414">
        <v>2.8912103339664066</v>
      </c>
      <c r="AJ414">
        <v>816000</v>
      </c>
    </row>
    <row r="415" spans="30:36" x14ac:dyDescent="0.2">
      <c r="AD415" s="4">
        <v>-8.8869703783631806</v>
      </c>
      <c r="AE415" s="4">
        <v>7.4446877343713815</v>
      </c>
      <c r="AF415">
        <v>0.81457008532446784</v>
      </c>
      <c r="AG415">
        <v>3.6856047431800421</v>
      </c>
      <c r="AJ415">
        <v>1088000</v>
      </c>
    </row>
    <row r="416" spans="30:36" x14ac:dyDescent="0.2">
      <c r="AD416" s="4">
        <v>27.769792330970429</v>
      </c>
      <c r="AE416" s="4">
        <v>7.6897476956503841</v>
      </c>
      <c r="AF416">
        <v>0.80327198394513666</v>
      </c>
      <c r="AG416">
        <v>3.3182627321608384</v>
      </c>
    </row>
    <row r="417" spans="30:36" x14ac:dyDescent="0.2">
      <c r="AD417" s="4">
        <v>22.654579076164918</v>
      </c>
      <c r="AE417" s="4">
        <v>7.893949614167755</v>
      </c>
      <c r="AF417">
        <v>0.93868172292246965</v>
      </c>
      <c r="AG417">
        <v>3.254477413752717</v>
      </c>
    </row>
    <row r="418" spans="30:36" x14ac:dyDescent="0.2">
      <c r="AD418" s="4">
        <v>-40.422049584261472</v>
      </c>
      <c r="AE418" s="4">
        <v>7.376064974331606</v>
      </c>
      <c r="AF418">
        <v>0.87415635394780966</v>
      </c>
      <c r="AG418">
        <v>3.282609566691626</v>
      </c>
      <c r="AJ418">
        <v>1742542</v>
      </c>
    </row>
    <row r="419" spans="30:36" x14ac:dyDescent="0.2">
      <c r="AD419" s="4">
        <v>-13.603774388151942</v>
      </c>
      <c r="AE419" s="4">
        <v>7.2298387781512501</v>
      </c>
      <c r="AF419">
        <v>1.0742764645330936</v>
      </c>
      <c r="AG419">
        <v>3.0708144927536232</v>
      </c>
    </row>
    <row r="420" spans="30:36" x14ac:dyDescent="0.2">
      <c r="AD420" s="4">
        <v>39.003550724637684</v>
      </c>
      <c r="AE420" s="4">
        <v>7.5591680697491546</v>
      </c>
      <c r="AF420">
        <v>0.96343191819577167</v>
      </c>
      <c r="AG420">
        <v>2.6287718643408651</v>
      </c>
      <c r="AJ420">
        <v>1910846</v>
      </c>
    </row>
    <row r="421" spans="30:36" x14ac:dyDescent="0.2">
      <c r="AD421" s="4">
        <v>21.935004266912159</v>
      </c>
      <c r="AE421" s="4">
        <v>7.7574860346210412</v>
      </c>
      <c r="AF421">
        <v>0.82056264276442981</v>
      </c>
      <c r="AG421">
        <v>2.5917229331809049</v>
      </c>
      <c r="AJ421">
        <v>2104509</v>
      </c>
    </row>
    <row r="422" spans="30:36" x14ac:dyDescent="0.2">
      <c r="AD422" s="4"/>
      <c r="AE422" s="4">
        <v>11.797141537778835</v>
      </c>
      <c r="AF422">
        <v>0.72731115038807348</v>
      </c>
      <c r="AG422">
        <v>0.33833313263893072</v>
      </c>
    </row>
    <row r="423" spans="30:36" x14ac:dyDescent="0.2">
      <c r="AD423" s="4">
        <v>37.074026130411227</v>
      </c>
      <c r="AE423" s="4">
        <v>12.112492468407879</v>
      </c>
      <c r="AF423">
        <v>0.85510668441162585</v>
      </c>
      <c r="AG423">
        <v>0.23724970214074331</v>
      </c>
    </row>
    <row r="424" spans="30:36" x14ac:dyDescent="0.2">
      <c r="AD424" s="4">
        <v>-8.8089473077366538</v>
      </c>
      <c r="AE424" s="4">
        <v>12.020279068242841</v>
      </c>
      <c r="AF424">
        <v>1.3105354224742862</v>
      </c>
      <c r="AG424">
        <v>0.28944120321032701</v>
      </c>
      <c r="AI424">
        <v>4.6500000000000004</v>
      </c>
    </row>
    <row r="425" spans="30:36" x14ac:dyDescent="0.2">
      <c r="AD425" s="4">
        <v>-5.0328438367381345</v>
      </c>
      <c r="AE425" s="4">
        <v>11.96863998948152</v>
      </c>
      <c r="AF425">
        <v>1.2239192568774562</v>
      </c>
      <c r="AG425">
        <v>0.31571673112280479</v>
      </c>
      <c r="AI425">
        <v>2.33</v>
      </c>
      <c r="AJ425">
        <v>27900000</v>
      </c>
    </row>
    <row r="426" spans="30:36" x14ac:dyDescent="0.2">
      <c r="AD426" s="4">
        <v>-7.1108856907373355</v>
      </c>
      <c r="AE426" s="4">
        <v>11.894876266013325</v>
      </c>
      <c r="AF426">
        <v>1.2117801878658621</v>
      </c>
      <c r="AG426">
        <v>0.3326712805602195</v>
      </c>
      <c r="AI426">
        <v>8.5299999999999994</v>
      </c>
      <c r="AJ426">
        <v>34500000</v>
      </c>
    </row>
    <row r="427" spans="30:36" x14ac:dyDescent="0.2">
      <c r="AD427" s="4">
        <v>-41.851973190275331</v>
      </c>
      <c r="AE427" s="4">
        <v>11.352698025649339</v>
      </c>
      <c r="AF427">
        <v>1.0294093073773916</v>
      </c>
      <c r="AG427">
        <v>0.57022125711602789</v>
      </c>
      <c r="AI427">
        <v>12.4</v>
      </c>
    </row>
    <row r="428" spans="30:36" x14ac:dyDescent="0.2">
      <c r="AD428" s="4">
        <v>-16.781501261811137</v>
      </c>
      <c r="AE428" s="4">
        <v>11.168997503377634</v>
      </c>
      <c r="AF428">
        <v>1.177154899894626</v>
      </c>
      <c r="AG428">
        <v>0.72855369686027815</v>
      </c>
      <c r="AI428">
        <v>12.4</v>
      </c>
      <c r="AJ428">
        <v>35500000</v>
      </c>
    </row>
    <row r="429" spans="30:36" x14ac:dyDescent="0.2">
      <c r="AD429" s="4">
        <v>25.955598183305597</v>
      </c>
      <c r="AE429" s="4">
        <v>11.39975676686459</v>
      </c>
      <c r="AF429">
        <v>0.98231733994458215</v>
      </c>
      <c r="AG429">
        <v>0.60885778275475921</v>
      </c>
      <c r="AH429">
        <v>35400</v>
      </c>
      <c r="AI429">
        <v>31.78</v>
      </c>
      <c r="AJ429">
        <v>35400000</v>
      </c>
    </row>
    <row r="430" spans="30:36" x14ac:dyDescent="0.2">
      <c r="AD430" s="4">
        <v>24.816349384098544</v>
      </c>
      <c r="AE430" s="4">
        <v>11.621430032911739</v>
      </c>
      <c r="AF430">
        <v>0.99985268662762861</v>
      </c>
      <c r="AG430">
        <v>0.48718385803106018</v>
      </c>
      <c r="AH430">
        <v>35700</v>
      </c>
      <c r="AI430">
        <v>31.78</v>
      </c>
    </row>
    <row r="431" spans="30:36" x14ac:dyDescent="0.2">
      <c r="AD431" s="4">
        <v>1.9966690958412434</v>
      </c>
      <c r="AE431" s="4">
        <v>6.2997706006290333</v>
      </c>
      <c r="AF431">
        <v>1.374583279667642</v>
      </c>
      <c r="AG431">
        <v>5.8244144976462353</v>
      </c>
      <c r="AI431">
        <v>1.65</v>
      </c>
    </row>
    <row r="432" spans="30:36" x14ac:dyDescent="0.2">
      <c r="AD432" s="4">
        <v>78.635569669775023</v>
      </c>
      <c r="AE432" s="4">
        <v>6.8799482215393768</v>
      </c>
      <c r="AF432">
        <v>1.2520040908202363</v>
      </c>
      <c r="AG432">
        <v>5.5198709406771291</v>
      </c>
      <c r="AI432">
        <v>1.65</v>
      </c>
    </row>
    <row r="433" spans="30:36" x14ac:dyDescent="0.2">
      <c r="AD433" s="4">
        <v>78.90293406376469</v>
      </c>
      <c r="AE433" s="4">
        <v>7.4616214265114857</v>
      </c>
      <c r="AF433">
        <v>1.2979455765835251</v>
      </c>
      <c r="AG433">
        <v>3.9366125909284486</v>
      </c>
      <c r="AI433">
        <v>1.65</v>
      </c>
    </row>
    <row r="434" spans="30:36" x14ac:dyDescent="0.2">
      <c r="AD434" s="4">
        <v>4.5889950786422951</v>
      </c>
      <c r="AE434" s="4">
        <v>7.506489577046092</v>
      </c>
      <c r="AF434">
        <v>1.478058655655941</v>
      </c>
      <c r="AG434">
        <v>4.7199532479692978</v>
      </c>
      <c r="AI434">
        <v>1.65</v>
      </c>
    </row>
    <row r="435" spans="30:36" x14ac:dyDescent="0.2">
      <c r="AD435" s="4">
        <v>27.481105211851308</v>
      </c>
      <c r="AE435" s="4">
        <v>7.7492875502577512</v>
      </c>
      <c r="AF435">
        <v>1.5522336785304962</v>
      </c>
      <c r="AG435">
        <v>4.1342667567272828</v>
      </c>
      <c r="AI435">
        <v>1.65</v>
      </c>
    </row>
    <row r="436" spans="30:36" x14ac:dyDescent="0.2">
      <c r="AD436" s="4">
        <v>14.665512028652728</v>
      </c>
      <c r="AE436" s="4">
        <v>7.8861366634066874</v>
      </c>
      <c r="AF436">
        <v>1.2345079938827312</v>
      </c>
      <c r="AG436">
        <v>4.4358311777507033</v>
      </c>
      <c r="AI436">
        <v>1.65</v>
      </c>
    </row>
    <row r="437" spans="30:36" x14ac:dyDescent="0.2">
      <c r="AD437" s="4">
        <v>-32.200250587655489</v>
      </c>
      <c r="AE437" s="4">
        <v>7.4975249763749963</v>
      </c>
      <c r="AF437">
        <v>0.82092663057138504</v>
      </c>
      <c r="AG437">
        <v>7.0093508829418045</v>
      </c>
      <c r="AI437">
        <v>1.65</v>
      </c>
    </row>
    <row r="438" spans="30:36" x14ac:dyDescent="0.2">
      <c r="AD438" s="4">
        <v>-9.3472789845490052</v>
      </c>
      <c r="AE438" s="4">
        <v>7.3993907438548785</v>
      </c>
      <c r="AF438">
        <v>0.58990083950645789</v>
      </c>
      <c r="AG438">
        <v>7.4124862078498426</v>
      </c>
      <c r="AI438">
        <v>3.31</v>
      </c>
    </row>
    <row r="439" spans="30:36" x14ac:dyDescent="0.2">
      <c r="AD439" s="4">
        <v>58.166298468245635</v>
      </c>
      <c r="AE439" s="4">
        <v>7.8578675593318028</v>
      </c>
      <c r="AF439">
        <v>0.54032529444756028</v>
      </c>
      <c r="AG439">
        <v>5.3101314771848411</v>
      </c>
      <c r="AI439">
        <v>3.31</v>
      </c>
    </row>
    <row r="440" spans="30:36" x14ac:dyDescent="0.2">
      <c r="AD440" s="4">
        <v>60.518174787316312</v>
      </c>
      <c r="AE440" s="4">
        <v>8.3311045480530392</v>
      </c>
      <c r="AF440">
        <v>0.40100170502983801</v>
      </c>
      <c r="AG440">
        <v>6.33437725849193</v>
      </c>
      <c r="AI440">
        <v>8.26</v>
      </c>
    </row>
    <row r="441" spans="30:36" x14ac:dyDescent="0.2">
      <c r="AD441" s="4"/>
      <c r="AE441" s="4">
        <v>10.611671117922187</v>
      </c>
      <c r="AF441">
        <v>1.317269952027911</v>
      </c>
      <c r="AG441">
        <v>0.5234201842092302</v>
      </c>
    </row>
    <row r="442" spans="30:36" x14ac:dyDescent="0.2">
      <c r="AD442" s="4">
        <v>41.060434418558835</v>
      </c>
      <c r="AE442" s="4">
        <v>10.955689343381573</v>
      </c>
      <c r="AF442">
        <v>1.8180494905385736</v>
      </c>
      <c r="AG442">
        <v>0.40559367307390143</v>
      </c>
    </row>
    <row r="443" spans="30:36" x14ac:dyDescent="0.2">
      <c r="AD443" s="4">
        <v>28.361179489865396</v>
      </c>
      <c r="AE443" s="4">
        <v>11.205367162513655</v>
      </c>
      <c r="AF443">
        <v>1.7085744345081535</v>
      </c>
      <c r="AG443">
        <v>0.35015777161199063</v>
      </c>
      <c r="AJ443">
        <v>14500000</v>
      </c>
    </row>
    <row r="444" spans="30:36" x14ac:dyDescent="0.2">
      <c r="AD444" s="4">
        <v>4.0939013111364995</v>
      </c>
      <c r="AE444" s="4">
        <v>11.245490365522894</v>
      </c>
      <c r="AF444">
        <v>1.2489054109871953</v>
      </c>
      <c r="AG444">
        <v>0.35569812109650611</v>
      </c>
      <c r="AJ444">
        <v>14700000</v>
      </c>
    </row>
    <row r="445" spans="30:36" x14ac:dyDescent="0.2">
      <c r="AD445" s="4">
        <v>22.686649071001124</v>
      </c>
      <c r="AE445" s="4">
        <v>11.449953715804188</v>
      </c>
      <c r="AF445">
        <v>1.5048535121779032</v>
      </c>
      <c r="AG445">
        <v>0.30229932798704962</v>
      </c>
    </row>
    <row r="446" spans="30:36" x14ac:dyDescent="0.2">
      <c r="AD446" s="4">
        <v>-2.9447160186161434</v>
      </c>
      <c r="AE446" s="4">
        <v>11.42006428391894</v>
      </c>
      <c r="AF446">
        <v>1.6742756804214223</v>
      </c>
      <c r="AG446">
        <v>0.334240442435149</v>
      </c>
      <c r="AJ446">
        <v>42200000</v>
      </c>
    </row>
    <row r="447" spans="30:36" x14ac:dyDescent="0.2">
      <c r="AD447" s="4">
        <v>-29.378264495457142</v>
      </c>
      <c r="AE447" s="4">
        <v>11.072232063384615</v>
      </c>
      <c r="AF447">
        <v>1.1913595933926302</v>
      </c>
      <c r="AG447">
        <v>0.6699140757314439</v>
      </c>
      <c r="AJ447">
        <v>43900000</v>
      </c>
    </row>
    <row r="448" spans="30:36" x14ac:dyDescent="0.2">
      <c r="AD448" s="4">
        <v>-13.247564443201417</v>
      </c>
      <c r="AE448" s="4">
        <v>10.930120371412073</v>
      </c>
      <c r="AF448">
        <v>1.1488392812948571</v>
      </c>
      <c r="AG448">
        <v>0.79546146544158469</v>
      </c>
      <c r="AJ448">
        <v>45200000</v>
      </c>
    </row>
    <row r="449" spans="30:36" x14ac:dyDescent="0.2">
      <c r="AD449" s="4">
        <v>19.95414897999391</v>
      </c>
      <c r="AE449" s="4">
        <v>11.11205976335696</v>
      </c>
      <c r="AF449">
        <v>1.3068465527174957</v>
      </c>
      <c r="AG449">
        <v>0.73232896347836474</v>
      </c>
      <c r="AJ449">
        <v>44300000</v>
      </c>
    </row>
    <row r="450" spans="30:36" x14ac:dyDescent="0.2">
      <c r="AD450" s="4">
        <v>44.09173709200585</v>
      </c>
      <c r="AE450" s="4">
        <v>11.47733973724522</v>
      </c>
      <c r="AF450">
        <v>1.087130241322164</v>
      </c>
      <c r="AG450">
        <v>0.96306888833623472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AF26-F484-A146-8EA3-71108DCAD8B7}">
  <sheetPr codeName="Feuil1_HID1">
    <tabColor rgb="FF007800"/>
  </sheetPr>
  <dimension ref="AD1:AJ450"/>
  <sheetViews>
    <sheetView workbookViewId="0"/>
  </sheetViews>
  <sheetFormatPr baseColWidth="10" defaultRowHeight="15" x14ac:dyDescent="0.2"/>
  <sheetData>
    <row r="1" spans="30:36" ht="85" x14ac:dyDescent="0.2">
      <c r="AD1" s="2" t="s">
        <v>634</v>
      </c>
      <c r="AE1" s="2" t="s">
        <v>635</v>
      </c>
      <c r="AF1" s="2" t="s">
        <v>637</v>
      </c>
      <c r="AG1" s="2" t="s">
        <v>636</v>
      </c>
      <c r="AH1" s="2" t="s">
        <v>638</v>
      </c>
      <c r="AI1" s="2" t="s">
        <v>639</v>
      </c>
      <c r="AJ1" s="2" t="s">
        <v>640</v>
      </c>
    </row>
    <row r="2" spans="30:36" x14ac:dyDescent="0.2">
      <c r="AD2" s="4">
        <v>-4.0436322797627309</v>
      </c>
      <c r="AE2" s="4">
        <v>9.6842737695577661</v>
      </c>
      <c r="AF2">
        <v>1.5284265519360787</v>
      </c>
      <c r="AG2">
        <v>1.0244039096059268</v>
      </c>
    </row>
    <row r="3" spans="30:36" x14ac:dyDescent="0.2">
      <c r="AD3" s="4">
        <v>-0.13073523003175</v>
      </c>
      <c r="AE3" s="4">
        <v>9.6829655619268706</v>
      </c>
      <c r="AF3">
        <v>1.1322751322751323</v>
      </c>
      <c r="AG3">
        <v>1.0048622366288493</v>
      </c>
    </row>
    <row r="4" spans="30:36" x14ac:dyDescent="0.2">
      <c r="AD4" s="4">
        <v>0.50492457299588578</v>
      </c>
      <c r="AE4" s="4">
        <v>9.6880021029637398</v>
      </c>
      <c r="AF4">
        <v>2.9481298517995764</v>
      </c>
      <c r="AG4">
        <v>0.6939775476028035</v>
      </c>
      <c r="AJ4">
        <v>316119</v>
      </c>
    </row>
    <row r="5" spans="30:36" x14ac:dyDescent="0.2">
      <c r="AD5" s="4">
        <v>-7.0086212243379018</v>
      </c>
      <c r="AE5" s="4">
        <v>9.6153387044949028</v>
      </c>
      <c r="AF5">
        <v>2.5604430379746836</v>
      </c>
      <c r="AG5">
        <v>0.75041686120189421</v>
      </c>
      <c r="AJ5">
        <v>332869.96999999997</v>
      </c>
    </row>
    <row r="6" spans="30:36" x14ac:dyDescent="0.2">
      <c r="AD6" s="4">
        <v>-13.306209564463417</v>
      </c>
      <c r="AE6" s="4">
        <v>9.4725507784542948</v>
      </c>
      <c r="AF6">
        <v>1.8876774847870184</v>
      </c>
      <c r="AG6">
        <v>0.87621172488075083</v>
      </c>
      <c r="AJ6">
        <v>287192</v>
      </c>
    </row>
    <row r="7" spans="30:36" x14ac:dyDescent="0.2">
      <c r="AD7" s="4">
        <v>-6.3471303277427298</v>
      </c>
      <c r="AE7" s="4">
        <v>9.4069756634095967</v>
      </c>
      <c r="AF7">
        <v>2.4591386910817228</v>
      </c>
      <c r="AG7">
        <v>0.83800213587447625</v>
      </c>
      <c r="AJ7">
        <v>221475</v>
      </c>
    </row>
    <row r="8" spans="30:36" x14ac:dyDescent="0.2">
      <c r="AD8" s="4">
        <v>-41.624907582354389</v>
      </c>
      <c r="AE8" s="4">
        <v>8.8686947765809716</v>
      </c>
      <c r="AF8">
        <v>2.8070866141732282</v>
      </c>
      <c r="AG8">
        <v>1.0886574725584013</v>
      </c>
      <c r="AJ8">
        <v>224436</v>
      </c>
    </row>
    <row r="9" spans="30:36" x14ac:dyDescent="0.2">
      <c r="AD9" s="4">
        <v>7.0503799605966782</v>
      </c>
      <c r="AE9" s="4">
        <v>8.9368241549973018</v>
      </c>
      <c r="AF9">
        <v>2.9995383194829177</v>
      </c>
      <c r="AG9">
        <v>1.1388195083475745</v>
      </c>
      <c r="AJ9">
        <v>210346</v>
      </c>
    </row>
    <row r="10" spans="30:36" x14ac:dyDescent="0.2">
      <c r="AD10" s="4">
        <v>222.80794005521233</v>
      </c>
      <c r="AE10" s="4">
        <v>10.108711502547386</v>
      </c>
      <c r="AF10">
        <v>1.4514706945147069</v>
      </c>
      <c r="AG10">
        <v>1.3813731878156053</v>
      </c>
      <c r="AJ10">
        <v>227014</v>
      </c>
    </row>
    <row r="11" spans="30:36" x14ac:dyDescent="0.2">
      <c r="AD11" s="4">
        <v>-15.487050008144648</v>
      </c>
      <c r="AE11" s="4">
        <v>9.9404460935216594</v>
      </c>
      <c r="AF11">
        <v>1.5223027718550106</v>
      </c>
      <c r="AG11">
        <v>1.4250469811593505</v>
      </c>
      <c r="AH11">
        <v>868.3</v>
      </c>
      <c r="AI11">
        <v>44.19</v>
      </c>
      <c r="AJ11">
        <v>868323</v>
      </c>
    </row>
    <row r="12" spans="30:36" x14ac:dyDescent="0.2">
      <c r="AD12" s="4">
        <v>-9.2972427706792207</v>
      </c>
      <c r="AE12" s="4">
        <v>8.5932278776922342</v>
      </c>
      <c r="AF12">
        <v>0.36550176338570056</v>
      </c>
      <c r="AG12">
        <v>3.9471733086190919</v>
      </c>
      <c r="AH12">
        <v>1175.4000000000001</v>
      </c>
      <c r="AI12">
        <v>28.68</v>
      </c>
    </row>
    <row r="13" spans="30:36" x14ac:dyDescent="0.2">
      <c r="AD13" s="4">
        <v>22.928637627432806</v>
      </c>
      <c r="AE13" s="4">
        <v>8.7996616968151304</v>
      </c>
      <c r="AF13">
        <v>0.32981571090291362</v>
      </c>
      <c r="AG13">
        <v>3.8952050663449937</v>
      </c>
      <c r="AI13">
        <v>24.03</v>
      </c>
    </row>
    <row r="14" spans="30:36" x14ac:dyDescent="0.2">
      <c r="AD14" s="4">
        <v>18.968636911942099</v>
      </c>
      <c r="AE14" s="4">
        <v>8.9733514138399197</v>
      </c>
      <c r="AF14">
        <v>0.31799895877703632</v>
      </c>
      <c r="AG14">
        <v>3.5295310519645122</v>
      </c>
      <c r="AI14">
        <v>13.95</v>
      </c>
    </row>
    <row r="15" spans="30:36" x14ac:dyDescent="0.2">
      <c r="AD15" s="4">
        <v>1.5462610899873257</v>
      </c>
      <c r="AE15" s="4">
        <v>8.9886956967857081</v>
      </c>
      <c r="AF15">
        <v>0.36418520410532673</v>
      </c>
      <c r="AG15">
        <v>3.6663754368447328</v>
      </c>
      <c r="AI15">
        <v>9.3000000000000007</v>
      </c>
    </row>
    <row r="16" spans="30:36" x14ac:dyDescent="0.2">
      <c r="AD16" s="4">
        <v>-2.4088866699950073</v>
      </c>
      <c r="AE16" s="4">
        <v>8.9643119481245144</v>
      </c>
      <c r="AF16">
        <v>0.34260525199189101</v>
      </c>
      <c r="AG16">
        <v>3.6421537280982221</v>
      </c>
      <c r="AI16">
        <v>9.3000000000000007</v>
      </c>
    </row>
    <row r="17" spans="30:36" x14ac:dyDescent="0.2">
      <c r="AD17" s="4">
        <v>24.248625143880293</v>
      </c>
      <c r="AE17" s="4">
        <v>9.1814263618115408</v>
      </c>
      <c r="AF17">
        <v>0.38846295954184373</v>
      </c>
      <c r="AG17">
        <v>3.094493051981472</v>
      </c>
      <c r="AI17">
        <v>9.3000000000000007</v>
      </c>
    </row>
    <row r="18" spans="30:36" x14ac:dyDescent="0.2">
      <c r="AD18" s="4">
        <v>-6.2171899125064334</v>
      </c>
      <c r="AE18" s="4">
        <v>9.1172377537138587</v>
      </c>
      <c r="AF18">
        <v>0.51338599374436733</v>
      </c>
      <c r="AG18">
        <v>3.1332455273844801</v>
      </c>
      <c r="AI18">
        <v>9.3000000000000007</v>
      </c>
    </row>
    <row r="19" spans="30:36" x14ac:dyDescent="0.2">
      <c r="AD19" s="4">
        <v>3.0622324662495886</v>
      </c>
      <c r="AE19" s="4">
        <v>9.147400572202308</v>
      </c>
      <c r="AF19">
        <v>0.55339643652561243</v>
      </c>
      <c r="AG19">
        <v>2.9711395101171458</v>
      </c>
      <c r="AI19">
        <v>9.3000000000000007</v>
      </c>
    </row>
    <row r="20" spans="30:36" x14ac:dyDescent="0.2">
      <c r="AD20" s="4">
        <v>7.7316293929712456</v>
      </c>
      <c r="AE20" s="4">
        <v>9.2218736077898562</v>
      </c>
      <c r="AF20">
        <v>0.74343690551680408</v>
      </c>
      <c r="AG20">
        <v>2.71787267694741</v>
      </c>
      <c r="AI20">
        <v>9.3000000000000007</v>
      </c>
    </row>
    <row r="21" spans="30:36" x14ac:dyDescent="0.2">
      <c r="AD21" s="4">
        <v>11.605377619612495</v>
      </c>
      <c r="AE21" s="4">
        <v>9.3316726571437076</v>
      </c>
      <c r="AF21">
        <v>0.9807720005761198</v>
      </c>
      <c r="AG21">
        <v>2.4362267493356953</v>
      </c>
      <c r="AI21">
        <v>9.3000000000000007</v>
      </c>
    </row>
    <row r="22" spans="30:36" x14ac:dyDescent="0.2">
      <c r="AD22" s="4">
        <v>-3.220573823121895</v>
      </c>
      <c r="AE22" s="4">
        <v>11.648784147353842</v>
      </c>
      <c r="AF22">
        <v>1.8333539008317496</v>
      </c>
      <c r="AG22">
        <v>1.0021562259934353</v>
      </c>
      <c r="AH22">
        <v>2212.1</v>
      </c>
      <c r="AI22">
        <v>47.29</v>
      </c>
      <c r="AJ22">
        <v>2102800</v>
      </c>
    </row>
    <row r="23" spans="30:36" x14ac:dyDescent="0.2">
      <c r="AD23" s="4">
        <v>10.022522522522523</v>
      </c>
      <c r="AE23" s="4">
        <v>11.744299056404454</v>
      </c>
      <c r="AF23">
        <v>2.0529658419361958</v>
      </c>
      <c r="AG23">
        <v>0.98786032229654142</v>
      </c>
      <c r="AH23">
        <v>2057.3000000000002</v>
      </c>
      <c r="AI23">
        <v>46.51</v>
      </c>
      <c r="AJ23">
        <v>1865170</v>
      </c>
    </row>
    <row r="24" spans="30:36" x14ac:dyDescent="0.2">
      <c r="AD24" s="4">
        <v>0.96165290043083962</v>
      </c>
      <c r="AE24" s="4">
        <v>11.753869640909945</v>
      </c>
      <c r="AF24">
        <v>2.3206081427545895</v>
      </c>
      <c r="AG24">
        <v>1.0178553184800974</v>
      </c>
      <c r="AH24">
        <v>1989.8</v>
      </c>
      <c r="AI24">
        <v>48.06</v>
      </c>
    </row>
    <row r="25" spans="30:36" x14ac:dyDescent="0.2">
      <c r="AD25" s="4">
        <v>-5.4131792997760231</v>
      </c>
      <c r="AE25" s="4">
        <v>11.698217605209017</v>
      </c>
      <c r="AF25">
        <v>3.7636315858625675</v>
      </c>
      <c r="AG25">
        <v>0.90371145841122658</v>
      </c>
      <c r="AH25">
        <v>1889</v>
      </c>
      <c r="AI25">
        <v>48.06</v>
      </c>
      <c r="AJ25">
        <v>1850400</v>
      </c>
    </row>
    <row r="26" spans="30:36" x14ac:dyDescent="0.2">
      <c r="AD26" s="4">
        <v>-6.6959129921815936</v>
      </c>
      <c r="AE26" s="4">
        <v>11.628911331128942</v>
      </c>
      <c r="AF26">
        <v>2.8210876482499279</v>
      </c>
      <c r="AG26">
        <v>0.94103189727332637</v>
      </c>
      <c r="AH26">
        <v>1795</v>
      </c>
      <c r="AI26">
        <v>46.51</v>
      </c>
    </row>
    <row r="27" spans="30:36" x14ac:dyDescent="0.2">
      <c r="AD27" s="4">
        <v>-0.75157171098327658</v>
      </c>
      <c r="AE27" s="4">
        <v>11.621367228703837</v>
      </c>
      <c r="AF27">
        <v>2.8045489733475875</v>
      </c>
      <c r="AG27">
        <v>0.9259963751861755</v>
      </c>
      <c r="AH27">
        <v>1667.7</v>
      </c>
      <c r="AI27">
        <v>46.51</v>
      </c>
      <c r="AJ27">
        <v>1667700</v>
      </c>
    </row>
    <row r="28" spans="30:36" x14ac:dyDescent="0.2">
      <c r="AD28" s="4">
        <v>-7.2666750408240164</v>
      </c>
      <c r="AE28" s="4">
        <v>11.545924943233336</v>
      </c>
      <c r="AF28">
        <v>2.7967390145998365</v>
      </c>
      <c r="AG28">
        <v>1.0341251028010257</v>
      </c>
      <c r="AH28">
        <v>1844.5</v>
      </c>
      <c r="AI28">
        <v>30.39</v>
      </c>
      <c r="AJ28">
        <v>365100</v>
      </c>
    </row>
    <row r="29" spans="30:36" x14ac:dyDescent="0.2">
      <c r="AD29" s="4">
        <v>-53.327850611968465</v>
      </c>
      <c r="AE29" s="4">
        <v>10.783902371171786</v>
      </c>
      <c r="AF29">
        <v>-8.4595011571097967</v>
      </c>
      <c r="AG29">
        <v>0.6013930925826112</v>
      </c>
      <c r="AH29">
        <v>418.4</v>
      </c>
      <c r="AI29">
        <v>49.61</v>
      </c>
      <c r="AJ29">
        <v>281700</v>
      </c>
    </row>
    <row r="30" spans="30:36" x14ac:dyDescent="0.2">
      <c r="AD30" s="4">
        <v>7.9149218458476724</v>
      </c>
      <c r="AE30" s="4">
        <v>10.86007534117482</v>
      </c>
      <c r="AF30">
        <v>-10.657570422535212</v>
      </c>
      <c r="AG30">
        <v>0.63226141078838172</v>
      </c>
      <c r="AH30">
        <v>371.5</v>
      </c>
      <c r="AI30">
        <v>51.16</v>
      </c>
      <c r="AJ30">
        <v>331300</v>
      </c>
    </row>
    <row r="31" spans="30:36" x14ac:dyDescent="0.2">
      <c r="AD31" s="4">
        <v>12.325188258798217</v>
      </c>
      <c r="AE31" s="4">
        <v>10.976303286160228</v>
      </c>
      <c r="AF31">
        <v>-55.181533646322379</v>
      </c>
      <c r="AG31">
        <v>0.59211246408537421</v>
      </c>
      <c r="AH31">
        <v>318.2</v>
      </c>
      <c r="AI31">
        <v>53.49</v>
      </c>
      <c r="AJ31">
        <v>318200</v>
      </c>
    </row>
    <row r="32" spans="30:36" x14ac:dyDescent="0.2">
      <c r="AD32" s="4">
        <v>-7.5962559104506413</v>
      </c>
      <c r="AE32" s="4">
        <v>11.469579454466547</v>
      </c>
      <c r="AF32">
        <v>3.7911228301472204</v>
      </c>
      <c r="AG32">
        <v>1.1385158420184214</v>
      </c>
    </row>
    <row r="33" spans="30:36" x14ac:dyDescent="0.2">
      <c r="AD33" s="4">
        <v>4.2952024896092231</v>
      </c>
      <c r="AE33" s="4">
        <v>11.511634632203972</v>
      </c>
      <c r="AF33">
        <v>3.896081477645434</v>
      </c>
      <c r="AG33">
        <v>1.1359854211933393</v>
      </c>
      <c r="AJ33">
        <v>2704276</v>
      </c>
    </row>
    <row r="34" spans="30:36" x14ac:dyDescent="0.2">
      <c r="AD34" s="4">
        <v>7.0540997887274584</v>
      </c>
      <c r="AE34" s="4">
        <v>11.579798758404518</v>
      </c>
      <c r="AF34">
        <v>4.7537556829412928</v>
      </c>
      <c r="AG34">
        <v>1.0890138052302742</v>
      </c>
    </row>
    <row r="35" spans="30:36" x14ac:dyDescent="0.2">
      <c r="AD35" s="4">
        <v>-2.2531707134572936</v>
      </c>
      <c r="AE35" s="4">
        <v>11.557009333789498</v>
      </c>
      <c r="AF35">
        <v>5.2796565528866415</v>
      </c>
      <c r="AG35">
        <v>1.1407178466514205</v>
      </c>
      <c r="AJ35">
        <v>2750043</v>
      </c>
    </row>
    <row r="36" spans="30:36" x14ac:dyDescent="0.2">
      <c r="AD36" s="4">
        <v>-4.5508913278536367</v>
      </c>
      <c r="AE36" s="4">
        <v>11.510432359764517</v>
      </c>
      <c r="AF36">
        <v>4.5049500632386934</v>
      </c>
      <c r="AG36">
        <v>1.2653807981874869</v>
      </c>
      <c r="AJ36">
        <v>2493058</v>
      </c>
    </row>
    <row r="37" spans="30:36" x14ac:dyDescent="0.2">
      <c r="AD37" s="4">
        <v>-6.975368667983278</v>
      </c>
      <c r="AE37" s="4">
        <v>11.438126484894745</v>
      </c>
      <c r="AF37">
        <v>8.7829199267521219</v>
      </c>
      <c r="AG37">
        <v>1.2666041619518713</v>
      </c>
      <c r="AJ37">
        <v>2438665</v>
      </c>
    </row>
    <row r="38" spans="30:36" x14ac:dyDescent="0.2">
      <c r="AD38" s="4">
        <v>-11.910381170993501</v>
      </c>
      <c r="AE38" s="4">
        <v>11.311310990955839</v>
      </c>
      <c r="AF38">
        <v>6.6604963948973932</v>
      </c>
      <c r="AG38">
        <v>1.3517696137801103</v>
      </c>
      <c r="AJ38">
        <v>1787502</v>
      </c>
    </row>
    <row r="39" spans="30:36" x14ac:dyDescent="0.2">
      <c r="AD39" s="4">
        <v>-2.2277681946636325</v>
      </c>
      <c r="AE39" s="4">
        <v>11.288781413322436</v>
      </c>
      <c r="AF39">
        <v>5.3870160939538927</v>
      </c>
      <c r="AG39">
        <v>1.4698448448448449</v>
      </c>
      <c r="AJ39">
        <v>1289456</v>
      </c>
    </row>
    <row r="40" spans="30:36" x14ac:dyDescent="0.2">
      <c r="AD40" s="4">
        <v>-0.97722722722722732</v>
      </c>
      <c r="AE40" s="4">
        <v>11.278961079024354</v>
      </c>
      <c r="AF40">
        <v>6.0722708039492241</v>
      </c>
      <c r="AG40">
        <v>1.5839977760648984</v>
      </c>
      <c r="AJ40">
        <v>1496517</v>
      </c>
    </row>
    <row r="41" spans="30:36" x14ac:dyDescent="0.2">
      <c r="AD41" s="4">
        <v>0.57114696925662445</v>
      </c>
      <c r="AE41" s="4">
        <v>11.284656300113475</v>
      </c>
      <c r="AF41">
        <v>6.2882036741685861</v>
      </c>
      <c r="AG41">
        <v>1.5502003995426619</v>
      </c>
    </row>
    <row r="42" spans="30:36" x14ac:dyDescent="0.2">
      <c r="AD42" s="4">
        <v>-26.875870762290187</v>
      </c>
      <c r="AE42" s="4">
        <v>10.000795735003125</v>
      </c>
      <c r="AF42">
        <v>1.5906101386218761</v>
      </c>
      <c r="AG42">
        <v>1.1614498276174923</v>
      </c>
      <c r="AJ42" s="5">
        <v>433373</v>
      </c>
    </row>
    <row r="43" spans="30:36" x14ac:dyDescent="0.2">
      <c r="AD43" s="4">
        <v>-12.529486481582289</v>
      </c>
      <c r="AE43" s="4">
        <v>9.8669272972243256</v>
      </c>
      <c r="AF43">
        <v>1.3279330117411485</v>
      </c>
      <c r="AG43">
        <v>1.3264702831656467</v>
      </c>
    </row>
    <row r="44" spans="30:36" x14ac:dyDescent="0.2">
      <c r="AD44" s="4">
        <v>-57.457732600352664</v>
      </c>
      <c r="AE44" s="4">
        <v>9.0122552200027499</v>
      </c>
      <c r="AF44">
        <v>1.6410693970420933</v>
      </c>
      <c r="AG44">
        <v>1.698037303425576</v>
      </c>
      <c r="AJ44">
        <v>162553.15</v>
      </c>
    </row>
    <row r="45" spans="30:36" x14ac:dyDescent="0.2">
      <c r="AD45" s="4">
        <v>6.0343776667073019</v>
      </c>
      <c r="AE45" s="4">
        <v>9.0708483931575845</v>
      </c>
      <c r="AF45">
        <v>2.8537993920972644</v>
      </c>
      <c r="AG45">
        <v>1.4576914233157048</v>
      </c>
      <c r="AJ45">
        <v>176604</v>
      </c>
    </row>
    <row r="46" spans="30:36" x14ac:dyDescent="0.2">
      <c r="AD46" s="4">
        <v>-2.2993791676247415E-2</v>
      </c>
      <c r="AE46" s="4">
        <v>9.0706184288010459</v>
      </c>
      <c r="AF46">
        <v>2.2125237191650853</v>
      </c>
      <c r="AG46">
        <v>1.3628104875804967</v>
      </c>
      <c r="AJ46">
        <v>186969</v>
      </c>
    </row>
    <row r="47" spans="30:36" x14ac:dyDescent="0.2">
      <c r="AD47" s="4">
        <v>-32.37120515179393</v>
      </c>
      <c r="AE47" s="4">
        <v>8.6794820944599564</v>
      </c>
      <c r="AF47">
        <v>2.7682574114244396</v>
      </c>
      <c r="AG47">
        <v>1.7723176330556027</v>
      </c>
      <c r="AJ47">
        <v>188145</v>
      </c>
    </row>
    <row r="48" spans="30:36" x14ac:dyDescent="0.2">
      <c r="AD48" s="4">
        <v>-3.162727427308281</v>
      </c>
      <c r="AE48" s="4">
        <v>8.6473438758812833</v>
      </c>
      <c r="AF48">
        <v>-88.364583333333329</v>
      </c>
      <c r="AG48">
        <v>1.4726953467954347</v>
      </c>
      <c r="AJ48">
        <v>166160</v>
      </c>
    </row>
    <row r="49" spans="30:36" x14ac:dyDescent="0.2">
      <c r="AD49" s="4">
        <v>6.022827041264267</v>
      </c>
      <c r="AE49" s="4">
        <v>8.7058281102667845</v>
      </c>
      <c r="AF49">
        <v>-9.889705882352942</v>
      </c>
      <c r="AG49">
        <v>1.4016230539913879</v>
      </c>
      <c r="AJ49">
        <v>123500</v>
      </c>
    </row>
    <row r="50" spans="30:36" x14ac:dyDescent="0.2">
      <c r="AD50" s="4">
        <v>5.6641271944352436</v>
      </c>
      <c r="AE50" s="4">
        <v>8.7609233763388357</v>
      </c>
      <c r="AF50">
        <v>-5.7527504342790969</v>
      </c>
      <c r="AG50">
        <v>1.2865203761755486</v>
      </c>
    </row>
    <row r="51" spans="30:36" x14ac:dyDescent="0.2">
      <c r="AD51" s="4">
        <v>15.094043887147334</v>
      </c>
      <c r="AE51" s="4">
        <v>8.9015027574516097</v>
      </c>
      <c r="AF51">
        <v>-8.373824451410659</v>
      </c>
      <c r="AG51">
        <v>1.2813563938444776</v>
      </c>
      <c r="AJ51">
        <v>89938</v>
      </c>
    </row>
    <row r="52" spans="30:36" x14ac:dyDescent="0.2">
      <c r="AD52" s="4">
        <v>-13.794865970013632</v>
      </c>
      <c r="AE52" s="4">
        <v>9.6276681726268585</v>
      </c>
      <c r="AF52">
        <v>2.3419552218050339</v>
      </c>
      <c r="AG52">
        <v>1.5832400026352198</v>
      </c>
      <c r="AJ52">
        <v>357000</v>
      </c>
    </row>
    <row r="53" spans="30:36" x14ac:dyDescent="0.2">
      <c r="AD53" s="4">
        <v>42.51927004413993</v>
      </c>
      <c r="AE53" s="4">
        <v>9.9819752055848685</v>
      </c>
      <c r="AF53">
        <v>1.446434282059482</v>
      </c>
      <c r="AG53">
        <v>1.4145056164193592</v>
      </c>
      <c r="AJ53">
        <v>343000</v>
      </c>
    </row>
    <row r="54" spans="30:36" x14ac:dyDescent="0.2">
      <c r="AD54" s="4">
        <v>4.5902094023020386</v>
      </c>
      <c r="AE54" s="4">
        <v>10.026854966486413</v>
      </c>
      <c r="AF54">
        <v>1.4338128333602715</v>
      </c>
      <c r="AG54">
        <v>1.3310350923716079</v>
      </c>
      <c r="AJ54">
        <v>316000</v>
      </c>
    </row>
    <row r="55" spans="30:36" x14ac:dyDescent="0.2">
      <c r="AD55" s="4">
        <v>-1.0430478210907805</v>
      </c>
      <c r="AE55" s="4">
        <v>10.0163697095928</v>
      </c>
      <c r="AF55">
        <v>1.4985432448181137</v>
      </c>
      <c r="AG55">
        <v>1.3405538186690487</v>
      </c>
      <c r="AJ55">
        <v>274000</v>
      </c>
    </row>
    <row r="56" spans="30:36" x14ac:dyDescent="0.2">
      <c r="AD56" s="4">
        <v>-4.2652970075926753</v>
      </c>
      <c r="AE56" s="4">
        <v>9.972780379032077</v>
      </c>
      <c r="AF56">
        <v>1.2741228070175439</v>
      </c>
      <c r="AG56">
        <v>1.354606951247959</v>
      </c>
      <c r="AJ56">
        <v>313000</v>
      </c>
    </row>
    <row r="57" spans="30:36" x14ac:dyDescent="0.2">
      <c r="AD57" s="4">
        <v>-8.8406811289946354</v>
      </c>
      <c r="AE57" s="4">
        <v>9.8802189255967736</v>
      </c>
      <c r="AF57">
        <v>1.5011756194610237</v>
      </c>
      <c r="AG57">
        <v>1.4154554759467759</v>
      </c>
      <c r="AJ57">
        <v>298000</v>
      </c>
    </row>
    <row r="58" spans="30:36" x14ac:dyDescent="0.2">
      <c r="AD58" s="4">
        <v>-7.0573183213920156</v>
      </c>
      <c r="AE58" s="4">
        <v>9.8070317167184982</v>
      </c>
      <c r="AF58">
        <v>1.6216987111768435</v>
      </c>
      <c r="AG58">
        <v>1.3664996420901934</v>
      </c>
      <c r="AJ58">
        <v>261000</v>
      </c>
    </row>
    <row r="59" spans="30:36" x14ac:dyDescent="0.2">
      <c r="AD59" s="4">
        <v>-40.691591872694232</v>
      </c>
      <c r="AE59" s="4">
        <v>9.2846126163507705</v>
      </c>
      <c r="AF59">
        <v>2.589515331355094</v>
      </c>
      <c r="AG59">
        <v>1.6846160987837713</v>
      </c>
      <c r="AJ59">
        <v>180128</v>
      </c>
    </row>
    <row r="60" spans="30:36" x14ac:dyDescent="0.2">
      <c r="AD60" s="4">
        <v>-4.6977996472008172</v>
      </c>
      <c r="AE60" s="4">
        <v>9.2364953294530334</v>
      </c>
      <c r="AF60">
        <v>1.8955874341746868</v>
      </c>
      <c r="AG60">
        <v>1.5534339990258159</v>
      </c>
    </row>
    <row r="61" spans="30:36" x14ac:dyDescent="0.2">
      <c r="AD61" s="4">
        <v>-4.2377009254749147</v>
      </c>
      <c r="AE61" s="4">
        <v>9.1931942131412114</v>
      </c>
      <c r="AF61">
        <v>1.8315248429468876</v>
      </c>
      <c r="AG61">
        <v>1.5131230925737538</v>
      </c>
      <c r="AJ61">
        <v>151877</v>
      </c>
    </row>
    <row r="62" spans="30:36" x14ac:dyDescent="0.2">
      <c r="AD62" s="4">
        <v>-10.88803149175375</v>
      </c>
      <c r="AE62" s="4">
        <v>7.0386080874008989</v>
      </c>
      <c r="AF62">
        <v>9.7991202736926279</v>
      </c>
      <c r="AG62">
        <v>1.0662212668889279</v>
      </c>
    </row>
    <row r="63" spans="30:36" x14ac:dyDescent="0.2">
      <c r="AD63" s="4">
        <v>13.042112651342341</v>
      </c>
      <c r="AE63" s="4">
        <v>7.1611983290282915</v>
      </c>
      <c r="AF63">
        <v>5.8731182105893422</v>
      </c>
      <c r="AG63">
        <v>0.99782995745288539</v>
      </c>
    </row>
    <row r="64" spans="30:36" x14ac:dyDescent="0.2">
      <c r="AD64" s="4">
        <v>13.980631050856299</v>
      </c>
      <c r="AE64" s="4">
        <v>7.2920566739368713</v>
      </c>
      <c r="AF64">
        <v>6.5907230559345162</v>
      </c>
      <c r="AG64">
        <v>0.9395909540320363</v>
      </c>
    </row>
    <row r="65" spans="30:36" x14ac:dyDescent="0.2">
      <c r="AD65" s="4">
        <v>10.024595053207573</v>
      </c>
      <c r="AE65" s="4">
        <v>7.3875904201411622</v>
      </c>
      <c r="AF65">
        <v>4.2866636449899405</v>
      </c>
      <c r="AG65">
        <v>1.0033846843189289</v>
      </c>
    </row>
    <row r="66" spans="30:36" x14ac:dyDescent="0.2">
      <c r="AD66" s="4">
        <v>10.422339782944507</v>
      </c>
      <c r="AE66" s="4">
        <v>7.4867327006318183</v>
      </c>
      <c r="AF66">
        <v>3.9363493451715401</v>
      </c>
      <c r="AG66">
        <v>0.99964634267321228</v>
      </c>
    </row>
    <row r="67" spans="30:36" x14ac:dyDescent="0.2">
      <c r="AD67" s="4">
        <v>13.295946167862249</v>
      </c>
      <c r="AE67" s="4">
        <v>7.6115659024070634</v>
      </c>
      <c r="AF67">
        <v>10.815717467782667</v>
      </c>
      <c r="AG67">
        <v>0.94207597451520975</v>
      </c>
    </row>
    <row r="68" spans="30:36" x14ac:dyDescent="0.2">
      <c r="AD68" s="4">
        <v>7.0056459723533857</v>
      </c>
      <c r="AE68" s="4">
        <v>7.6792773155855567</v>
      </c>
      <c r="AF68">
        <v>-17.425120845921448</v>
      </c>
      <c r="AG68">
        <v>1.0053766522919425</v>
      </c>
    </row>
    <row r="69" spans="30:36" x14ac:dyDescent="0.2">
      <c r="AD69" s="4">
        <v>13.013255320250606</v>
      </c>
      <c r="AE69" s="4">
        <v>7.8016122451492951</v>
      </c>
      <c r="AF69">
        <v>37.886543578961202</v>
      </c>
      <c r="AG69">
        <v>0.96841737095731717</v>
      </c>
    </row>
    <row r="70" spans="30:36" x14ac:dyDescent="0.2">
      <c r="AD70" s="4">
        <v>35.46491364428482</v>
      </c>
      <c r="AE70" s="4">
        <v>8.1051547260556589</v>
      </c>
      <c r="AF70">
        <v>6.4056250095326215</v>
      </c>
      <c r="AG70">
        <v>2.1993616778408778</v>
      </c>
    </row>
    <row r="71" spans="30:36" x14ac:dyDescent="0.2">
      <c r="AD71" s="4">
        <v>20.050164668877553</v>
      </c>
      <c r="AE71" s="4">
        <v>8.2878942344030069</v>
      </c>
      <c r="AF71">
        <v>6.2893599464947103</v>
      </c>
      <c r="AG71">
        <v>1.5599410784277721</v>
      </c>
    </row>
    <row r="72" spans="30:36" x14ac:dyDescent="0.2">
      <c r="AD72" s="4">
        <v>-12.866050707699836</v>
      </c>
      <c r="AE72" s="4">
        <v>7.9445152133119104</v>
      </c>
      <c r="AF72">
        <v>0.82615789037779286</v>
      </c>
      <c r="AG72">
        <v>1.1415282981066039</v>
      </c>
    </row>
    <row r="73" spans="30:36" x14ac:dyDescent="0.2">
      <c r="AD73" s="4">
        <v>26.029045429803926</v>
      </c>
      <c r="AE73" s="4">
        <v>8.1758574269939679</v>
      </c>
      <c r="AF73">
        <v>0.7141893059975285</v>
      </c>
      <c r="AG73">
        <v>1.1299220252885329</v>
      </c>
    </row>
    <row r="74" spans="30:36" x14ac:dyDescent="0.2">
      <c r="AD74" s="4">
        <v>10.851830040845771</v>
      </c>
      <c r="AE74" s="4">
        <v>8.278881686096069</v>
      </c>
      <c r="AF74">
        <v>1.0346271900314263</v>
      </c>
      <c r="AG74">
        <v>1.1282909782409503</v>
      </c>
    </row>
    <row r="75" spans="30:36" x14ac:dyDescent="0.2">
      <c r="AD75" s="4">
        <v>8.9415770298183599</v>
      </c>
      <c r="AE75" s="4">
        <v>8.3645232480907126</v>
      </c>
      <c r="AF75">
        <v>1.1355750718005457</v>
      </c>
      <c r="AG75">
        <v>1.2151407306273321</v>
      </c>
    </row>
    <row r="76" spans="30:36" x14ac:dyDescent="0.2">
      <c r="AD76" s="4">
        <v>7.5162887794103836</v>
      </c>
      <c r="AE76" s="4">
        <v>8.4369954217212069</v>
      </c>
      <c r="AF76">
        <v>1.1416228483176809</v>
      </c>
      <c r="AG76">
        <v>1.336613308560159</v>
      </c>
    </row>
    <row r="77" spans="30:36" x14ac:dyDescent="0.2">
      <c r="AD77" s="4">
        <v>15.837127213241084</v>
      </c>
      <c r="AE77" s="4">
        <v>8.5840103644535546</v>
      </c>
      <c r="AF77">
        <v>1.3918445147894754</v>
      </c>
      <c r="AG77">
        <v>1.3145636516696286</v>
      </c>
    </row>
    <row r="78" spans="30:36" x14ac:dyDescent="0.2">
      <c r="AD78" s="4">
        <v>4.1754746983443978</v>
      </c>
      <c r="AE78" s="4">
        <v>8.6249169125031653</v>
      </c>
      <c r="AF78">
        <v>1.2750122010736944</v>
      </c>
      <c r="AG78">
        <v>1.3393431141918222</v>
      </c>
    </row>
    <row r="79" spans="30:36" x14ac:dyDescent="0.2">
      <c r="AD79" s="4">
        <v>12.888106739454447</v>
      </c>
      <c r="AE79" s="4">
        <v>8.7461438488041949</v>
      </c>
      <c r="AF79">
        <v>1.282694528752921</v>
      </c>
      <c r="AG79">
        <v>1.3519184270806823</v>
      </c>
      <c r="AI79">
        <v>13.18</v>
      </c>
    </row>
    <row r="80" spans="30:36" x14ac:dyDescent="0.2">
      <c r="AD80" s="4">
        <v>11.531242046322228</v>
      </c>
      <c r="AE80" s="4">
        <v>8.8552784121930888</v>
      </c>
      <c r="AF80">
        <v>1.4741306820992235</v>
      </c>
      <c r="AG80">
        <v>1.426825267782009</v>
      </c>
      <c r="AH80">
        <v>306.7</v>
      </c>
      <c r="AI80">
        <v>42.64</v>
      </c>
      <c r="AJ80">
        <v>306678</v>
      </c>
    </row>
    <row r="81" spans="30:36" x14ac:dyDescent="0.2">
      <c r="AD81" s="4">
        <v>16.982585255230838</v>
      </c>
      <c r="AE81" s="4">
        <v>9.0121333059520037</v>
      </c>
      <c r="AF81">
        <v>1.4715565178878993</v>
      </c>
      <c r="AG81">
        <v>1.2246891002194586</v>
      </c>
      <c r="AH81">
        <v>346</v>
      </c>
      <c r="AI81">
        <v>42.64</v>
      </c>
      <c r="AJ81">
        <v>345983</v>
      </c>
    </row>
    <row r="82" spans="30:36" x14ac:dyDescent="0.2">
      <c r="AD82" s="4"/>
      <c r="AE82" s="4">
        <v>10.95729422815692</v>
      </c>
      <c r="AF82">
        <v>0.79218241042345272</v>
      </c>
      <c r="AG82">
        <v>1.1987763852817626</v>
      </c>
    </row>
    <row r="83" spans="30:36" x14ac:dyDescent="0.2">
      <c r="AD83" s="4">
        <v>-3.9183559638144709</v>
      </c>
      <c r="AE83" s="4">
        <v>10.917322330911832</v>
      </c>
      <c r="AF83">
        <v>0.75053803938448294</v>
      </c>
      <c r="AG83">
        <v>1.1804691326669448</v>
      </c>
    </row>
    <row r="84" spans="30:36" x14ac:dyDescent="0.2">
      <c r="AD84" s="4">
        <v>-5.4714003229142101</v>
      </c>
      <c r="AE84" s="4">
        <v>10.861054575722122</v>
      </c>
      <c r="AF84">
        <v>1.3960728816557579</v>
      </c>
      <c r="AG84">
        <v>1.5596752835511543</v>
      </c>
      <c r="AJ84">
        <v>579837</v>
      </c>
    </row>
    <row r="85" spans="30:36" x14ac:dyDescent="0.2">
      <c r="AD85" s="4">
        <v>-3.8075498493484559</v>
      </c>
      <c r="AE85" s="4">
        <v>10.822235263563458</v>
      </c>
      <c r="AF85">
        <v>1.5280474649406688</v>
      </c>
      <c r="AG85">
        <v>1.5896694132434213</v>
      </c>
      <c r="AH85">
        <v>1528.3</v>
      </c>
      <c r="AI85">
        <v>48.06</v>
      </c>
      <c r="AJ85">
        <v>538298</v>
      </c>
    </row>
    <row r="86" spans="30:36" x14ac:dyDescent="0.2">
      <c r="AD86" s="4">
        <v>-42.399696746004828</v>
      </c>
      <c r="AE86" s="4">
        <v>10.270592910089658</v>
      </c>
      <c r="AF86">
        <v>1.6124654328866199</v>
      </c>
      <c r="AG86">
        <v>2.1269093554085416</v>
      </c>
      <c r="AH86">
        <v>468.4</v>
      </c>
      <c r="AI86">
        <v>56.59</v>
      </c>
      <c r="AJ86">
        <v>468425</v>
      </c>
    </row>
    <row r="87" spans="30:36" x14ac:dyDescent="0.2">
      <c r="AD87" s="4">
        <v>6.8615565792663924</v>
      </c>
      <c r="AE87" s="4">
        <v>10.33695685705389</v>
      </c>
      <c r="AF87">
        <v>1.6084892356867537</v>
      </c>
      <c r="AG87">
        <v>1.7986840399325814</v>
      </c>
      <c r="AH87">
        <v>403</v>
      </c>
      <c r="AI87">
        <v>52.71</v>
      </c>
      <c r="AJ87">
        <v>403018</v>
      </c>
    </row>
    <row r="88" spans="30:36" x14ac:dyDescent="0.2">
      <c r="AD88" s="4">
        <v>2.5565648719594707</v>
      </c>
      <c r="AE88" s="4">
        <v>7.4039552676727842</v>
      </c>
      <c r="AF88">
        <v>1.2221643410283447</v>
      </c>
      <c r="AG88">
        <v>1.2416229722588201</v>
      </c>
    </row>
    <row r="89" spans="30:36" x14ac:dyDescent="0.2">
      <c r="AD89" s="4">
        <v>13.232160383033326</v>
      </c>
      <c r="AE89" s="4">
        <v>7.5282253094279685</v>
      </c>
      <c r="AF89">
        <v>1.4044192890357949</v>
      </c>
      <c r="AG89">
        <v>1.801552530860812</v>
      </c>
    </row>
    <row r="90" spans="30:36" x14ac:dyDescent="0.2">
      <c r="AD90" s="4">
        <v>18.499012260444946</v>
      </c>
      <c r="AE90" s="4">
        <v>7.6979597486254292</v>
      </c>
      <c r="AF90">
        <v>0.95532319026289825</v>
      </c>
      <c r="AG90">
        <v>1.2197502821203103</v>
      </c>
    </row>
    <row r="91" spans="30:36" x14ac:dyDescent="0.2">
      <c r="AD91" s="4">
        <v>7.807983040564956</v>
      </c>
      <c r="AE91" s="4">
        <v>7.7731412725499966</v>
      </c>
      <c r="AF91">
        <v>1.4289126361041096</v>
      </c>
      <c r="AG91">
        <v>1.3153018847833033</v>
      </c>
    </row>
    <row r="92" spans="30:36" x14ac:dyDescent="0.2">
      <c r="AD92" s="4">
        <v>7.504999109819642</v>
      </c>
      <c r="AE92" s="4">
        <v>7.8455084363955354</v>
      </c>
      <c r="AF92">
        <v>2.5475402079274434</v>
      </c>
      <c r="AG92">
        <v>1.5733276016781537</v>
      </c>
    </row>
    <row r="93" spans="30:36" x14ac:dyDescent="0.2">
      <c r="AD93" s="4">
        <v>8.6663096127374377</v>
      </c>
      <c r="AE93" s="4">
        <v>7.9286200573282883</v>
      </c>
      <c r="AF93">
        <v>5.7089663286445651</v>
      </c>
      <c r="AG93">
        <v>2.0873182461123636</v>
      </c>
    </row>
    <row r="94" spans="30:36" x14ac:dyDescent="0.2">
      <c r="AD94" s="4">
        <v>4.4154872794796374</v>
      </c>
      <c r="AE94" s="4">
        <v>7.9718278813755026</v>
      </c>
      <c r="AF94">
        <v>2.6525812850750188</v>
      </c>
      <c r="AG94">
        <v>3.6264347946103546</v>
      </c>
    </row>
    <row r="95" spans="30:36" x14ac:dyDescent="0.2">
      <c r="AD95" s="4">
        <v>1.7876921484395198</v>
      </c>
      <c r="AE95" s="4">
        <v>7.9895468899199029</v>
      </c>
      <c r="AF95">
        <v>2.8370053055723261</v>
      </c>
      <c r="AG95">
        <v>3.6150829163785274</v>
      </c>
    </row>
    <row r="96" spans="30:36" x14ac:dyDescent="0.2">
      <c r="AD96" s="4">
        <v>34.75311529647859</v>
      </c>
      <c r="AE96" s="4">
        <v>8.2878210325370052</v>
      </c>
      <c r="AF96">
        <v>2.2780105370910295</v>
      </c>
      <c r="AG96">
        <v>3.2698203822082261</v>
      </c>
    </row>
    <row r="97" spans="30:36" x14ac:dyDescent="0.2">
      <c r="AD97" s="4">
        <v>-15.31501978661001</v>
      </c>
      <c r="AE97" s="4">
        <v>8.1215891032424459</v>
      </c>
      <c r="AF97">
        <v>2.1604610515669647</v>
      </c>
      <c r="AG97">
        <v>3.9302838728765677</v>
      </c>
    </row>
    <row r="98" spans="30:36" x14ac:dyDescent="0.2">
      <c r="AD98" s="4">
        <v>-8.4651684024374667</v>
      </c>
      <c r="AE98" s="4">
        <v>10.050655394715154</v>
      </c>
      <c r="AF98">
        <v>3.0423235974035832</v>
      </c>
      <c r="AG98">
        <v>0.5289262839601695</v>
      </c>
      <c r="AJ98">
        <v>205564</v>
      </c>
    </row>
    <row r="99" spans="30:36" x14ac:dyDescent="0.2">
      <c r="AD99" s="4">
        <v>-0.33183766858596248</v>
      </c>
      <c r="AE99" s="4">
        <v>10.047331500006747</v>
      </c>
      <c r="AF99">
        <v>2.9194927326677709</v>
      </c>
      <c r="AG99">
        <v>0.55578114008275192</v>
      </c>
      <c r="AJ99">
        <v>196598</v>
      </c>
    </row>
    <row r="100" spans="30:36" x14ac:dyDescent="0.2">
      <c r="AD100" s="4">
        <v>18.441247145696828</v>
      </c>
      <c r="AE100" s="4">
        <v>10.216578346964397</v>
      </c>
      <c r="AF100">
        <v>2.6157142752073606</v>
      </c>
      <c r="AG100">
        <v>0.57513104453880126</v>
      </c>
    </row>
    <row r="101" spans="30:36" x14ac:dyDescent="0.2">
      <c r="AD101" s="4">
        <v>8.8658597764026155</v>
      </c>
      <c r="AE101" s="4">
        <v>10.301524641087784</v>
      </c>
      <c r="AF101">
        <v>2.6037786727353089</v>
      </c>
      <c r="AG101">
        <v>0.55965556433721086</v>
      </c>
      <c r="AJ101">
        <v>233998</v>
      </c>
    </row>
    <row r="102" spans="30:36" x14ac:dyDescent="0.2">
      <c r="AD102" s="4">
        <v>2.0696497765043511</v>
      </c>
      <c r="AE102" s="4">
        <v>10.322009876300282</v>
      </c>
      <c r="AF102">
        <v>2.1075129669707722</v>
      </c>
      <c r="AG102">
        <v>0.55494146350210238</v>
      </c>
    </row>
    <row r="103" spans="30:36" x14ac:dyDescent="0.2">
      <c r="AD103" s="4">
        <v>4.8706294620847306</v>
      </c>
      <c r="AE103" s="4">
        <v>10.369567180448918</v>
      </c>
      <c r="AF103">
        <v>1.8527431385142912</v>
      </c>
      <c r="AG103">
        <v>0.5625296669663612</v>
      </c>
      <c r="AJ103">
        <v>257797</v>
      </c>
    </row>
    <row r="104" spans="30:36" x14ac:dyDescent="0.2">
      <c r="AD104" s="4">
        <v>3.2619811877001528</v>
      </c>
      <c r="AE104" s="4">
        <v>10.401666260128623</v>
      </c>
      <c r="AF104">
        <v>1.7477793016426602</v>
      </c>
      <c r="AG104">
        <v>0.55495602778891107</v>
      </c>
      <c r="AJ104">
        <v>263529</v>
      </c>
    </row>
    <row r="105" spans="30:36" x14ac:dyDescent="0.2">
      <c r="AD105" s="4">
        <v>5.7216161522376972</v>
      </c>
      <c r="AE105" s="4">
        <v>10.457305450860016</v>
      </c>
      <c r="AF105">
        <v>1.5165536421822616</v>
      </c>
      <c r="AG105">
        <v>0.59225256548134086</v>
      </c>
    </row>
    <row r="106" spans="30:36" x14ac:dyDescent="0.2">
      <c r="AD106" s="4">
        <v>5.6550266410147589</v>
      </c>
      <c r="AE106" s="4">
        <v>10.512314586041793</v>
      </c>
      <c r="AF106">
        <v>1.3367067619616486</v>
      </c>
      <c r="AG106">
        <v>0.61715204681957347</v>
      </c>
      <c r="AJ106">
        <v>267868</v>
      </c>
    </row>
    <row r="107" spans="30:36" x14ac:dyDescent="0.2">
      <c r="AD107" s="4">
        <v>13.158947641045213</v>
      </c>
      <c r="AE107" s="4">
        <v>10.635937846700498</v>
      </c>
      <c r="AF107">
        <v>1.2797223539030125</v>
      </c>
      <c r="AG107">
        <v>0.58766991508488187</v>
      </c>
      <c r="AJ107">
        <v>241038</v>
      </c>
    </row>
    <row r="108" spans="30:36" x14ac:dyDescent="0.2">
      <c r="AD108" s="4">
        <v>-3.008294708796428</v>
      </c>
      <c r="AE108" s="4">
        <v>7.5829120990978733</v>
      </c>
      <c r="AF108">
        <v>18.157356219022198</v>
      </c>
      <c r="AG108">
        <v>2.6602646892774731</v>
      </c>
    </row>
    <row r="109" spans="30:36" x14ac:dyDescent="0.2">
      <c r="AD109" s="4">
        <v>42.104705853006173</v>
      </c>
      <c r="AE109" s="4">
        <v>7.9343060641529304</v>
      </c>
      <c r="AF109">
        <v>357.19485580670306</v>
      </c>
      <c r="AG109">
        <v>2.9634197063072896</v>
      </c>
    </row>
    <row r="110" spans="30:36" x14ac:dyDescent="0.2">
      <c r="AD110" s="4">
        <v>13.679985928313931</v>
      </c>
      <c r="AE110" s="4">
        <v>8.0625232381703711</v>
      </c>
      <c r="AF110">
        <v>50.034000886534891</v>
      </c>
      <c r="AG110">
        <v>2.8299517188328696</v>
      </c>
    </row>
    <row r="111" spans="30:36" x14ac:dyDescent="0.2">
      <c r="AD111" s="4">
        <v>14.751360340240266</v>
      </c>
      <c r="AE111" s="4">
        <v>8.200120755869575</v>
      </c>
      <c r="AF111">
        <v>21.706592593573731</v>
      </c>
      <c r="AG111">
        <v>3.2954830435630349</v>
      </c>
      <c r="AJ111">
        <v>68976</v>
      </c>
    </row>
    <row r="112" spans="30:36" x14ac:dyDescent="0.2">
      <c r="AD112" s="4">
        <v>18.61028343572098</v>
      </c>
      <c r="AE112" s="4">
        <v>8.3707937595642026</v>
      </c>
      <c r="AF112">
        <v>14.476583999504534</v>
      </c>
      <c r="AG112">
        <v>3.066465342135551</v>
      </c>
      <c r="AJ112">
        <v>72870</v>
      </c>
    </row>
    <row r="113" spans="30:36" x14ac:dyDescent="0.2">
      <c r="AD113" s="4">
        <v>22.779871467491894</v>
      </c>
      <c r="AE113" s="4">
        <v>8.5760166627227541</v>
      </c>
      <c r="AF113">
        <v>7.3577775644931096</v>
      </c>
      <c r="AG113">
        <v>3.8212721622345343</v>
      </c>
      <c r="AJ113">
        <v>72688</v>
      </c>
    </row>
    <row r="114" spans="30:36" x14ac:dyDescent="0.2">
      <c r="AD114" s="4">
        <v>21.437278189080029</v>
      </c>
      <c r="AE114" s="4">
        <v>8.7702443773267937</v>
      </c>
      <c r="AF114">
        <v>10.071701914896792</v>
      </c>
      <c r="AG114">
        <v>3.4817879462947765</v>
      </c>
      <c r="AJ114">
        <v>34327</v>
      </c>
    </row>
    <row r="115" spans="30:36" x14ac:dyDescent="0.2">
      <c r="AD115" s="4">
        <v>14.597687548546171</v>
      </c>
      <c r="AE115" s="4">
        <v>8.9065018169562968</v>
      </c>
      <c r="AF115">
        <v>14.386624050174889</v>
      </c>
      <c r="AG115">
        <v>3.4572888154150516</v>
      </c>
    </row>
    <row r="116" spans="30:36" x14ac:dyDescent="0.2">
      <c r="AD116" s="4">
        <v>4.6017507249518887</v>
      </c>
      <c r="AE116" s="4">
        <v>8.9514919197911968</v>
      </c>
      <c r="AF116">
        <v>15.538996388724195</v>
      </c>
      <c r="AG116">
        <v>3.9750239655931807</v>
      </c>
      <c r="AJ116">
        <v>41506</v>
      </c>
    </row>
    <row r="117" spans="30:36" x14ac:dyDescent="0.2">
      <c r="AD117" s="4">
        <v>0.93012410290955494</v>
      </c>
      <c r="AE117" s="4">
        <v>8.960750170646989</v>
      </c>
      <c r="AF117">
        <v>12.030187384760517</v>
      </c>
      <c r="AG117">
        <v>3.9002592668651812</v>
      </c>
      <c r="AJ117">
        <v>42422</v>
      </c>
    </row>
    <row r="118" spans="30:36" x14ac:dyDescent="0.2">
      <c r="AD118" s="4">
        <v>21.25005456137761</v>
      </c>
      <c r="AE118" s="4">
        <v>7.1744049632917379</v>
      </c>
      <c r="AF118">
        <v>1.3282673995377916</v>
      </c>
      <c r="AG118">
        <v>1.8843696647398134</v>
      </c>
    </row>
    <row r="119" spans="30:36" x14ac:dyDescent="0.2">
      <c r="AD119" s="4">
        <v>26.927127574424592</v>
      </c>
      <c r="AE119" s="4">
        <v>7.4128479004502266</v>
      </c>
      <c r="AF119">
        <v>1.4216112765385733</v>
      </c>
      <c r="AG119">
        <v>1.8653625314472715</v>
      </c>
      <c r="AJ119">
        <v>10829</v>
      </c>
    </row>
    <row r="120" spans="30:36" x14ac:dyDescent="0.2">
      <c r="AD120" s="4">
        <v>36.774223526209951</v>
      </c>
      <c r="AE120" s="4">
        <v>7.726009277380447</v>
      </c>
      <c r="AF120">
        <v>1.4993406762255108</v>
      </c>
      <c r="AG120">
        <v>1.8372302439975663</v>
      </c>
    </row>
    <row r="121" spans="30:36" x14ac:dyDescent="0.2">
      <c r="AD121" s="4">
        <v>34.57500620990858</v>
      </c>
      <c r="AE121" s="4">
        <v>8.0229608019839684</v>
      </c>
      <c r="AF121">
        <v>0</v>
      </c>
      <c r="AG121">
        <v>1.8126565678587763</v>
      </c>
      <c r="AJ121">
        <v>21614.75</v>
      </c>
    </row>
    <row r="122" spans="30:36" x14ac:dyDescent="0.2">
      <c r="AD122" s="4">
        <v>33.466975062250114</v>
      </c>
      <c r="AE122" s="4">
        <v>8.3116446854223831</v>
      </c>
      <c r="AF122">
        <v>1.9860645990574886</v>
      </c>
      <c r="AG122">
        <v>2.2483230791036015</v>
      </c>
      <c r="AJ122">
        <v>37196</v>
      </c>
    </row>
    <row r="123" spans="30:36" x14ac:dyDescent="0.2">
      <c r="AD123" s="4">
        <v>31.9966111545484</v>
      </c>
      <c r="AE123" s="4">
        <v>8.5892507486195004</v>
      </c>
      <c r="AF123">
        <v>1.6899345262847019</v>
      </c>
      <c r="AG123">
        <v>1.9899154866042899</v>
      </c>
      <c r="AJ123">
        <v>54559</v>
      </c>
    </row>
    <row r="124" spans="30:36" x14ac:dyDescent="0.2">
      <c r="AD124" s="4">
        <v>24.073867990574637</v>
      </c>
      <c r="AE124" s="4">
        <v>8.8049576604733257</v>
      </c>
      <c r="AF124">
        <v>1.5526896666692653</v>
      </c>
      <c r="AG124">
        <v>1.91545796626358</v>
      </c>
      <c r="AJ124">
        <v>76850</v>
      </c>
    </row>
    <row r="125" spans="30:36" x14ac:dyDescent="0.2">
      <c r="AD125" s="4">
        <v>25.869388362398936</v>
      </c>
      <c r="AE125" s="4">
        <v>9.035032243496623</v>
      </c>
      <c r="AF125">
        <v>1.3446166978239169</v>
      </c>
      <c r="AG125">
        <v>2.0954428654773412</v>
      </c>
    </row>
    <row r="126" spans="30:36" x14ac:dyDescent="0.2">
      <c r="AD126" s="4">
        <v>24.881219983260216</v>
      </c>
      <c r="AE126" s="4">
        <v>9.2572251029125461</v>
      </c>
      <c r="AF126">
        <v>1.237824034861388</v>
      </c>
      <c r="AG126">
        <v>2.0047498037215985</v>
      </c>
      <c r="AJ126">
        <v>178000</v>
      </c>
    </row>
    <row r="127" spans="30:36" x14ac:dyDescent="0.2">
      <c r="AD127" s="4"/>
      <c r="AE127" s="4">
        <v>9.4941650141006591</v>
      </c>
      <c r="AF127">
        <v>0.96968920217878884</v>
      </c>
      <c r="AG127">
        <v>2.314184610751393</v>
      </c>
      <c r="AJ127">
        <v>240000</v>
      </c>
    </row>
    <row r="128" spans="30:36" x14ac:dyDescent="0.2">
      <c r="AD128" s="4">
        <v>2.1452840772497761</v>
      </c>
      <c r="AE128" s="4">
        <v>8.5367377461988845</v>
      </c>
      <c r="AF128">
        <v>1.1271531638299512</v>
      </c>
      <c r="AG128">
        <v>1.4651386514637894</v>
      </c>
    </row>
    <row r="129" spans="30:36" x14ac:dyDescent="0.2">
      <c r="AD129" s="4">
        <v>8.6358754533522717</v>
      </c>
      <c r="AE129" s="4">
        <v>8.6195692580331045</v>
      </c>
      <c r="AF129">
        <v>0.69421012269938653</v>
      </c>
      <c r="AG129">
        <v>1.5954143347174581</v>
      </c>
      <c r="AI129">
        <v>2.33</v>
      </c>
    </row>
    <row r="130" spans="30:36" x14ac:dyDescent="0.2">
      <c r="AD130" s="4">
        <v>21.213215381837877</v>
      </c>
      <c r="AE130" s="4">
        <v>8.8119501775399804</v>
      </c>
      <c r="AF130">
        <v>0.81946571379955757</v>
      </c>
      <c r="AG130">
        <v>1.5926422400953233</v>
      </c>
      <c r="AI130">
        <v>2.33</v>
      </c>
    </row>
    <row r="131" spans="30:36" x14ac:dyDescent="0.2">
      <c r="AD131" s="4">
        <v>10.083407804587431</v>
      </c>
      <c r="AE131" s="4">
        <v>8.908018322784887</v>
      </c>
      <c r="AF131">
        <v>0.79852792610766343</v>
      </c>
      <c r="AG131">
        <v>1.6861047219591394</v>
      </c>
      <c r="AI131">
        <v>4.6500000000000004</v>
      </c>
    </row>
    <row r="132" spans="30:36" x14ac:dyDescent="0.2">
      <c r="AD132" s="4">
        <v>12.921120281423354</v>
      </c>
      <c r="AE132" s="4">
        <v>9.0295376611514975</v>
      </c>
      <c r="AF132">
        <v>0.90020013342228156</v>
      </c>
      <c r="AG132">
        <v>1.7064462017733046</v>
      </c>
      <c r="AI132">
        <v>4.6500000000000004</v>
      </c>
    </row>
    <row r="133" spans="30:36" x14ac:dyDescent="0.2">
      <c r="AD133" s="4">
        <v>13.503474718427992</v>
      </c>
      <c r="AE133" s="4">
        <v>9.1562009258755346</v>
      </c>
      <c r="AF133">
        <v>1.2463364595545134</v>
      </c>
      <c r="AG133">
        <v>1.6181779795207432</v>
      </c>
      <c r="AI133">
        <v>4.6500000000000004</v>
      </c>
    </row>
    <row r="134" spans="30:36" x14ac:dyDescent="0.2">
      <c r="AD134" s="4">
        <v>2.0479256835215875</v>
      </c>
      <c r="AE134" s="4">
        <v>9.1764733024646059</v>
      </c>
      <c r="AF134">
        <v>1.683767733421313</v>
      </c>
      <c r="AG134">
        <v>1.6829419675183614</v>
      </c>
      <c r="AI134">
        <v>11.63</v>
      </c>
    </row>
    <row r="135" spans="30:36" x14ac:dyDescent="0.2">
      <c r="AD135" s="4">
        <v>11.47201820626875</v>
      </c>
      <c r="AE135" s="4">
        <v>9.2850767180902007</v>
      </c>
      <c r="AF135">
        <v>2.2855383532723432</v>
      </c>
      <c r="AG135">
        <v>1.7330178173719377</v>
      </c>
      <c r="AI135">
        <v>11.63</v>
      </c>
      <c r="AJ135">
        <v>99214</v>
      </c>
    </row>
    <row r="136" spans="30:36" x14ac:dyDescent="0.2">
      <c r="AD136" s="4">
        <v>15.970675575352637</v>
      </c>
      <c r="AE136" s="4">
        <v>9.4332438944857842</v>
      </c>
      <c r="AF136">
        <v>2.8672002910678551</v>
      </c>
      <c r="AG136">
        <v>1.7067296151076259</v>
      </c>
      <c r="AH136">
        <v>84.8</v>
      </c>
      <c r="AI136">
        <v>27.91</v>
      </c>
      <c r="AJ136">
        <v>71504</v>
      </c>
    </row>
    <row r="137" spans="30:36" x14ac:dyDescent="0.2">
      <c r="AD137" s="4">
        <v>19.62871089061375</v>
      </c>
      <c r="AE137" s="4">
        <v>9.6124665788188324</v>
      </c>
      <c r="AF137">
        <v>3.5753045404208197</v>
      </c>
      <c r="AG137">
        <v>1.6628762541806019</v>
      </c>
      <c r="AH137">
        <v>57.7</v>
      </c>
      <c r="AI137">
        <v>32.56</v>
      </c>
    </row>
    <row r="138" spans="30:36" x14ac:dyDescent="0.2">
      <c r="AD138" s="4">
        <v>9.3876958792803258</v>
      </c>
      <c r="AE138" s="4">
        <v>8.2346976456517567</v>
      </c>
      <c r="AF138">
        <v>0.64318080435752356</v>
      </c>
      <c r="AG138">
        <v>3.7133837378962729</v>
      </c>
    </row>
    <row r="139" spans="30:36" x14ac:dyDescent="0.2">
      <c r="AD139" s="4">
        <v>37.583233850643317</v>
      </c>
      <c r="AE139" s="4">
        <v>8.5537565307232839</v>
      </c>
      <c r="AF139">
        <v>1.1582845647403071</v>
      </c>
      <c r="AG139">
        <v>2.7306698546141681</v>
      </c>
    </row>
    <row r="140" spans="30:36" x14ac:dyDescent="0.2">
      <c r="AD140" s="4">
        <v>10.788245729050171</v>
      </c>
      <c r="AE140" s="4">
        <v>8.6562070279430277</v>
      </c>
      <c r="AF140">
        <v>1.0820754149627136</v>
      </c>
      <c r="AG140">
        <v>2.4102024122387178</v>
      </c>
    </row>
    <row r="141" spans="30:36" x14ac:dyDescent="0.2">
      <c r="AD141" s="4">
        <v>1.0773273926588676</v>
      </c>
      <c r="AE141" s="4">
        <v>8.666922683609533</v>
      </c>
      <c r="AF141">
        <v>0.99448009891662736</v>
      </c>
      <c r="AG141">
        <v>2.3330980095047869</v>
      </c>
    </row>
    <row r="142" spans="30:36" x14ac:dyDescent="0.2">
      <c r="AD142" s="4">
        <v>4.5302706797988739</v>
      </c>
      <c r="AE142" s="4">
        <v>8.7112291986566195</v>
      </c>
      <c r="AF142">
        <v>1.0720615083193563</v>
      </c>
      <c r="AG142">
        <v>2.2995865386199288</v>
      </c>
    </row>
    <row r="143" spans="30:36" x14ac:dyDescent="0.2">
      <c r="AD143" s="4">
        <v>5.7999901164610401</v>
      </c>
      <c r="AE143" s="4">
        <v>8.7676094386755299</v>
      </c>
      <c r="AF143">
        <v>1.1699917806172009</v>
      </c>
      <c r="AG143">
        <v>2.2607741172074483</v>
      </c>
    </row>
    <row r="144" spans="30:36" x14ac:dyDescent="0.2">
      <c r="AD144" s="4">
        <v>2.6841875817400456</v>
      </c>
      <c r="AE144" s="4">
        <v>8.7940973906961393</v>
      </c>
      <c r="AF144">
        <v>1.7925330611897778</v>
      </c>
      <c r="AG144">
        <v>3.9830179524502669</v>
      </c>
    </row>
    <row r="145" spans="30:35" x14ac:dyDescent="0.2">
      <c r="AD145" s="4">
        <v>40.11705482775352</v>
      </c>
      <c r="AE145" s="4">
        <v>9.1314053838880405</v>
      </c>
      <c r="AF145">
        <v>1.6440832910106653</v>
      </c>
      <c r="AG145">
        <v>2.8169029325830537</v>
      </c>
    </row>
    <row r="146" spans="30:35" x14ac:dyDescent="0.2">
      <c r="AD146" s="4">
        <v>-1.2769180824586084</v>
      </c>
      <c r="AE146" s="4">
        <v>9.1185539763454742</v>
      </c>
      <c r="AF146">
        <v>1.2402229532163742</v>
      </c>
      <c r="AG146">
        <v>2.6873835361175051</v>
      </c>
      <c r="AI146">
        <v>2.33</v>
      </c>
    </row>
    <row r="147" spans="30:35" x14ac:dyDescent="0.2">
      <c r="AD147" s="4">
        <v>-7.6729146114216817</v>
      </c>
      <c r="AE147" s="4">
        <v>9.038721338315364</v>
      </c>
      <c r="AF147">
        <v>1.3253766386225787</v>
      </c>
      <c r="AG147">
        <v>2.8220349044283508</v>
      </c>
      <c r="AI147">
        <v>2.33</v>
      </c>
    </row>
    <row r="148" spans="30:35" x14ac:dyDescent="0.2">
      <c r="AD148" s="4"/>
      <c r="AE148" s="4">
        <v>3.7688221567871394</v>
      </c>
      <c r="AF148">
        <v>-13.730855018587361</v>
      </c>
      <c r="AG148">
        <v>1.1855570172401855</v>
      </c>
    </row>
    <row r="149" spans="30:35" x14ac:dyDescent="0.2">
      <c r="AD149" s="4">
        <v>113.80830390731383</v>
      </c>
      <c r="AE149" s="4">
        <v>4.5287318082396553</v>
      </c>
      <c r="AF149">
        <v>10.472307205401414</v>
      </c>
      <c r="AG149">
        <v>1.1738431148195723</v>
      </c>
    </row>
    <row r="150" spans="30:35" x14ac:dyDescent="0.2">
      <c r="AD150" s="4">
        <v>163.07142625835209</v>
      </c>
      <c r="AE150" s="4">
        <v>5.4959872002887904</v>
      </c>
      <c r="AF150">
        <v>0.96427353587641995</v>
      </c>
      <c r="AG150">
        <v>1.9617991727941175</v>
      </c>
    </row>
    <row r="151" spans="30:35" x14ac:dyDescent="0.2">
      <c r="AD151" s="4">
        <v>74.24254858193278</v>
      </c>
      <c r="AE151" s="4">
        <v>6.0512653002260182</v>
      </c>
      <c r="AF151">
        <v>1.9637268901914731</v>
      </c>
      <c r="AG151">
        <v>2.7516213352172381</v>
      </c>
    </row>
    <row r="152" spans="30:35" x14ac:dyDescent="0.2">
      <c r="AD152" s="4">
        <v>60.735429176969276</v>
      </c>
      <c r="AE152" s="4">
        <v>6.5258548304913297</v>
      </c>
      <c r="AF152">
        <v>2.3243809412725258</v>
      </c>
      <c r="AG152">
        <v>2.0878351155864001</v>
      </c>
    </row>
    <row r="153" spans="30:35" x14ac:dyDescent="0.2">
      <c r="AD153" s="4">
        <v>47.309479125003847</v>
      </c>
      <c r="AE153" s="4">
        <v>6.9132203184131953</v>
      </c>
      <c r="AF153">
        <v>2.1880863916558169</v>
      </c>
      <c r="AG153">
        <v>1.7972033257747542</v>
      </c>
    </row>
    <row r="154" spans="30:35" x14ac:dyDescent="0.2">
      <c r="AD154" s="4">
        <v>38.293451883677434</v>
      </c>
      <c r="AE154" s="4">
        <v>7.2374280227852967</v>
      </c>
      <c r="AF154">
        <v>4.2557415346766208</v>
      </c>
      <c r="AG154">
        <v>1.4626019318050245</v>
      </c>
    </row>
    <row r="155" spans="30:35" x14ac:dyDescent="0.2">
      <c r="AD155" s="4">
        <v>39.015313053527741</v>
      </c>
      <c r="AE155" s="4">
        <v>7.5668419297128029</v>
      </c>
      <c r="AF155">
        <v>4.8170139625974953</v>
      </c>
      <c r="AG155">
        <v>1.7578159838512259</v>
      </c>
    </row>
    <row r="156" spans="30:35" x14ac:dyDescent="0.2">
      <c r="AD156" s="4">
        <v>34.960212640699076</v>
      </c>
      <c r="AE156" s="4">
        <v>7.8666517575443118</v>
      </c>
      <c r="AF156">
        <v>2.4909498658656095</v>
      </c>
      <c r="AG156">
        <v>1.4869350693954653</v>
      </c>
    </row>
    <row r="157" spans="30:35" x14ac:dyDescent="0.2">
      <c r="AD157" s="4">
        <v>-3.7561529723589482</v>
      </c>
      <c r="AE157" s="4">
        <v>8.5337749510079153</v>
      </c>
      <c r="AF157">
        <v>19.801697312588402</v>
      </c>
      <c r="AG157">
        <v>1.4464946101188132</v>
      </c>
    </row>
    <row r="158" spans="30:35" x14ac:dyDescent="0.2">
      <c r="AD158" s="4">
        <v>2.1461169250137591</v>
      </c>
      <c r="AE158" s="4">
        <v>8.5550090721004626</v>
      </c>
      <c r="AF158">
        <v>12.607688347348549</v>
      </c>
      <c r="AG158">
        <v>1.5269898126215649</v>
      </c>
    </row>
    <row r="159" spans="30:35" x14ac:dyDescent="0.2">
      <c r="AD159" s="4">
        <v>5.7523061220559599</v>
      </c>
      <c r="AE159" s="4">
        <v>8.6109385111017485</v>
      </c>
      <c r="AF159">
        <v>9.136231560125168</v>
      </c>
      <c r="AG159">
        <v>1.6516553155843683</v>
      </c>
      <c r="AI159">
        <v>6.2</v>
      </c>
    </row>
    <row r="160" spans="30:35" x14ac:dyDescent="0.2">
      <c r="AD160" s="4">
        <v>3.1576647120952863</v>
      </c>
      <c r="AE160" s="4">
        <v>8.6420268683375649</v>
      </c>
      <c r="AF160">
        <v>9.0634701254518397</v>
      </c>
      <c r="AG160">
        <v>1.6709680836040108</v>
      </c>
      <c r="AI160">
        <v>6.2</v>
      </c>
    </row>
    <row r="161" spans="30:35" x14ac:dyDescent="0.2">
      <c r="AD161" s="4">
        <v>-2.1677729134303094</v>
      </c>
      <c r="AE161" s="4">
        <v>8.6201107254229239</v>
      </c>
      <c r="AF161">
        <v>8.1620349416131077</v>
      </c>
      <c r="AG161">
        <v>1.8262901479610247</v>
      </c>
      <c r="AI161">
        <v>13.18</v>
      </c>
    </row>
    <row r="162" spans="30:35" x14ac:dyDescent="0.2">
      <c r="AD162" s="4">
        <v>1.1764705882352908</v>
      </c>
      <c r="AE162" s="4">
        <v>8.6318067651861146</v>
      </c>
      <c r="AF162">
        <v>6.6056597969855426</v>
      </c>
      <c r="AG162">
        <v>1.7638750178342131</v>
      </c>
      <c r="AI162">
        <v>6.98</v>
      </c>
    </row>
    <row r="163" spans="30:35" x14ac:dyDescent="0.2">
      <c r="AD163" s="4">
        <v>-2.2025253245826795</v>
      </c>
      <c r="AE163" s="4">
        <v>8.6095353345906673</v>
      </c>
      <c r="AF163">
        <v>5.7327923695636693</v>
      </c>
      <c r="AG163">
        <v>1.7249120119627259</v>
      </c>
      <c r="AI163">
        <v>6.98</v>
      </c>
    </row>
    <row r="164" spans="30:35" x14ac:dyDescent="0.2">
      <c r="AD164" s="4">
        <v>-1.1087404489669417</v>
      </c>
      <c r="AE164" s="4">
        <v>8.5983860066931701</v>
      </c>
      <c r="AF164">
        <v>9.440700509864774</v>
      </c>
      <c r="AG164">
        <v>1.7370041859521661</v>
      </c>
      <c r="AI164">
        <v>6.98</v>
      </c>
    </row>
    <row r="165" spans="30:35" x14ac:dyDescent="0.2">
      <c r="AD165" s="4">
        <v>1.8698482361836017</v>
      </c>
      <c r="AE165" s="4">
        <v>8.6169118215266529</v>
      </c>
      <c r="AF165">
        <v>-19.785917785917785</v>
      </c>
      <c r="AG165">
        <v>1.6710533461253008</v>
      </c>
      <c r="AI165">
        <v>4.6500000000000004</v>
      </c>
    </row>
    <row r="166" spans="30:35" x14ac:dyDescent="0.2">
      <c r="AD166" s="4">
        <v>1.1874807667939731</v>
      </c>
      <c r="AE166" s="4">
        <v>8.628716676901476</v>
      </c>
      <c r="AF166">
        <v>-30.040671400903808</v>
      </c>
      <c r="AG166">
        <v>1.6094742303082346</v>
      </c>
      <c r="AI166">
        <v>7.75</v>
      </c>
    </row>
    <row r="167" spans="30:35" x14ac:dyDescent="0.2">
      <c r="AD167" s="4">
        <v>-3.2549160456137196</v>
      </c>
      <c r="AE167" s="4">
        <v>7.6754995977488658</v>
      </c>
      <c r="AF167">
        <v>2.0524752475247525</v>
      </c>
      <c r="AG167">
        <v>1.2876235556174298</v>
      </c>
    </row>
    <row r="168" spans="30:35" x14ac:dyDescent="0.2">
      <c r="AD168" s="4">
        <v>2.5616037867186328</v>
      </c>
      <c r="AE168" s="4">
        <v>7.7007930423568771</v>
      </c>
      <c r="AF168">
        <v>1.2232684921323256</v>
      </c>
      <c r="AG168">
        <v>0.81190896339532159</v>
      </c>
    </row>
    <row r="169" spans="30:35" x14ac:dyDescent="0.2">
      <c r="AD169" s="4">
        <v>-1.9546626849463744</v>
      </c>
      <c r="AE169" s="4">
        <v>7.6810528537249105</v>
      </c>
      <c r="AF169">
        <v>1.3880597014925375</v>
      </c>
      <c r="AG169">
        <v>0.87867460427338595</v>
      </c>
    </row>
    <row r="170" spans="30:35" x14ac:dyDescent="0.2">
      <c r="AD170" s="4">
        <v>6.303936499146241</v>
      </c>
      <c r="AE170" s="4">
        <v>7.7421849843759718</v>
      </c>
      <c r="AF170">
        <v>1.3369782480893591</v>
      </c>
      <c r="AG170">
        <v>0.86286086390275663</v>
      </c>
    </row>
    <row r="171" spans="30:35" x14ac:dyDescent="0.2">
      <c r="AD171" s="4">
        <v>5.5263729107879387</v>
      </c>
      <c r="AE171" s="4">
        <v>7.7959757002612005</v>
      </c>
      <c r="AF171">
        <v>1.4732843137254903</v>
      </c>
      <c r="AG171">
        <v>0.83026164225769294</v>
      </c>
    </row>
    <row r="172" spans="30:35" x14ac:dyDescent="0.2">
      <c r="AD172" s="4">
        <v>5.2328451538588041</v>
      </c>
      <c r="AE172" s="4">
        <v>7.8469809821387884</v>
      </c>
      <c r="AF172">
        <v>1.2794010606218156</v>
      </c>
      <c r="AG172">
        <v>0.85695856137607507</v>
      </c>
    </row>
    <row r="173" spans="30:35" x14ac:dyDescent="0.2">
      <c r="AD173" s="4">
        <v>5.3244722439405718</v>
      </c>
      <c r="AE173" s="4">
        <v>7.8988565932644672</v>
      </c>
      <c r="AF173">
        <v>1.5523819788747575</v>
      </c>
      <c r="AG173">
        <v>0.87896221512879524</v>
      </c>
    </row>
    <row r="174" spans="30:35" x14ac:dyDescent="0.2">
      <c r="AD174" s="4">
        <v>7.5272808254769581</v>
      </c>
      <c r="AE174" s="4">
        <v>7.9714309977693505</v>
      </c>
      <c r="AF174">
        <v>1.7544715447154471</v>
      </c>
      <c r="AG174">
        <v>0.9940628236106317</v>
      </c>
    </row>
    <row r="175" spans="30:35" x14ac:dyDescent="0.2">
      <c r="AD175" s="4">
        <v>42.996202968588207</v>
      </c>
      <c r="AE175" s="4">
        <v>8.3290788890214227</v>
      </c>
      <c r="AF175">
        <v>2.1378760709304645</v>
      </c>
      <c r="AG175">
        <v>0.76034374547385697</v>
      </c>
    </row>
    <row r="176" spans="30:35" x14ac:dyDescent="0.2">
      <c r="AD176" s="4">
        <v>4.5213151161106371</v>
      </c>
      <c r="AE176" s="4">
        <v>8.373299726041628</v>
      </c>
      <c r="AF176">
        <v>2.0199214109476378</v>
      </c>
      <c r="AG176">
        <v>0.76322778817062753</v>
      </c>
      <c r="AI176">
        <v>3.88</v>
      </c>
    </row>
    <row r="177" spans="30:36" x14ac:dyDescent="0.2">
      <c r="AD177" s="4">
        <v>-30.861534313064581</v>
      </c>
      <c r="AE177" s="4">
        <v>9.2356181791604506</v>
      </c>
      <c r="AF177">
        <v>1.3104332953249715</v>
      </c>
      <c r="AG177">
        <v>1.5815132605304212</v>
      </c>
      <c r="AJ177">
        <v>777427</v>
      </c>
    </row>
    <row r="178" spans="30:36" x14ac:dyDescent="0.2">
      <c r="AD178" s="4">
        <v>17.687207488299531</v>
      </c>
      <c r="AE178" s="4">
        <v>9.3984783140915766</v>
      </c>
      <c r="AF178">
        <v>1.4081632653061225</v>
      </c>
      <c r="AG178">
        <v>1.407787903893952</v>
      </c>
    </row>
    <row r="179" spans="30:36" x14ac:dyDescent="0.2">
      <c r="AD179" s="4">
        <v>18.574979287489644</v>
      </c>
      <c r="AE179" s="4">
        <v>9.5688536251885559</v>
      </c>
      <c r="AF179">
        <v>1.3681186531266702</v>
      </c>
      <c r="AG179">
        <v>1.2383314700950252</v>
      </c>
      <c r="AJ179">
        <v>755506</v>
      </c>
    </row>
    <row r="180" spans="30:36" x14ac:dyDescent="0.2">
      <c r="AD180" s="4">
        <v>-7.1967579653437665</v>
      </c>
      <c r="AE180" s="4">
        <v>9.4941650141006591</v>
      </c>
      <c r="AF180">
        <v>1.4202080982825624</v>
      </c>
      <c r="AG180">
        <v>1.4535461526878481</v>
      </c>
      <c r="AJ180">
        <v>710557</v>
      </c>
    </row>
    <row r="181" spans="30:36" x14ac:dyDescent="0.2">
      <c r="AD181" s="4">
        <v>-1.505797319680771E-2</v>
      </c>
      <c r="AE181" s="4">
        <v>9.4940144230304249</v>
      </c>
      <c r="AF181">
        <v>1.2014071070832339</v>
      </c>
      <c r="AG181">
        <v>1.3901355421686747</v>
      </c>
    </row>
    <row r="182" spans="30:36" x14ac:dyDescent="0.2">
      <c r="AD182" s="4">
        <v>4.7590361445783129</v>
      </c>
      <c r="AE182" s="4">
        <v>9.5405070560341194</v>
      </c>
      <c r="AF182">
        <v>1.2358815044935094</v>
      </c>
      <c r="AG182">
        <v>1.4485336400230018</v>
      </c>
      <c r="AJ182">
        <v>563426</v>
      </c>
    </row>
    <row r="183" spans="30:36" x14ac:dyDescent="0.2">
      <c r="AD183" s="4">
        <v>-12.068717653824036</v>
      </c>
      <c r="AE183" s="4">
        <v>9.4118924970469156</v>
      </c>
      <c r="AF183">
        <v>1.1500260824204487</v>
      </c>
      <c r="AG183">
        <v>1.6846235592250469</v>
      </c>
      <c r="AJ183">
        <v>580492</v>
      </c>
    </row>
    <row r="184" spans="30:36" x14ac:dyDescent="0.2">
      <c r="AD184" s="4">
        <v>4.0873048311943105E-2</v>
      </c>
      <c r="AE184" s="4">
        <v>9.4123011440224857</v>
      </c>
      <c r="AF184">
        <v>1.0751915144372421</v>
      </c>
      <c r="AG184">
        <v>1.4387971890831834</v>
      </c>
    </row>
    <row r="185" spans="30:36" x14ac:dyDescent="0.2">
      <c r="AD185" s="4">
        <v>7.1498610884131395</v>
      </c>
      <c r="AE185" s="4">
        <v>9.4813593835314247</v>
      </c>
      <c r="AF185">
        <v>0.98984719515947084</v>
      </c>
      <c r="AG185">
        <v>1.4796766567528408</v>
      </c>
      <c r="AJ185">
        <v>629484</v>
      </c>
    </row>
    <row r="186" spans="30:36" x14ac:dyDescent="0.2">
      <c r="AD186" s="4">
        <v>6.6727674826508041</v>
      </c>
      <c r="AE186" s="4">
        <v>9.545955098183267</v>
      </c>
      <c r="AF186">
        <v>0.8821900101560336</v>
      </c>
      <c r="AG186">
        <v>1.4573920503288533</v>
      </c>
    </row>
    <row r="187" spans="30:36" x14ac:dyDescent="0.2">
      <c r="AD187" s="4">
        <v>10.346479323008143</v>
      </c>
      <c r="AE187" s="4">
        <v>8.8408696240913951</v>
      </c>
      <c r="AF187">
        <v>0.39190995730734401</v>
      </c>
      <c r="AG187">
        <v>4.6709593401823177</v>
      </c>
      <c r="AJ187">
        <v>94469</v>
      </c>
    </row>
    <row r="188" spans="30:36" x14ac:dyDescent="0.2">
      <c r="AD188" s="4">
        <v>16.69801765301693</v>
      </c>
      <c r="AE188" s="4">
        <v>8.9952889905593096</v>
      </c>
      <c r="AF188">
        <v>0.3355720796354042</v>
      </c>
      <c r="AG188">
        <v>4.1423434593924364</v>
      </c>
      <c r="AJ188">
        <v>78750</v>
      </c>
    </row>
    <row r="189" spans="30:36" x14ac:dyDescent="0.2">
      <c r="AD189" s="4">
        <v>13.924364538127712</v>
      </c>
      <c r="AE189" s="4">
        <v>9.1256535638089886</v>
      </c>
      <c r="AF189">
        <v>0.3148239210197829</v>
      </c>
      <c r="AG189">
        <v>3.7831954723552461</v>
      </c>
    </row>
    <row r="190" spans="30:36" x14ac:dyDescent="0.2">
      <c r="AD190" s="4">
        <v>13.419677840661734</v>
      </c>
      <c r="AE190" s="4">
        <v>9.2515782799924278</v>
      </c>
      <c r="AF190">
        <v>0.44817227651103875</v>
      </c>
      <c r="AG190">
        <v>3.8396507053065925</v>
      </c>
      <c r="AJ190">
        <v>76464</v>
      </c>
    </row>
    <row r="191" spans="30:36" x14ac:dyDescent="0.2">
      <c r="AD191" s="4">
        <v>13.021782938297669</v>
      </c>
      <c r="AE191" s="4">
        <v>9.373988663504516</v>
      </c>
      <c r="AF191">
        <v>0.33814663193152217</v>
      </c>
      <c r="AG191">
        <v>3.0528103243335032</v>
      </c>
      <c r="AJ191">
        <v>80551</v>
      </c>
    </row>
    <row r="192" spans="30:36" x14ac:dyDescent="0.2">
      <c r="AD192" s="4">
        <v>7.8451349974528783</v>
      </c>
      <c r="AE192" s="4">
        <v>9.4495147403629201</v>
      </c>
      <c r="AF192">
        <v>0.40696020136431621</v>
      </c>
      <c r="AG192">
        <v>3.0364509526058887</v>
      </c>
      <c r="AJ192">
        <v>84231</v>
      </c>
    </row>
    <row r="193" spans="30:36" x14ac:dyDescent="0.2">
      <c r="AD193" s="4">
        <v>9.2741300582585424</v>
      </c>
      <c r="AE193" s="4">
        <v>9.538204234060796</v>
      </c>
      <c r="AF193">
        <v>0.34830105220829705</v>
      </c>
      <c r="AG193">
        <v>2.8988472622478385</v>
      </c>
    </row>
    <row r="194" spans="30:36" x14ac:dyDescent="0.2">
      <c r="AD194" s="4">
        <v>8.6599423631123926</v>
      </c>
      <c r="AE194" s="4">
        <v>9.6212572587625917</v>
      </c>
      <c r="AF194">
        <v>0.94564292659212446</v>
      </c>
      <c r="AG194">
        <v>4.2457896830659063</v>
      </c>
      <c r="AJ194">
        <v>77973</v>
      </c>
    </row>
    <row r="195" spans="30:36" x14ac:dyDescent="0.2">
      <c r="AD195" s="4">
        <v>21.721257127701897</v>
      </c>
      <c r="AE195" s="4">
        <v>9.8178207257790362</v>
      </c>
      <c r="AF195">
        <v>1.075</v>
      </c>
      <c r="AG195">
        <v>3.7028543414315287</v>
      </c>
    </row>
    <row r="196" spans="30:36" x14ac:dyDescent="0.2">
      <c r="AD196" s="4">
        <v>12.261684279333261</v>
      </c>
      <c r="AE196" s="4">
        <v>9.9334831525715082</v>
      </c>
      <c r="AF196">
        <v>1.0356701758513203</v>
      </c>
      <c r="AG196">
        <v>3.3589693823086999</v>
      </c>
      <c r="AJ196">
        <v>63225.8</v>
      </c>
    </row>
    <row r="197" spans="30:36" x14ac:dyDescent="0.2">
      <c r="AD197" s="4">
        <v>3.8175884686544266</v>
      </c>
      <c r="AE197" s="4">
        <v>5.8695031065637133</v>
      </c>
      <c r="AF197">
        <v>1.5515189358062142</v>
      </c>
      <c r="AG197">
        <v>3.4160893375094972</v>
      </c>
    </row>
    <row r="198" spans="30:36" x14ac:dyDescent="0.2">
      <c r="AD198" s="4">
        <v>22.528687587023025</v>
      </c>
      <c r="AE198" s="4">
        <v>6.0726781075273824</v>
      </c>
      <c r="AF198">
        <v>1.3710038421906077</v>
      </c>
      <c r="AG198">
        <v>3.4208799998156003</v>
      </c>
    </row>
    <row r="199" spans="30:36" x14ac:dyDescent="0.2">
      <c r="AD199" s="4">
        <v>19.76530572260344</v>
      </c>
      <c r="AE199" s="4">
        <v>6.2530419636302677</v>
      </c>
      <c r="AF199">
        <v>1.86466461926757</v>
      </c>
      <c r="AG199">
        <v>4.4736956567761954</v>
      </c>
    </row>
    <row r="200" spans="30:36" x14ac:dyDescent="0.2">
      <c r="AD200" s="4">
        <v>36.171334761379619</v>
      </c>
      <c r="AE200" s="4">
        <v>6.5617856848998164</v>
      </c>
      <c r="AF200">
        <v>1.9785559988706771</v>
      </c>
      <c r="AG200">
        <v>3.8469812051434982</v>
      </c>
    </row>
    <row r="201" spans="30:36" x14ac:dyDescent="0.2">
      <c r="AD201" s="4">
        <v>26.519856289591747</v>
      </c>
      <c r="AE201" s="4">
        <v>6.7970147614774543</v>
      </c>
      <c r="AF201">
        <v>2.1612325175879277</v>
      </c>
      <c r="AG201">
        <v>4.3927193798726725</v>
      </c>
    </row>
    <row r="202" spans="30:36" x14ac:dyDescent="0.2">
      <c r="AD202" s="4">
        <v>33.984456601029308</v>
      </c>
      <c r="AE202" s="4">
        <v>7.0895683731975678</v>
      </c>
      <c r="AF202">
        <v>2.1507716470339107</v>
      </c>
      <c r="AG202">
        <v>7.2324314860053853</v>
      </c>
    </row>
    <row r="203" spans="30:36" x14ac:dyDescent="0.2">
      <c r="AD203" s="4">
        <v>41.977588607542152</v>
      </c>
      <c r="AE203" s="4">
        <v>7.4400674056473424</v>
      </c>
      <c r="AF203">
        <v>1.7885996239638422</v>
      </c>
      <c r="AG203">
        <v>4.6344648577544314</v>
      </c>
      <c r="AI203">
        <v>1.55</v>
      </c>
    </row>
    <row r="204" spans="30:36" x14ac:dyDescent="0.2">
      <c r="AD204" s="4">
        <v>7.5567352667416401</v>
      </c>
      <c r="AE204" s="4">
        <v>7.5129156979285829</v>
      </c>
      <c r="AF204">
        <v>2.1214699689173742</v>
      </c>
      <c r="AG204">
        <v>5.2560689166420058</v>
      </c>
      <c r="AI204">
        <v>1.55</v>
      </c>
    </row>
    <row r="205" spans="30:36" x14ac:dyDescent="0.2">
      <c r="AD205" s="4">
        <v>22.821812829161807</v>
      </c>
      <c r="AE205" s="4">
        <v>7.7184801407813577</v>
      </c>
      <c r="AF205">
        <v>2.078550597548444</v>
      </c>
      <c r="AG205">
        <v>5.0314148949695454</v>
      </c>
      <c r="AI205">
        <v>1.55</v>
      </c>
    </row>
    <row r="206" spans="30:36" x14ac:dyDescent="0.2">
      <c r="AD206" s="4">
        <v>8.1774124286853649</v>
      </c>
      <c r="AE206" s="4">
        <v>7.7970825418220402</v>
      </c>
      <c r="AF206">
        <v>2.3538542833020974</v>
      </c>
      <c r="AG206">
        <v>4.6034575005794141</v>
      </c>
      <c r="AI206">
        <v>1.55</v>
      </c>
    </row>
    <row r="207" spans="30:36" x14ac:dyDescent="0.2">
      <c r="AD207" s="4">
        <v>-28.060245354062918</v>
      </c>
      <c r="AE207" s="4">
        <v>10.296002501468664</v>
      </c>
      <c r="AF207">
        <v>1.1780751034890597</v>
      </c>
      <c r="AG207">
        <v>0.99496859593435538</v>
      </c>
      <c r="AJ207">
        <v>9537175</v>
      </c>
    </row>
    <row r="208" spans="30:36" x14ac:dyDescent="0.2">
      <c r="AD208" s="4">
        <v>14.344566758965355</v>
      </c>
      <c r="AE208" s="4">
        <v>10.430048720688177</v>
      </c>
      <c r="AF208">
        <v>1.1057766672615861</v>
      </c>
      <c r="AG208">
        <v>1.0453015179256984</v>
      </c>
    </row>
    <row r="209" spans="30:36" x14ac:dyDescent="0.2">
      <c r="AD209" s="4">
        <v>13.596361703384325</v>
      </c>
      <c r="AE209" s="4">
        <v>10.557530013215313</v>
      </c>
      <c r="AF209">
        <v>1.1049913941480207</v>
      </c>
      <c r="AG209">
        <v>1.0174179795143763</v>
      </c>
      <c r="AJ209">
        <v>5040000</v>
      </c>
    </row>
    <row r="210" spans="30:36" x14ac:dyDescent="0.2">
      <c r="AD210" s="4">
        <v>-2.0147662871106951</v>
      </c>
      <c r="AE210" s="4">
        <v>10.537176618145875</v>
      </c>
      <c r="AF210">
        <v>1.0488138470971089</v>
      </c>
      <c r="AG210">
        <v>1.1525563131782124</v>
      </c>
      <c r="AJ210">
        <v>5760000</v>
      </c>
    </row>
    <row r="211" spans="30:36" x14ac:dyDescent="0.2">
      <c r="AD211" s="4">
        <v>-40.877132471942907</v>
      </c>
      <c r="AE211" s="4">
        <v>10.011624211140706</v>
      </c>
      <c r="AF211">
        <v>0.72506455777921242</v>
      </c>
      <c r="AG211">
        <v>1.9185963022796626</v>
      </c>
      <c r="AJ211">
        <v>5150000</v>
      </c>
    </row>
    <row r="212" spans="30:36" x14ac:dyDescent="0.2">
      <c r="AD212" s="4">
        <v>-51.817447495961233</v>
      </c>
      <c r="AE212" s="4">
        <v>9.281450999434135</v>
      </c>
      <c r="AF212">
        <v>0.72840501792114698</v>
      </c>
      <c r="AG212">
        <v>3.5929961814287044</v>
      </c>
    </row>
    <row r="213" spans="30:36" x14ac:dyDescent="0.2">
      <c r="AD213" s="4">
        <v>-38.195026543727302</v>
      </c>
      <c r="AE213" s="4">
        <v>8.8002646513103358</v>
      </c>
      <c r="AF213">
        <v>0.67614332630753393</v>
      </c>
      <c r="AG213">
        <v>5.1529535864978904</v>
      </c>
      <c r="AJ213">
        <v>5650000</v>
      </c>
    </row>
    <row r="214" spans="30:36" x14ac:dyDescent="0.2">
      <c r="AD214" s="4">
        <v>-28.239903556359252</v>
      </c>
      <c r="AE214" s="4">
        <v>8.4684230270468088</v>
      </c>
      <c r="AF214">
        <v>0.83573856712205763</v>
      </c>
      <c r="AG214">
        <v>6.010289794204116</v>
      </c>
      <c r="AJ214">
        <v>4600000</v>
      </c>
    </row>
    <row r="215" spans="30:36" x14ac:dyDescent="0.2">
      <c r="AD215" s="4">
        <v>14.783704325913483</v>
      </c>
      <c r="AE215" s="4">
        <v>8.6063023664880127</v>
      </c>
      <c r="AF215">
        <v>0.87081107333657115</v>
      </c>
      <c r="AG215">
        <v>4.2283205268935236</v>
      </c>
    </row>
    <row r="216" spans="30:36" x14ac:dyDescent="0.2">
      <c r="AD216" s="4">
        <v>15.678741309915845</v>
      </c>
      <c r="AE216" s="4">
        <v>8.7519490580586137</v>
      </c>
      <c r="AF216">
        <v>0.96849742836149888</v>
      </c>
      <c r="AG216">
        <v>3.3896884390321049</v>
      </c>
      <c r="AJ216">
        <v>3919979</v>
      </c>
    </row>
    <row r="217" spans="30:36" x14ac:dyDescent="0.2">
      <c r="AD217" s="4">
        <v>-30.450689695087679</v>
      </c>
      <c r="AE217" s="4">
        <v>9.0564811330092443</v>
      </c>
      <c r="AF217">
        <v>0.78632486324375239</v>
      </c>
      <c r="AG217">
        <v>3.2873784672997566</v>
      </c>
    </row>
    <row r="218" spans="30:36" x14ac:dyDescent="0.2">
      <c r="AD218" s="4">
        <v>42.093582089047416</v>
      </c>
      <c r="AE218" s="4">
        <v>9.4077968163544075</v>
      </c>
      <c r="AF218">
        <v>0.7813922960167371</v>
      </c>
      <c r="AG218">
        <v>3.5643930066486087</v>
      </c>
      <c r="AJ218">
        <v>10900000</v>
      </c>
    </row>
    <row r="219" spans="30:36" x14ac:dyDescent="0.2">
      <c r="AD219" s="4">
        <v>37.979151276368711</v>
      </c>
      <c r="AE219" s="4">
        <v>9.7297292264026609</v>
      </c>
      <c r="AF219">
        <v>0.79529541613492916</v>
      </c>
      <c r="AG219">
        <v>3.0964306960142771</v>
      </c>
      <c r="AJ219">
        <v>13100000</v>
      </c>
    </row>
    <row r="220" spans="30:36" x14ac:dyDescent="0.2">
      <c r="AD220" s="4">
        <v>0.81499107674003568</v>
      </c>
      <c r="AE220" s="4">
        <v>9.7378461059933716</v>
      </c>
      <c r="AF220">
        <v>0.9385592544125626</v>
      </c>
      <c r="AG220">
        <v>3.5839381601463387</v>
      </c>
      <c r="AJ220">
        <v>10240000</v>
      </c>
    </row>
    <row r="221" spans="30:36" x14ac:dyDescent="0.2">
      <c r="AD221" s="4">
        <v>-3.2159084203693871</v>
      </c>
      <c r="AE221" s="4">
        <v>9.7051585575963557</v>
      </c>
      <c r="AF221">
        <v>0.74150255700279721</v>
      </c>
      <c r="AG221">
        <v>3.7578953786123646</v>
      </c>
      <c r="AJ221">
        <v>9050000</v>
      </c>
    </row>
    <row r="222" spans="30:36" x14ac:dyDescent="0.2">
      <c r="AD222" s="4">
        <v>-16.17485672478966</v>
      </c>
      <c r="AE222" s="4">
        <v>9.528721373177234</v>
      </c>
      <c r="AF222">
        <v>0.98855599388705262</v>
      </c>
      <c r="AG222">
        <v>4.0695323296239723</v>
      </c>
    </row>
    <row r="223" spans="30:36" x14ac:dyDescent="0.2">
      <c r="AD223" s="4">
        <v>-53.574805440395664</v>
      </c>
      <c r="AE223" s="4">
        <v>8.7613934852560575</v>
      </c>
      <c r="AF223">
        <v>3.4564806054872279</v>
      </c>
      <c r="AG223">
        <v>2.951903493655021</v>
      </c>
      <c r="AJ223">
        <v>4340000</v>
      </c>
    </row>
    <row r="224" spans="30:36" x14ac:dyDescent="0.2">
      <c r="AD224" s="4">
        <v>-15.917280275732415</v>
      </c>
      <c r="AE224" s="4">
        <v>8.5880243721768288</v>
      </c>
      <c r="AF224">
        <v>1.9325432999088423</v>
      </c>
      <c r="AG224">
        <v>4.1958263461896781</v>
      </c>
      <c r="AJ224">
        <v>4470000</v>
      </c>
    </row>
    <row r="225" spans="30:36" x14ac:dyDescent="0.2">
      <c r="AD225" s="4">
        <v>7.1734674864915222</v>
      </c>
      <c r="AE225" s="4">
        <v>8.6573028994008823</v>
      </c>
      <c r="AF225">
        <v>1.4936867250597201</v>
      </c>
      <c r="AG225">
        <v>3.8111961057023644</v>
      </c>
      <c r="AJ225">
        <v>3420000</v>
      </c>
    </row>
    <row r="226" spans="30:36" x14ac:dyDescent="0.2">
      <c r="AD226" s="4">
        <v>27.451321279554936</v>
      </c>
      <c r="AE226" s="4">
        <v>8.8998672112235866</v>
      </c>
      <c r="AF226">
        <v>1.4491602360417613</v>
      </c>
      <c r="AG226">
        <v>2.9439367071340881</v>
      </c>
    </row>
    <row r="227" spans="30:36" x14ac:dyDescent="0.2">
      <c r="AD227" s="4">
        <v>-37.559581673931447</v>
      </c>
      <c r="AE227" s="4">
        <v>11.978500552685318</v>
      </c>
      <c r="AF227">
        <v>0.77851362885016373</v>
      </c>
      <c r="AG227">
        <v>1.0334477974550043</v>
      </c>
    </row>
    <row r="228" spans="30:36" x14ac:dyDescent="0.2">
      <c r="AD228" s="4">
        <v>19.030340316272529</v>
      </c>
      <c r="AE228" s="4">
        <v>12.152708787952761</v>
      </c>
      <c r="AF228">
        <v>0.74621731199969754</v>
      </c>
      <c r="AG228">
        <v>0.97448406440690483</v>
      </c>
      <c r="AJ228">
        <v>66619864</v>
      </c>
    </row>
    <row r="229" spans="30:36" x14ac:dyDescent="0.2">
      <c r="AD229" s="4">
        <v>24.618816815834858</v>
      </c>
      <c r="AE229" s="4">
        <v>12.372798214699571</v>
      </c>
      <c r="AF229">
        <v>0.71445642121115394</v>
      </c>
      <c r="AG229">
        <v>0.88652734398144617</v>
      </c>
      <c r="AJ229">
        <v>65908005</v>
      </c>
    </row>
    <row r="230" spans="30:36" x14ac:dyDescent="0.2">
      <c r="AD230" s="4">
        <v>-5.8005975808977253</v>
      </c>
      <c r="AE230" s="4">
        <v>12.313041866527415</v>
      </c>
      <c r="AF230">
        <v>0.69033315920831162</v>
      </c>
      <c r="AG230">
        <v>1.0467337586485759</v>
      </c>
      <c r="AJ230">
        <v>62000000</v>
      </c>
    </row>
    <row r="231" spans="30:36" x14ac:dyDescent="0.2">
      <c r="AD231" s="4">
        <v>-4.9043040704465808</v>
      </c>
      <c r="AE231" s="4">
        <v>12.262755390702161</v>
      </c>
      <c r="AF231">
        <v>0.68688466831087502</v>
      </c>
      <c r="AG231">
        <v>1.1988481744651902</v>
      </c>
      <c r="AJ231">
        <v>62000000</v>
      </c>
    </row>
    <row r="232" spans="30:36" x14ac:dyDescent="0.2">
      <c r="AD232" s="4">
        <v>-9.1446821377277185</v>
      </c>
      <c r="AE232" s="4">
        <v>12.166853532375612</v>
      </c>
      <c r="AF232">
        <v>0.70320953191925273</v>
      </c>
      <c r="AG232">
        <v>1.3833329866672213</v>
      </c>
      <c r="AJ232">
        <v>61000000</v>
      </c>
    </row>
    <row r="233" spans="30:36" x14ac:dyDescent="0.2">
      <c r="AD233" s="4">
        <v>-36.26578197474884</v>
      </c>
      <c r="AE233" s="4">
        <v>11.716404939389708</v>
      </c>
      <c r="AF233">
        <v>0.72922163159741626</v>
      </c>
      <c r="AG233">
        <v>2.1710996524321589</v>
      </c>
    </row>
    <row r="234" spans="30:36" x14ac:dyDescent="0.2">
      <c r="AD234" s="4">
        <v>-15.710719122758352</v>
      </c>
      <c r="AE234" s="4">
        <v>11.545489455843491</v>
      </c>
      <c r="AF234">
        <v>0.77259034091683587</v>
      </c>
      <c r="AG234">
        <v>2.5174523279450201</v>
      </c>
      <c r="AJ234">
        <v>62000000</v>
      </c>
    </row>
    <row r="235" spans="30:36" x14ac:dyDescent="0.2">
      <c r="AD235" s="4">
        <v>23.400445261833315</v>
      </c>
      <c r="AE235" s="4">
        <v>11.755753989600837</v>
      </c>
      <c r="AF235">
        <v>0.69975689630924398</v>
      </c>
      <c r="AG235">
        <v>1.9908695140604777</v>
      </c>
      <c r="AJ235">
        <v>60000000</v>
      </c>
    </row>
    <row r="236" spans="30:36" x14ac:dyDescent="0.2">
      <c r="AD236" s="4">
        <v>24.643683570616151</v>
      </c>
      <c r="AE236" s="4">
        <v>11.976042938978008</v>
      </c>
      <c r="AF236">
        <v>0.63107001966050291</v>
      </c>
      <c r="AG236">
        <v>1.5976073303042126</v>
      </c>
    </row>
    <row r="237" spans="30:36" x14ac:dyDescent="0.2">
      <c r="AD237" s="4">
        <v>-35.172241813720532</v>
      </c>
      <c r="AE237" s="4">
        <v>12.526575185496682</v>
      </c>
      <c r="AF237">
        <v>1.0220032584581253</v>
      </c>
      <c r="AG237">
        <v>0.84671074596101092</v>
      </c>
    </row>
    <row r="238" spans="30:36" x14ac:dyDescent="0.2">
      <c r="AD238" s="4">
        <v>23.955959414146985</v>
      </c>
      <c r="AE238" s="4">
        <v>12.741331336012298</v>
      </c>
      <c r="AF238">
        <v>0.98134648510928157</v>
      </c>
      <c r="AG238">
        <v>0.88562495242667849</v>
      </c>
      <c r="AJ238">
        <v>126000000</v>
      </c>
    </row>
    <row r="239" spans="30:36" x14ac:dyDescent="0.2">
      <c r="AD239" s="4">
        <v>26.918595459894956</v>
      </c>
      <c r="AE239" s="4">
        <v>12.979707050336138</v>
      </c>
      <c r="AF239">
        <v>1.0594983327526999</v>
      </c>
      <c r="AG239">
        <v>0.76362663369671024</v>
      </c>
      <c r="AJ239">
        <v>128000000</v>
      </c>
    </row>
    <row r="240" spans="30:36" x14ac:dyDescent="0.2">
      <c r="AD240" s="4">
        <v>-2.9553014121413712</v>
      </c>
      <c r="AE240" s="4">
        <v>12.949708546895133</v>
      </c>
      <c r="AF240">
        <v>0.94451240824886407</v>
      </c>
      <c r="AG240">
        <v>0.79340121792951979</v>
      </c>
      <c r="AJ240">
        <v>126000000</v>
      </c>
    </row>
    <row r="241" spans="30:36" x14ac:dyDescent="0.2">
      <c r="AD241" s="4">
        <v>-7.2417366667142051</v>
      </c>
      <c r="AE241" s="4">
        <v>12.874535150968246</v>
      </c>
      <c r="AF241">
        <v>0.92142718634865228</v>
      </c>
      <c r="AG241">
        <v>0.8886884460354596</v>
      </c>
    </row>
    <row r="242" spans="30:36" x14ac:dyDescent="0.2">
      <c r="AD242" s="4">
        <v>-6.5302231663536174</v>
      </c>
      <c r="AE242" s="4">
        <v>12.80700310659981</v>
      </c>
      <c r="AF242">
        <v>0.93021804444837186</v>
      </c>
      <c r="AG242">
        <v>0.95813720141571379</v>
      </c>
      <c r="AJ242">
        <v>124000000</v>
      </c>
    </row>
    <row r="243" spans="30:36" x14ac:dyDescent="0.2">
      <c r="AD243" s="4">
        <v>-35.078393367748376</v>
      </c>
      <c r="AE243" s="4">
        <v>12.375013410830068</v>
      </c>
      <c r="AF243">
        <v>0.90463209094508235</v>
      </c>
      <c r="AG243">
        <v>1.4220598792280732</v>
      </c>
    </row>
    <row r="244" spans="30:36" x14ac:dyDescent="0.2">
      <c r="AD244" s="4">
        <v>-16.592204721084414</v>
      </c>
      <c r="AE244" s="4">
        <v>12.193584998410891</v>
      </c>
      <c r="AF244">
        <v>0.90021285163665654</v>
      </c>
      <c r="AG244">
        <v>1.6723235350702215</v>
      </c>
      <c r="AJ244">
        <v>125000000</v>
      </c>
    </row>
    <row r="245" spans="30:36" x14ac:dyDescent="0.2">
      <c r="AD245" s="4">
        <v>20.071082129223665</v>
      </c>
      <c r="AE245" s="4">
        <v>12.376498730911061</v>
      </c>
      <c r="AF245">
        <v>0.79275578406169667</v>
      </c>
      <c r="AG245">
        <v>1.470265050893482</v>
      </c>
    </row>
    <row r="246" spans="30:36" x14ac:dyDescent="0.2">
      <c r="AD246" s="4">
        <v>17.781094779096147</v>
      </c>
      <c r="AE246" s="4">
        <v>12.540156317515029</v>
      </c>
      <c r="AF246">
        <v>0.74381447453255967</v>
      </c>
      <c r="AG246">
        <v>1.2393710709836323</v>
      </c>
      <c r="AJ246">
        <v>124000000</v>
      </c>
    </row>
    <row r="247" spans="30:36" x14ac:dyDescent="0.2">
      <c r="AD247" s="4">
        <v>-19.716614694458119</v>
      </c>
      <c r="AE247" s="4">
        <v>9.5939006446962978</v>
      </c>
      <c r="AF247">
        <v>0.88854630581249283</v>
      </c>
      <c r="AG247">
        <v>1.1269505962521296</v>
      </c>
      <c r="AJ247">
        <v>3838404</v>
      </c>
    </row>
    <row r="248" spans="30:36" x14ac:dyDescent="0.2">
      <c r="AD248" s="4">
        <v>22.473594548551958</v>
      </c>
      <c r="AE248" s="4">
        <v>9.7966259107520344</v>
      </c>
      <c r="AF248">
        <v>0.76152883411957251</v>
      </c>
      <c r="AG248">
        <v>1.0180270405608414</v>
      </c>
      <c r="AJ248">
        <v>3731000</v>
      </c>
    </row>
    <row r="249" spans="30:36" x14ac:dyDescent="0.2">
      <c r="AD249" s="4">
        <v>38.146108050965339</v>
      </c>
      <c r="AE249" s="4">
        <v>10.119767603828935</v>
      </c>
      <c r="AF249">
        <v>0.79154055690072644</v>
      </c>
      <c r="AG249">
        <v>0.95360264207177092</v>
      </c>
      <c r="AJ249">
        <v>4399127</v>
      </c>
    </row>
    <row r="250" spans="30:36" x14ac:dyDescent="0.2">
      <c r="AD250" s="4">
        <v>14.797212936485563</v>
      </c>
      <c r="AE250" s="4">
        <v>10.257764623874859</v>
      </c>
      <c r="AF250">
        <v>0.7359088030398987</v>
      </c>
      <c r="AG250">
        <v>0.96165315931656314</v>
      </c>
      <c r="AJ250">
        <v>5051171</v>
      </c>
    </row>
    <row r="251" spans="30:36" x14ac:dyDescent="0.2">
      <c r="AD251" s="4">
        <v>3.1540539592323613</v>
      </c>
      <c r="AE251" s="4">
        <v>10.288817978223912</v>
      </c>
      <c r="AF251">
        <v>1.1463826661770107</v>
      </c>
      <c r="AG251">
        <v>0.99391197877695392</v>
      </c>
      <c r="AJ251">
        <v>8697000</v>
      </c>
    </row>
    <row r="252" spans="30:36" x14ac:dyDescent="0.2">
      <c r="AD252" s="4">
        <v>11.795115978504864</v>
      </c>
      <c r="AE252" s="4">
        <v>10.400315666658265</v>
      </c>
      <c r="AF252">
        <v>0.97815682905878021</v>
      </c>
      <c r="AG252">
        <v>0.9808335868573167</v>
      </c>
      <c r="AJ252">
        <v>11738287</v>
      </c>
    </row>
    <row r="253" spans="30:36" x14ac:dyDescent="0.2">
      <c r="AD253" s="4">
        <v>-28.101612412534227</v>
      </c>
      <c r="AE253" s="4">
        <v>10.070399319380286</v>
      </c>
      <c r="AF253">
        <v>1.3841239109390127</v>
      </c>
      <c r="AG253">
        <v>1.5631532179579402</v>
      </c>
      <c r="AJ253">
        <v>3496836</v>
      </c>
    </row>
    <row r="254" spans="30:36" x14ac:dyDescent="0.2">
      <c r="AD254" s="4">
        <v>-32.776202767316889</v>
      </c>
      <c r="AE254" s="4">
        <v>9.6732564437200228</v>
      </c>
      <c r="AF254">
        <v>1.8577476714648602</v>
      </c>
      <c r="AG254">
        <v>1.6995027380877448</v>
      </c>
      <c r="AJ254">
        <v>1975971</v>
      </c>
    </row>
    <row r="255" spans="30:36" x14ac:dyDescent="0.2">
      <c r="AD255" s="4">
        <v>29.791653553219614</v>
      </c>
      <c r="AE255" s="4">
        <v>9.9340167575709515</v>
      </c>
      <c r="AF255">
        <v>2.0045514432866209</v>
      </c>
      <c r="AG255">
        <v>1.2165373423860331</v>
      </c>
      <c r="AJ255">
        <v>2098520</v>
      </c>
    </row>
    <row r="256" spans="30:36" x14ac:dyDescent="0.2">
      <c r="AD256" s="4">
        <v>16.36760426770126</v>
      </c>
      <c r="AE256" s="4">
        <v>10.085600754292345</v>
      </c>
      <c r="AF256">
        <v>1.7223386420787929</v>
      </c>
      <c r="AG256">
        <v>1.0828089185246927</v>
      </c>
      <c r="AJ256">
        <v>5010186</v>
      </c>
    </row>
    <row r="257" spans="30:36" x14ac:dyDescent="0.2">
      <c r="AD257" s="4">
        <v>-6.9973970596250563</v>
      </c>
      <c r="AE257" s="4">
        <v>7.5464663369027294</v>
      </c>
      <c r="AF257">
        <v>0.55087962805939161</v>
      </c>
      <c r="AG257">
        <v>2.1969062922707994</v>
      </c>
      <c r="AI257">
        <v>1.55</v>
      </c>
    </row>
    <row r="258" spans="30:36" x14ac:dyDescent="0.2">
      <c r="AD258" s="4">
        <v>-0.99660091297006592</v>
      </c>
      <c r="AE258" s="4">
        <v>7.5364503346722458</v>
      </c>
      <c r="AF258">
        <v>0.51929587724156845</v>
      </c>
      <c r="AG258">
        <v>2.2746674687307014</v>
      </c>
      <c r="AI258">
        <v>1.55</v>
      </c>
    </row>
    <row r="259" spans="30:36" x14ac:dyDescent="0.2">
      <c r="AD259" s="4">
        <v>35.662625415830725</v>
      </c>
      <c r="AE259" s="4">
        <v>7.8414512569252661</v>
      </c>
      <c r="AF259">
        <v>0.53021990203810532</v>
      </c>
      <c r="AG259">
        <v>1.9670202453404113</v>
      </c>
      <c r="AI259">
        <v>1.55</v>
      </c>
    </row>
    <row r="260" spans="30:36" x14ac:dyDescent="0.2">
      <c r="AD260" s="4">
        <v>23.896750414915104</v>
      </c>
      <c r="AE260" s="4">
        <v>8.0557296317458</v>
      </c>
      <c r="AF260">
        <v>0.49180912219510936</v>
      </c>
      <c r="AG260">
        <v>1.8151790626441635</v>
      </c>
      <c r="AI260">
        <v>1.55</v>
      </c>
    </row>
    <row r="261" spans="30:36" x14ac:dyDescent="0.2">
      <c r="AD261" s="4">
        <v>7.4818151647850941</v>
      </c>
      <c r="AE261" s="4">
        <v>8.1278811177582337</v>
      </c>
      <c r="AF261">
        <v>0.40981365416912424</v>
      </c>
      <c r="AG261">
        <v>1.8493331884919593</v>
      </c>
      <c r="AI261">
        <v>1.55</v>
      </c>
    </row>
    <row r="262" spans="30:36" x14ac:dyDescent="0.2">
      <c r="AD262" s="4">
        <v>9.8031534879711746</v>
      </c>
      <c r="AE262" s="4">
        <v>8.2214001807243289</v>
      </c>
      <c r="AF262">
        <v>0.37433911465950465</v>
      </c>
      <c r="AG262">
        <v>1.8070942146787368</v>
      </c>
      <c r="AI262">
        <v>1.55</v>
      </c>
    </row>
    <row r="263" spans="30:36" x14ac:dyDescent="0.2">
      <c r="AD263" s="4">
        <v>-14.900797293980418</v>
      </c>
      <c r="AE263" s="4">
        <v>8.0600476613647398</v>
      </c>
      <c r="AF263">
        <v>0.46035366962248936</v>
      </c>
      <c r="AG263">
        <v>2.2594046137647172</v>
      </c>
      <c r="AI263">
        <v>1.55</v>
      </c>
    </row>
    <row r="264" spans="30:36" x14ac:dyDescent="0.2">
      <c r="AD264" s="4">
        <v>-48.688602946635243</v>
      </c>
      <c r="AE264" s="4">
        <v>7.3927903676613704</v>
      </c>
      <c r="AF264">
        <v>0.49794592105768015</v>
      </c>
      <c r="AG264">
        <v>4.2063073501815014</v>
      </c>
      <c r="AI264">
        <v>1.55</v>
      </c>
    </row>
    <row r="265" spans="30:36" x14ac:dyDescent="0.2">
      <c r="AD265" s="4">
        <v>11.113498564244518</v>
      </c>
      <c r="AE265" s="4">
        <v>7.4981723701665537</v>
      </c>
      <c r="AF265">
        <v>0.54636745841308298</v>
      </c>
      <c r="AG265">
        <v>3.5683724146567295</v>
      </c>
      <c r="AI265">
        <v>8.5299999999999994</v>
      </c>
    </row>
    <row r="266" spans="30:36" x14ac:dyDescent="0.2">
      <c r="AD266" s="4">
        <v>38.20088311840869</v>
      </c>
      <c r="AE266" s="4">
        <v>7.8217104856392901</v>
      </c>
      <c r="AF266">
        <v>0.41803394455745102</v>
      </c>
      <c r="AG266">
        <v>2.4917595767406207</v>
      </c>
      <c r="AI266">
        <v>8.5299999999999994</v>
      </c>
    </row>
    <row r="267" spans="30:36" x14ac:dyDescent="0.2">
      <c r="AD267" s="4">
        <v>-17.611766718907745</v>
      </c>
      <c r="AE267" s="4">
        <v>8.4834850003555324</v>
      </c>
      <c r="AF267">
        <v>1.6047263535359473</v>
      </c>
      <c r="AG267">
        <v>0.65075808788424638</v>
      </c>
    </row>
    <row r="268" spans="30:36" x14ac:dyDescent="0.2">
      <c r="AD268" s="4">
        <v>72.165237839523996</v>
      </c>
      <c r="AE268" s="4">
        <v>9.026769515131793</v>
      </c>
      <c r="AF268">
        <v>1.8735058871752195</v>
      </c>
      <c r="AG268">
        <v>0.44473225711765652</v>
      </c>
    </row>
    <row r="269" spans="30:36" x14ac:dyDescent="0.2">
      <c r="AD269" s="4">
        <v>85.505943881054378</v>
      </c>
      <c r="AE269" s="4">
        <v>9.6446862531633109</v>
      </c>
      <c r="AF269">
        <v>0.76744306790726358</v>
      </c>
      <c r="AG269">
        <v>0.66806582429203787</v>
      </c>
    </row>
    <row r="270" spans="30:36" x14ac:dyDescent="0.2">
      <c r="AD270" s="4">
        <v>30.125247352121114</v>
      </c>
      <c r="AE270" s="4">
        <v>9.9080134949893992</v>
      </c>
      <c r="AF270">
        <v>0.55494938923545356</v>
      </c>
      <c r="AG270">
        <v>0.51411770924731237</v>
      </c>
    </row>
    <row r="271" spans="30:36" x14ac:dyDescent="0.2">
      <c r="AD271" s="4">
        <v>0.34760320235349895</v>
      </c>
      <c r="AE271" s="4">
        <v>9.9114834995772867</v>
      </c>
      <c r="AF271">
        <v>0.5215816932192614</v>
      </c>
      <c r="AG271">
        <v>0.4988323241021082</v>
      </c>
      <c r="AJ271">
        <v>4611100.4800000004</v>
      </c>
    </row>
    <row r="272" spans="30:36" x14ac:dyDescent="0.2">
      <c r="AD272" s="4">
        <v>-1.9653868741741309</v>
      </c>
      <c r="AE272" s="4">
        <v>9.8916339250625285</v>
      </c>
      <c r="AF272">
        <v>0.51304133168565869</v>
      </c>
      <c r="AG272">
        <v>0.46703538147289297</v>
      </c>
    </row>
    <row r="273" spans="30:36" x14ac:dyDescent="0.2">
      <c r="AD273" s="4">
        <v>-33.021144610691785</v>
      </c>
      <c r="AE273" s="4">
        <v>9.4908407174516647</v>
      </c>
      <c r="AF273">
        <v>0.44382560213626243</v>
      </c>
      <c r="AG273">
        <v>0.63365687358739142</v>
      </c>
      <c r="AJ273">
        <v>4578647.5999999996</v>
      </c>
    </row>
    <row r="274" spans="30:36" x14ac:dyDescent="0.2">
      <c r="AD274" s="4">
        <v>-20.412723449001046</v>
      </c>
      <c r="AE274" s="4">
        <v>9.2625247692136305</v>
      </c>
      <c r="AF274">
        <v>0.77964686810694495</v>
      </c>
      <c r="AG274">
        <v>0.8955893770703417</v>
      </c>
      <c r="AJ274">
        <v>4641814.5</v>
      </c>
    </row>
    <row r="275" spans="30:36" x14ac:dyDescent="0.2">
      <c r="AD275" s="4">
        <v>35.266750192203652</v>
      </c>
      <c r="AE275" s="4">
        <v>9.5646033394369052</v>
      </c>
      <c r="AF275">
        <v>0.81316988132828216</v>
      </c>
      <c r="AG275">
        <v>0.75025820453279379</v>
      </c>
      <c r="AJ275">
        <v>4965022</v>
      </c>
    </row>
    <row r="276" spans="30:36" x14ac:dyDescent="0.2">
      <c r="AD276" s="4">
        <v>24.302114494966389</v>
      </c>
      <c r="AE276" s="4">
        <v>9.7821481630433667</v>
      </c>
      <c r="AF276">
        <v>0.70219857103023831</v>
      </c>
      <c r="AG276">
        <v>0.62064963573120713</v>
      </c>
    </row>
    <row r="277" spans="30:36" x14ac:dyDescent="0.2">
      <c r="AD277" s="4">
        <v>-40.592651387373088</v>
      </c>
      <c r="AE277" s="4">
        <v>8.8797786338946807</v>
      </c>
      <c r="AF277">
        <v>2.1184702863408735</v>
      </c>
      <c r="AG277">
        <v>3.8393224962422758</v>
      </c>
    </row>
    <row r="278" spans="30:36" x14ac:dyDescent="0.2">
      <c r="AD278" s="4">
        <v>13.992651561543179</v>
      </c>
      <c r="AE278" s="4">
        <v>9.0107424342369864</v>
      </c>
      <c r="AF278">
        <v>2.3854198383885699</v>
      </c>
      <c r="AG278">
        <v>3.529423973823651</v>
      </c>
      <c r="AI278">
        <v>5.43</v>
      </c>
    </row>
    <row r="279" spans="30:36" x14ac:dyDescent="0.2">
      <c r="AD279" s="4">
        <v>0.9071374502478361</v>
      </c>
      <c r="AE279" s="4">
        <v>9.0197729109683777</v>
      </c>
      <c r="AF279">
        <v>2.585251412297493</v>
      </c>
      <c r="AG279">
        <v>3.7165603939551599</v>
      </c>
      <c r="AI279">
        <v>5.43</v>
      </c>
    </row>
    <row r="280" spans="30:36" x14ac:dyDescent="0.2">
      <c r="AD280" s="4">
        <v>20.666916720105512</v>
      </c>
      <c r="AE280" s="4">
        <v>9.2076367204018688</v>
      </c>
      <c r="AF280">
        <v>1.829370513299307</v>
      </c>
      <c r="AG280">
        <v>6.8369597914368798</v>
      </c>
      <c r="AI280">
        <v>5.43</v>
      </c>
    </row>
    <row r="281" spans="30:36" x14ac:dyDescent="0.2">
      <c r="AD281" s="4">
        <v>41.080918479895715</v>
      </c>
      <c r="AE281" s="4">
        <v>9.5518001501084342</v>
      </c>
      <c r="AF281">
        <v>1.6581226798656532</v>
      </c>
      <c r="AG281">
        <v>5.3436389481165598</v>
      </c>
      <c r="AI281">
        <v>5.43</v>
      </c>
    </row>
    <row r="282" spans="30:36" x14ac:dyDescent="0.2">
      <c r="AD282" s="4">
        <v>15.323383084577113</v>
      </c>
      <c r="AE282" s="4">
        <v>9.6943701729550096</v>
      </c>
      <c r="AF282">
        <v>1.4167199209899495</v>
      </c>
      <c r="AG282">
        <v>5.1274497719709107</v>
      </c>
      <c r="AI282">
        <v>7.75</v>
      </c>
    </row>
    <row r="283" spans="30:36" x14ac:dyDescent="0.2">
      <c r="AD283" s="4">
        <v>-11.235054850240354</v>
      </c>
      <c r="AE283" s="4">
        <v>9.5751917971990501</v>
      </c>
      <c r="AF283">
        <v>1.3756178854899301</v>
      </c>
      <c r="AG283">
        <v>5.8393390265916825</v>
      </c>
      <c r="AI283">
        <v>12.4</v>
      </c>
    </row>
    <row r="284" spans="30:36" x14ac:dyDescent="0.2">
      <c r="AD284" s="4">
        <v>-9.3383322918836367</v>
      </c>
      <c r="AE284" s="4">
        <v>9.4771562517465782</v>
      </c>
      <c r="AF284">
        <v>1.3074823286018045</v>
      </c>
      <c r="AG284">
        <v>6.149869811609741</v>
      </c>
      <c r="AI284">
        <v>13.18</v>
      </c>
    </row>
    <row r="285" spans="30:36" x14ac:dyDescent="0.2">
      <c r="AD285" s="4">
        <v>4.9548169704395777</v>
      </c>
      <c r="AE285" s="4">
        <v>9.5255160087368864</v>
      </c>
      <c r="AF285">
        <v>1.2507402345974263</v>
      </c>
      <c r="AG285">
        <v>5.7683327252827432</v>
      </c>
      <c r="AI285">
        <v>15.5</v>
      </c>
    </row>
    <row r="286" spans="30:36" x14ac:dyDescent="0.2">
      <c r="AD286" s="4">
        <v>3.2032105071141919</v>
      </c>
      <c r="AE286" s="4">
        <v>9.557045784877424</v>
      </c>
      <c r="AF286">
        <v>1.2646317801395848</v>
      </c>
      <c r="AG286">
        <v>5.5759332579185523</v>
      </c>
      <c r="AI286">
        <v>15.5</v>
      </c>
    </row>
    <row r="287" spans="30:36" x14ac:dyDescent="0.2">
      <c r="AD287" s="4">
        <v>-32.694653948535937</v>
      </c>
      <c r="AE287" s="4">
        <v>10.790267081035894</v>
      </c>
      <c r="AF287">
        <v>1.1475125513464171</v>
      </c>
      <c r="AG287">
        <v>0.9692250648869114</v>
      </c>
      <c r="AJ287">
        <v>18300000</v>
      </c>
    </row>
    <row r="288" spans="30:36" x14ac:dyDescent="0.2">
      <c r="AD288" s="4">
        <v>38.246199480904707</v>
      </c>
      <c r="AE288" s="4">
        <v>11.114133044880015</v>
      </c>
      <c r="AF288">
        <v>1.1039922594758318</v>
      </c>
      <c r="AG288">
        <v>0.74522074709817765</v>
      </c>
      <c r="AJ288">
        <v>4170000</v>
      </c>
    </row>
    <row r="289" spans="30:36" x14ac:dyDescent="0.2">
      <c r="AD289" s="4">
        <v>-78.151773873914138</v>
      </c>
      <c r="AE289" s="4">
        <v>9.5930825929770798</v>
      </c>
      <c r="AF289">
        <v>0.82825339471997206</v>
      </c>
      <c r="AG289">
        <v>2.1394666848530313</v>
      </c>
      <c r="AJ289">
        <v>4100000</v>
      </c>
    </row>
    <row r="290" spans="30:36" x14ac:dyDescent="0.2">
      <c r="AD290" s="4">
        <v>6.9903839596262705</v>
      </c>
      <c r="AE290" s="4">
        <v>9.6606513678761825</v>
      </c>
      <c r="AF290">
        <v>0.93108352021003116</v>
      </c>
      <c r="AG290">
        <v>2.2505099439061702</v>
      </c>
      <c r="AJ290">
        <v>4720000</v>
      </c>
    </row>
    <row r="291" spans="30:36" x14ac:dyDescent="0.2">
      <c r="AD291" s="4">
        <v>-7.5662927078021411</v>
      </c>
      <c r="AE291" s="4">
        <v>9.5819728915478954</v>
      </c>
      <c r="AF291">
        <v>0.84139784946236562</v>
      </c>
      <c r="AG291">
        <v>2.456382318460796</v>
      </c>
      <c r="AJ291">
        <v>4140000</v>
      </c>
    </row>
    <row r="292" spans="30:36" x14ac:dyDescent="0.2">
      <c r="AD292" s="4">
        <v>-25.205158264947247</v>
      </c>
      <c r="AE292" s="4">
        <v>9.2915516274010059</v>
      </c>
      <c r="AF292">
        <v>0.71317792578496675</v>
      </c>
      <c r="AG292">
        <v>3.3202102157477409</v>
      </c>
    </row>
    <row r="293" spans="30:36" x14ac:dyDescent="0.2">
      <c r="AD293" s="4">
        <v>-49.087221095334691</v>
      </c>
      <c r="AE293" s="4">
        <v>8.6164953924900995</v>
      </c>
      <c r="AF293">
        <v>0.74155123160674818</v>
      </c>
      <c r="AG293">
        <v>5.8513219847881199</v>
      </c>
      <c r="AJ293">
        <v>4640000</v>
      </c>
    </row>
    <row r="294" spans="30:36" x14ac:dyDescent="0.2">
      <c r="AD294" s="4">
        <v>-27.00108656283955</v>
      </c>
      <c r="AE294" s="4">
        <v>8.3017697631171661</v>
      </c>
      <c r="AF294">
        <v>0.77264694145145663</v>
      </c>
      <c r="AG294">
        <v>7.7137186802282312</v>
      </c>
      <c r="AJ294">
        <v>3260000</v>
      </c>
    </row>
    <row r="295" spans="30:36" x14ac:dyDescent="0.2">
      <c r="AD295" s="4">
        <v>8.4842470850905496</v>
      </c>
      <c r="AE295" s="4">
        <v>8.3832045514129199</v>
      </c>
      <c r="AF295">
        <v>0.88008199521694563</v>
      </c>
      <c r="AG295">
        <v>5.0336153670249253</v>
      </c>
    </row>
    <row r="296" spans="30:36" x14ac:dyDescent="0.2">
      <c r="AD296" s="4">
        <v>34.644408872627487</v>
      </c>
      <c r="AE296" s="4">
        <v>8.6806716604087129</v>
      </c>
      <c r="AF296">
        <v>0.75799802110817938</v>
      </c>
      <c r="AG296">
        <v>3.62109375</v>
      </c>
      <c r="AJ296">
        <v>5360000</v>
      </c>
    </row>
    <row r="297" spans="30:36" x14ac:dyDescent="0.2">
      <c r="AD297" s="4">
        <v>-36.395920221332126</v>
      </c>
      <c r="AE297" s="4">
        <v>9.6423175746244585</v>
      </c>
      <c r="AF297">
        <v>0.51682156452553241</v>
      </c>
      <c r="AG297">
        <v>2.8714536129325454</v>
      </c>
    </row>
    <row r="298" spans="30:36" x14ac:dyDescent="0.2">
      <c r="AD298" s="4">
        <v>23.644744530286307</v>
      </c>
      <c r="AE298" s="4">
        <v>9.8545598789127045</v>
      </c>
      <c r="AF298">
        <v>0.61408693510651402</v>
      </c>
      <c r="AG298">
        <v>2.7530585455500129</v>
      </c>
      <c r="AJ298">
        <v>17800000</v>
      </c>
    </row>
    <row r="299" spans="30:36" x14ac:dyDescent="0.2">
      <c r="AD299" s="4">
        <v>25.697033342084534</v>
      </c>
      <c r="AE299" s="4">
        <v>10.083264207145126</v>
      </c>
      <c r="AF299">
        <v>0.59606592238171185</v>
      </c>
      <c r="AG299">
        <v>2.5082083629224279</v>
      </c>
      <c r="AJ299">
        <v>19100000</v>
      </c>
    </row>
    <row r="300" spans="30:36" x14ac:dyDescent="0.2">
      <c r="AD300" s="4">
        <v>0.97330715568737203</v>
      </c>
      <c r="AE300" s="4">
        <v>10.09295021748145</v>
      </c>
      <c r="AF300">
        <v>0.60332600878945264</v>
      </c>
      <c r="AG300">
        <v>2.6563792818136687</v>
      </c>
      <c r="AJ300">
        <v>15000000</v>
      </c>
    </row>
    <row r="301" spans="30:36" x14ac:dyDescent="0.2">
      <c r="AD301" s="4">
        <v>1.1707761045838161</v>
      </c>
      <c r="AE301" s="4">
        <v>10.104589972973457</v>
      </c>
      <c r="AF301">
        <v>0.60110209351655441</v>
      </c>
      <c r="AG301">
        <v>2.8396237988141486</v>
      </c>
    </row>
    <row r="302" spans="30:36" x14ac:dyDescent="0.2">
      <c r="AD302" s="4">
        <v>-21.030464117767327</v>
      </c>
      <c r="AE302" s="4">
        <v>9.8684819433373132</v>
      </c>
      <c r="AF302">
        <v>0.60928516261906807</v>
      </c>
      <c r="AG302">
        <v>2.9131628003314001</v>
      </c>
      <c r="AJ302">
        <v>15200000</v>
      </c>
    </row>
    <row r="303" spans="30:36" x14ac:dyDescent="0.2">
      <c r="AD303" s="4">
        <v>-35.376967688483845</v>
      </c>
      <c r="AE303" s="4">
        <v>9.4318826419234192</v>
      </c>
      <c r="AF303">
        <v>0.78386036960985628</v>
      </c>
      <c r="AG303">
        <v>3.4805288461538462</v>
      </c>
      <c r="AJ303">
        <v>13530000</v>
      </c>
    </row>
    <row r="304" spans="30:36" x14ac:dyDescent="0.2">
      <c r="AD304" s="4">
        <v>-19.150641025641026</v>
      </c>
      <c r="AE304" s="4">
        <v>9.2193001133476553</v>
      </c>
      <c r="AF304">
        <v>1.0053495836628368</v>
      </c>
      <c r="AG304">
        <v>4.2724479682854311</v>
      </c>
      <c r="AJ304">
        <v>15260000</v>
      </c>
    </row>
    <row r="305" spans="30:36" x14ac:dyDescent="0.2">
      <c r="AD305" s="4">
        <v>23.964321110009912</v>
      </c>
      <c r="AE305" s="4">
        <v>9.434123718577732</v>
      </c>
      <c r="AF305">
        <v>1.0428738090608594</v>
      </c>
      <c r="AG305">
        <v>3.3599296450271825</v>
      </c>
      <c r="AJ305">
        <v>14650000</v>
      </c>
    </row>
    <row r="306" spans="30:36" x14ac:dyDescent="0.2">
      <c r="AD306" s="4">
        <v>42.500799488327473</v>
      </c>
      <c r="AE306" s="4">
        <v>9.7883011427270112</v>
      </c>
      <c r="AF306">
        <v>1.0559774964838256</v>
      </c>
      <c r="AG306">
        <v>2.4603904847396767</v>
      </c>
    </row>
    <row r="307" spans="30:36" x14ac:dyDescent="0.2">
      <c r="AD307" s="4">
        <v>-31.228859188213875</v>
      </c>
      <c r="AE307" s="4">
        <v>9.3157494764535524</v>
      </c>
      <c r="AF307">
        <v>2.7230661664531488</v>
      </c>
      <c r="AG307">
        <v>1.1544353759850809</v>
      </c>
    </row>
    <row r="308" spans="30:36" x14ac:dyDescent="0.2">
      <c r="AD308" s="4">
        <v>17.264761105257893</v>
      </c>
      <c r="AE308" s="4">
        <v>9.475013584155743</v>
      </c>
      <c r="AF308">
        <v>2.1878811204024853</v>
      </c>
      <c r="AG308">
        <v>0.95925756545388807</v>
      </c>
      <c r="AJ308">
        <v>1100000</v>
      </c>
    </row>
    <row r="309" spans="30:36" x14ac:dyDescent="0.2">
      <c r="AD309" s="4">
        <v>13.62805870828902</v>
      </c>
      <c r="AE309" s="4">
        <v>9.6027738696278533</v>
      </c>
      <c r="AF309">
        <v>2.6046318529833159</v>
      </c>
      <c r="AG309">
        <v>0.92508615208343437</v>
      </c>
    </row>
    <row r="310" spans="30:36" x14ac:dyDescent="0.2">
      <c r="AD310" s="4">
        <v>-14.67827392438393</v>
      </c>
      <c r="AE310" s="4">
        <v>9.4440328076479343</v>
      </c>
      <c r="AF310">
        <v>2.7461222223534834</v>
      </c>
      <c r="AG310">
        <v>1.2551118898395806</v>
      </c>
      <c r="AJ310">
        <v>1500000</v>
      </c>
    </row>
    <row r="311" spans="30:36" x14ac:dyDescent="0.2">
      <c r="AD311" s="4">
        <v>15.595874121783254</v>
      </c>
      <c r="AE311" s="4">
        <v>9.588962886273146</v>
      </c>
      <c r="AF311">
        <v>2.6546749553164175</v>
      </c>
      <c r="AG311">
        <v>1.2126207746133819</v>
      </c>
      <c r="AJ311">
        <v>1700000</v>
      </c>
    </row>
    <row r="312" spans="30:36" x14ac:dyDescent="0.2">
      <c r="AD312" s="4">
        <v>-16.487520781235439</v>
      </c>
      <c r="AE312" s="4">
        <v>9.4087887726968003</v>
      </c>
      <c r="AF312">
        <v>2.8205209687851593</v>
      </c>
      <c r="AG312">
        <v>1.2549771051318928</v>
      </c>
    </row>
    <row r="313" spans="30:36" x14ac:dyDescent="0.2">
      <c r="AD313" s="4">
        <v>-36.341549234851961</v>
      </c>
      <c r="AE313" s="4">
        <v>8.9571506721865415</v>
      </c>
      <c r="AF313">
        <v>3.1010974591751772</v>
      </c>
      <c r="AG313">
        <v>1.9896562064693375</v>
      </c>
      <c r="AJ313">
        <v>1900000</v>
      </c>
    </row>
    <row r="314" spans="30:36" x14ac:dyDescent="0.2">
      <c r="AD314" s="4">
        <v>14.913014030543556</v>
      </c>
      <c r="AE314" s="4">
        <v>9.0961559286126796</v>
      </c>
      <c r="AF314">
        <v>3.7066640613721833</v>
      </c>
      <c r="AG314">
        <v>1.809087591052686</v>
      </c>
      <c r="AJ314">
        <v>2500000</v>
      </c>
    </row>
    <row r="315" spans="30:36" x14ac:dyDescent="0.2">
      <c r="AD315" s="4">
        <v>36.464489032202238</v>
      </c>
      <c r="AE315" s="4">
        <v>9.4070501697935427</v>
      </c>
      <c r="AF315">
        <v>1.9630420420758468</v>
      </c>
      <c r="AG315">
        <v>1.383774083373563</v>
      </c>
    </row>
    <row r="316" spans="30:36" x14ac:dyDescent="0.2">
      <c r="AD316" s="4">
        <v>3.4441613526372485</v>
      </c>
      <c r="AE316" s="4">
        <v>9.4409119470870593</v>
      </c>
      <c r="AF316">
        <v>1.7709631200829603</v>
      </c>
      <c r="AG316">
        <v>1.4477397953625115</v>
      </c>
      <c r="AJ316">
        <v>5800000</v>
      </c>
    </row>
    <row r="317" spans="30:36" x14ac:dyDescent="0.2">
      <c r="AD317" s="4">
        <v>-39.662147774859818</v>
      </c>
      <c r="AE317" s="4">
        <v>11.820527804857139</v>
      </c>
      <c r="AF317">
        <v>1.4198423648445058</v>
      </c>
      <c r="AG317">
        <v>1.1218386072226796</v>
      </c>
      <c r="AJ317">
        <v>68284041</v>
      </c>
    </row>
    <row r="318" spans="30:36" x14ac:dyDescent="0.2">
      <c r="AD318" s="4">
        <v>29.214210092930244</v>
      </c>
      <c r="AE318" s="4">
        <v>12.076829189409015</v>
      </c>
      <c r="AF318">
        <v>1.26184722684455</v>
      </c>
      <c r="AG318">
        <v>0.88940097409986796</v>
      </c>
      <c r="AJ318">
        <v>27893493</v>
      </c>
    </row>
    <row r="319" spans="30:36" x14ac:dyDescent="0.2">
      <c r="AD319" s="4">
        <v>31.354977468250716</v>
      </c>
      <c r="AE319" s="4">
        <v>12.349562413529963</v>
      </c>
      <c r="AF319">
        <v>1.3310615510998873</v>
      </c>
      <c r="AG319">
        <v>0.66373847240090267</v>
      </c>
      <c r="AJ319">
        <v>26610906</v>
      </c>
    </row>
    <row r="320" spans="30:36" x14ac:dyDescent="0.2">
      <c r="AD320" s="4">
        <v>-74.890734171074115</v>
      </c>
      <c r="AE320" s="4">
        <v>10.967629162089013</v>
      </c>
      <c r="AF320">
        <v>1.4189811468808722</v>
      </c>
      <c r="AG320">
        <v>2.0208739455207274</v>
      </c>
      <c r="AJ320">
        <v>26116829</v>
      </c>
    </row>
    <row r="321" spans="30:36" x14ac:dyDescent="0.2">
      <c r="AD321" s="4">
        <v>-6.1310745769144512</v>
      </c>
      <c r="AE321" s="4">
        <v>10.904358374883346</v>
      </c>
      <c r="AF321">
        <v>1.2490474739007849</v>
      </c>
      <c r="AG321">
        <v>2.1696469593663279</v>
      </c>
      <c r="AJ321">
        <v>27553664</v>
      </c>
    </row>
    <row r="322" spans="30:36" x14ac:dyDescent="0.2">
      <c r="AD322" s="4">
        <v>-3.4715968610442358</v>
      </c>
      <c r="AE322" s="4">
        <v>10.869025486978895</v>
      </c>
      <c r="AF322">
        <v>1.2294301073211793</v>
      </c>
      <c r="AG322">
        <v>2.2187761785088722</v>
      </c>
    </row>
    <row r="323" spans="30:36" x14ac:dyDescent="0.2">
      <c r="AD323" s="4">
        <v>-43.713350087579009</v>
      </c>
      <c r="AE323" s="4">
        <v>10.294312683904778</v>
      </c>
      <c r="AF323">
        <v>1.4321141659597825</v>
      </c>
      <c r="AG323">
        <v>3.2973887160059534</v>
      </c>
      <c r="AJ323">
        <v>26100000</v>
      </c>
    </row>
    <row r="324" spans="30:36" x14ac:dyDescent="0.2">
      <c r="AD324" s="4">
        <v>-19.858611825192803</v>
      </c>
      <c r="AE324" s="4">
        <v>10.072934924846477</v>
      </c>
      <c r="AF324">
        <v>1.5484585249531595</v>
      </c>
      <c r="AG324">
        <v>3.7889672055037353</v>
      </c>
      <c r="AJ324">
        <v>26500000</v>
      </c>
    </row>
    <row r="325" spans="30:36" x14ac:dyDescent="0.2">
      <c r="AD325" s="4">
        <v>22.846410332165618</v>
      </c>
      <c r="AE325" s="4">
        <v>10.278699617473272</v>
      </c>
      <c r="AF325">
        <v>1.3818057855264438</v>
      </c>
      <c r="AG325">
        <v>2.5205112347969489</v>
      </c>
    </row>
    <row r="326" spans="30:36" x14ac:dyDescent="0.2">
      <c r="AD326" s="4">
        <v>25.118532261389404</v>
      </c>
      <c r="AE326" s="4">
        <v>10.502790977565914</v>
      </c>
      <c r="AF326">
        <v>1.1825099800399201</v>
      </c>
      <c r="AG326">
        <v>1.9216300079633137</v>
      </c>
      <c r="AJ326">
        <v>20300000</v>
      </c>
    </row>
    <row r="327" spans="30:36" x14ac:dyDescent="0.2">
      <c r="AD327" s="4">
        <v>-16.422869356560284</v>
      </c>
      <c r="AE327" s="4">
        <v>10.030208305315284</v>
      </c>
      <c r="AF327">
        <v>0.74034011129023869</v>
      </c>
      <c r="AG327">
        <v>1.474099198308519</v>
      </c>
      <c r="AJ327">
        <v>1705000</v>
      </c>
    </row>
    <row r="328" spans="30:36" x14ac:dyDescent="0.2">
      <c r="AD328" s="4">
        <v>20.901242181305612</v>
      </c>
      <c r="AE328" s="4">
        <v>10.220012151347644</v>
      </c>
      <c r="AF328">
        <v>0.64632362294873424</v>
      </c>
      <c r="AG328">
        <v>1.8860713374867928</v>
      </c>
    </row>
    <row r="329" spans="30:36" x14ac:dyDescent="0.2">
      <c r="AD329" s="4">
        <v>44.059460050278723</v>
      </c>
      <c r="AE329" s="4">
        <v>10.585068096724608</v>
      </c>
      <c r="AF329">
        <v>0.75844164118246682</v>
      </c>
      <c r="AG329">
        <v>1.396079919069297</v>
      </c>
      <c r="AJ329">
        <v>2103157</v>
      </c>
    </row>
    <row r="330" spans="30:36" x14ac:dyDescent="0.2">
      <c r="AD330" s="4">
        <v>6.59838138593829</v>
      </c>
      <c r="AE330" s="4">
        <v>10.648966238356156</v>
      </c>
      <c r="AF330">
        <v>0.76564920534740954</v>
      </c>
      <c r="AG330">
        <v>1.4602244418610169</v>
      </c>
      <c r="AJ330">
        <v>2750000</v>
      </c>
    </row>
    <row r="331" spans="30:36" x14ac:dyDescent="0.2">
      <c r="AD331" s="4">
        <v>7.3951932430188148</v>
      </c>
      <c r="AE331" s="4">
        <v>10.720311477789672</v>
      </c>
      <c r="AF331">
        <v>0.69294815188595937</v>
      </c>
      <c r="AG331">
        <v>1.4823487827508506</v>
      </c>
      <c r="AJ331">
        <v>2200000</v>
      </c>
    </row>
    <row r="332" spans="30:36" x14ac:dyDescent="0.2">
      <c r="AD332" s="4">
        <v>7.3211682057173153</v>
      </c>
      <c r="AE332" s="4">
        <v>10.790967202556164</v>
      </c>
      <c r="AF332">
        <v>0.7583642145654288</v>
      </c>
      <c r="AG332">
        <v>1.3771922601893782</v>
      </c>
      <c r="AJ332">
        <v>2847000</v>
      </c>
    </row>
    <row r="333" spans="30:36" x14ac:dyDescent="0.2">
      <c r="AD333" s="4">
        <v>-26.976121860848085</v>
      </c>
      <c r="AE333" s="4">
        <v>10.476583502028243</v>
      </c>
      <c r="AF333">
        <v>0.89402590168500207</v>
      </c>
      <c r="AG333">
        <v>1.9169837914023962</v>
      </c>
      <c r="AJ333">
        <v>1977000</v>
      </c>
    </row>
    <row r="334" spans="30:36" x14ac:dyDescent="0.2">
      <c r="AD334" s="4">
        <v>-21.606765327695559</v>
      </c>
      <c r="AE334" s="4">
        <v>10.23315094722801</v>
      </c>
      <c r="AF334">
        <v>0.87714609068361871</v>
      </c>
      <c r="AG334">
        <v>2.8031643293779216</v>
      </c>
      <c r="AJ334">
        <v>1840000</v>
      </c>
    </row>
    <row r="335" spans="30:36" x14ac:dyDescent="0.2">
      <c r="AD335" s="4">
        <v>9.4570298453793598</v>
      </c>
      <c r="AE335" s="4">
        <v>10.323512811975622</v>
      </c>
      <c r="AF335">
        <v>0.9319663991841336</v>
      </c>
      <c r="AG335">
        <v>2.3648817345597899</v>
      </c>
      <c r="AJ335">
        <v>1919000</v>
      </c>
    </row>
    <row r="336" spans="30:36" x14ac:dyDescent="0.2">
      <c r="AD336" s="4">
        <v>7.8022339027595269</v>
      </c>
      <c r="AE336" s="4">
        <v>10.398641006907823</v>
      </c>
      <c r="AF336">
        <v>0.92715792926255947</v>
      </c>
      <c r="AG336">
        <v>2.1486210574432425</v>
      </c>
      <c r="AJ336">
        <v>2065000</v>
      </c>
    </row>
    <row r="337" spans="30:36" x14ac:dyDescent="0.2">
      <c r="AD337" s="4">
        <v>-33.168717616580309</v>
      </c>
      <c r="AE337" s="4">
        <v>9.0185743563542289</v>
      </c>
      <c r="AF337">
        <v>1.802971504601397</v>
      </c>
      <c r="AG337">
        <v>3.0623864324651726</v>
      </c>
      <c r="AJ337">
        <v>16916133</v>
      </c>
    </row>
    <row r="338" spans="30:36" x14ac:dyDescent="0.2">
      <c r="AD338" s="4">
        <v>16.486977589339794</v>
      </c>
      <c r="AE338" s="4">
        <v>9.1711836567749891</v>
      </c>
      <c r="AF338">
        <v>1.8973198746954403</v>
      </c>
      <c r="AG338">
        <v>2.5969217970049918</v>
      </c>
    </row>
    <row r="339" spans="30:36" x14ac:dyDescent="0.2">
      <c r="AD339" s="4">
        <v>-17.533277870216306</v>
      </c>
      <c r="AE339" s="4">
        <v>8.9784083146288935</v>
      </c>
      <c r="AF339">
        <v>4.352578657152125</v>
      </c>
      <c r="AG339">
        <v>2.0809583858764187</v>
      </c>
    </row>
    <row r="340" spans="30:36" x14ac:dyDescent="0.2">
      <c r="AD340" s="4">
        <v>-5.5989911727616644</v>
      </c>
      <c r="AE340" s="4">
        <v>8.920789888464375</v>
      </c>
      <c r="AF340">
        <v>2.2754813518244243</v>
      </c>
      <c r="AG340">
        <v>3.2496660432807909</v>
      </c>
    </row>
    <row r="341" spans="30:36" x14ac:dyDescent="0.2">
      <c r="AD341" s="4">
        <v>-8.3622762489981302</v>
      </c>
      <c r="AE341" s="4">
        <v>8.8334627207199308</v>
      </c>
      <c r="AF341">
        <v>2.0424840264544333</v>
      </c>
      <c r="AG341">
        <v>3.9565597667638484</v>
      </c>
    </row>
    <row r="342" spans="30:36" x14ac:dyDescent="0.2">
      <c r="AD342" s="4">
        <v>11.326530612244898</v>
      </c>
      <c r="AE342" s="4">
        <v>8.9407601348883841</v>
      </c>
      <c r="AF342">
        <v>1.5065932976402934</v>
      </c>
      <c r="AG342">
        <v>6.6207935053031299</v>
      </c>
    </row>
    <row r="343" spans="30:36" x14ac:dyDescent="0.2">
      <c r="AD343" s="4">
        <v>-3.6270786958229668</v>
      </c>
      <c r="AE343" s="4">
        <v>8.9038152117229217</v>
      </c>
      <c r="AF343">
        <v>2.0212634822804314</v>
      </c>
      <c r="AG343">
        <v>6.6603260869565215</v>
      </c>
    </row>
    <row r="344" spans="30:36" x14ac:dyDescent="0.2">
      <c r="AD344" s="4">
        <v>1.888586956521739</v>
      </c>
      <c r="AE344" s="4">
        <v>8.9225249573013894</v>
      </c>
      <c r="AF344">
        <v>2.3344012530257725</v>
      </c>
      <c r="AG344">
        <v>6.2454993999199893</v>
      </c>
    </row>
    <row r="345" spans="30:36" x14ac:dyDescent="0.2">
      <c r="AD345" s="4">
        <v>7.094279237231631</v>
      </c>
      <c r="AE345" s="4">
        <v>8.9910643321884613</v>
      </c>
      <c r="AF345">
        <v>1.8656568778979907</v>
      </c>
      <c r="AG345">
        <v>5.7716349147055164</v>
      </c>
    </row>
    <row r="346" spans="30:36" x14ac:dyDescent="0.2">
      <c r="AD346" s="4">
        <v>8.1558959033744252</v>
      </c>
      <c r="AE346" s="4">
        <v>9.0694678130947679</v>
      </c>
      <c r="AF346">
        <v>1.8319059823716948</v>
      </c>
      <c r="AG346">
        <v>5.2155192263412387</v>
      </c>
      <c r="AJ346">
        <v>11576000</v>
      </c>
    </row>
    <row r="347" spans="30:36" x14ac:dyDescent="0.2">
      <c r="AD347" s="4">
        <v>-47.307869305108149</v>
      </c>
      <c r="AE347" s="4">
        <v>8.9890700650436539</v>
      </c>
      <c r="AF347">
        <v>0.90661528580603723</v>
      </c>
      <c r="AG347">
        <v>3.7038053649407363</v>
      </c>
    </row>
    <row r="348" spans="30:36" x14ac:dyDescent="0.2">
      <c r="AD348" s="4">
        <v>24.017467248908297</v>
      </c>
      <c r="AE348" s="4">
        <v>9.2043222996506202</v>
      </c>
      <c r="AF348">
        <v>0.71022697761387832</v>
      </c>
      <c r="AG348">
        <v>3.3125754527162976</v>
      </c>
    </row>
    <row r="349" spans="30:36" x14ac:dyDescent="0.2">
      <c r="AD349" s="4">
        <v>15.231388329979879</v>
      </c>
      <c r="AE349" s="4">
        <v>9.3460942929538025</v>
      </c>
      <c r="AF349">
        <v>0.91866542230517967</v>
      </c>
      <c r="AG349">
        <v>3.5897503055701065</v>
      </c>
      <c r="AJ349">
        <v>8242091</v>
      </c>
    </row>
    <row r="350" spans="30:36" x14ac:dyDescent="0.2">
      <c r="AD350" s="4">
        <v>-17.042081368954076</v>
      </c>
      <c r="AE350" s="4">
        <v>9.159257581746866</v>
      </c>
      <c r="AF350">
        <v>1.0361876116176332</v>
      </c>
      <c r="AG350">
        <v>4.5596716480740893</v>
      </c>
    </row>
    <row r="351" spans="30:36" x14ac:dyDescent="0.2">
      <c r="AD351" s="4">
        <v>9.4190696695432532</v>
      </c>
      <c r="AE351" s="4">
        <v>9.2492725819779711</v>
      </c>
      <c r="AF351">
        <v>1.0916630079516074</v>
      </c>
      <c r="AG351">
        <v>4.1239780705972873</v>
      </c>
      <c r="AJ351">
        <v>7408759.0499999998</v>
      </c>
    </row>
    <row r="352" spans="30:36" x14ac:dyDescent="0.2">
      <c r="AD352" s="4">
        <v>88.188900644416663</v>
      </c>
      <c r="AE352" s="4">
        <v>9.8815486450173733</v>
      </c>
      <c r="AF352">
        <v>0.92236437492881818</v>
      </c>
      <c r="AG352">
        <v>2.5880098129408156</v>
      </c>
      <c r="AJ352">
        <v>6622589.2000000002</v>
      </c>
    </row>
    <row r="353" spans="30:36" x14ac:dyDescent="0.2">
      <c r="AD353" s="4">
        <v>-32.817131759174082</v>
      </c>
      <c r="AE353" s="4">
        <v>9.4837967371639813</v>
      </c>
      <c r="AF353">
        <v>1.6874146874146874</v>
      </c>
      <c r="AG353">
        <v>2.2466337010270063</v>
      </c>
      <c r="AJ353">
        <v>7970000</v>
      </c>
    </row>
    <row r="354" spans="30:36" x14ac:dyDescent="0.2">
      <c r="AD354" s="4">
        <v>-21.612780524914417</v>
      </c>
      <c r="AE354" s="4">
        <v>9.2402874483441355</v>
      </c>
      <c r="AF354">
        <v>1.4976385542168675</v>
      </c>
      <c r="AG354">
        <v>2.5148486024844718</v>
      </c>
      <c r="AJ354">
        <v>5770000</v>
      </c>
    </row>
    <row r="355" spans="30:36" x14ac:dyDescent="0.2">
      <c r="AD355" s="4">
        <v>35.374611801242231</v>
      </c>
      <c r="AE355" s="4">
        <v>9.5431631000922348</v>
      </c>
      <c r="AF355">
        <v>1.1441435053885423</v>
      </c>
      <c r="AG355">
        <v>2.1679690300379955</v>
      </c>
      <c r="AJ355">
        <v>5940000</v>
      </c>
    </row>
    <row r="356" spans="30:36" x14ac:dyDescent="0.2">
      <c r="AD356" s="4">
        <v>-23.048247186178219</v>
      </c>
      <c r="AE356" s="4">
        <v>9.2811715527367742</v>
      </c>
      <c r="AF356">
        <v>1.1299804049640758</v>
      </c>
      <c r="AG356">
        <v>1.8228060368921184</v>
      </c>
    </row>
    <row r="357" spans="30:36" x14ac:dyDescent="0.2">
      <c r="AD357" s="4">
        <v>-43.134287984581313</v>
      </c>
      <c r="AE357" s="4">
        <v>11.11648451637668</v>
      </c>
      <c r="AF357">
        <v>1.4196264855687606</v>
      </c>
      <c r="AG357">
        <v>0.52963386897771703</v>
      </c>
      <c r="AI357">
        <v>6.2</v>
      </c>
    </row>
    <row r="358" spans="30:36" x14ac:dyDescent="0.2">
      <c r="AD358" s="4">
        <v>20.916888406594222</v>
      </c>
      <c r="AE358" s="4">
        <v>11.306417767307444</v>
      </c>
      <c r="AF358">
        <v>1.5038935108153078</v>
      </c>
      <c r="AG358">
        <v>0.46250399547589194</v>
      </c>
      <c r="AI358">
        <v>6.2</v>
      </c>
    </row>
    <row r="359" spans="30:36" x14ac:dyDescent="0.2">
      <c r="AD359" s="4">
        <v>53.788940522731188</v>
      </c>
      <c r="AE359" s="4">
        <v>11.73682872763068</v>
      </c>
      <c r="AF359">
        <v>1.6015810276679843</v>
      </c>
      <c r="AG359">
        <v>0.34200407690155482</v>
      </c>
      <c r="AI359">
        <v>8.5299999999999994</v>
      </c>
    </row>
    <row r="360" spans="30:36" x14ac:dyDescent="0.2">
      <c r="AD360" s="4">
        <v>10.544785962668373</v>
      </c>
      <c r="AE360" s="4">
        <v>11.837079283316969</v>
      </c>
      <c r="AF360">
        <v>1.4579718154186239</v>
      </c>
      <c r="AG360">
        <v>0.3216305338212111</v>
      </c>
      <c r="AI360">
        <v>10.08</v>
      </c>
      <c r="AJ360">
        <v>25800000</v>
      </c>
    </row>
    <row r="361" spans="30:36" x14ac:dyDescent="0.2">
      <c r="AD361" s="4">
        <v>-0.15330546837713147</v>
      </c>
      <c r="AE361" s="4">
        <v>11.835545052302459</v>
      </c>
      <c r="AF361">
        <v>1.3693973729068485</v>
      </c>
      <c r="AG361">
        <v>0.34228022654518592</v>
      </c>
      <c r="AI361">
        <v>10.08</v>
      </c>
    </row>
    <row r="362" spans="30:36" x14ac:dyDescent="0.2">
      <c r="AD362" s="4">
        <v>-5.2363225516751886</v>
      </c>
      <c r="AE362" s="4">
        <v>11.78176105287563</v>
      </c>
      <c r="AF362">
        <v>1.144134814535869</v>
      </c>
      <c r="AG362">
        <v>0.34812448411849223</v>
      </c>
      <c r="AI362">
        <v>10.08</v>
      </c>
    </row>
    <row r="363" spans="30:36" x14ac:dyDescent="0.2">
      <c r="AD363" s="4">
        <v>-37.464461496132799</v>
      </c>
      <c r="AE363" s="4">
        <v>11.312325878090913</v>
      </c>
      <c r="AF363">
        <v>1.0765664512503512</v>
      </c>
      <c r="AG363">
        <v>0.54193146265154479</v>
      </c>
      <c r="AI363">
        <v>10.08</v>
      </c>
    </row>
    <row r="364" spans="30:36" x14ac:dyDescent="0.2">
      <c r="AD364" s="4">
        <v>-14.247653500195542</v>
      </c>
      <c r="AE364" s="4">
        <v>11.158619142203678</v>
      </c>
      <c r="AF364">
        <v>1.2141076052555864</v>
      </c>
      <c r="AG364">
        <v>0.65805375823048196</v>
      </c>
      <c r="AI364">
        <v>11.63</v>
      </c>
    </row>
    <row r="365" spans="30:36" x14ac:dyDescent="0.2">
      <c r="AD365" s="4">
        <v>25.996921585953309</v>
      </c>
      <c r="AE365" s="4">
        <v>11.389706431011088</v>
      </c>
      <c r="AF365">
        <v>1.1903056768558953</v>
      </c>
      <c r="AG365">
        <v>0.56735326388181928</v>
      </c>
      <c r="AI365">
        <v>11.63</v>
      </c>
      <c r="AJ365">
        <v>25754400</v>
      </c>
    </row>
    <row r="366" spans="30:36" x14ac:dyDescent="0.2">
      <c r="AD366" s="4">
        <v>26.016039453889402</v>
      </c>
      <c r="AE366" s="4">
        <v>11.620945441125958</v>
      </c>
      <c r="AF366">
        <v>1.2064581408648982</v>
      </c>
      <c r="AG366">
        <v>0.4501961277119032</v>
      </c>
      <c r="AI366">
        <v>11.63</v>
      </c>
    </row>
    <row r="367" spans="30:36" x14ac:dyDescent="0.2">
      <c r="AD367" s="4">
        <v>-39.317224168615056</v>
      </c>
      <c r="AE367" s="4">
        <v>8.3519283777797906</v>
      </c>
      <c r="AF367">
        <v>0.81222153297615673</v>
      </c>
      <c r="AG367">
        <v>4.2749381480417137</v>
      </c>
      <c r="AI367">
        <v>6.61</v>
      </c>
      <c r="AJ367">
        <v>394805</v>
      </c>
    </row>
    <row r="368" spans="30:36" x14ac:dyDescent="0.2">
      <c r="AD368" s="4">
        <v>38.091769761128525</v>
      </c>
      <c r="AE368" s="4">
        <v>8.6746766542045801</v>
      </c>
      <c r="AF368">
        <v>1.1134686040311068</v>
      </c>
      <c r="AG368">
        <v>3.694677271948315</v>
      </c>
      <c r="AI368">
        <v>6.61</v>
      </c>
    </row>
    <row r="369" spans="30:36" x14ac:dyDescent="0.2">
      <c r="AD369" s="4">
        <v>64.024424519721904</v>
      </c>
      <c r="AE369" s="4">
        <v>9.1695218149500199</v>
      </c>
      <c r="AF369">
        <v>0.96495416783483201</v>
      </c>
      <c r="AG369">
        <v>2.5873657934300849</v>
      </c>
      <c r="AI369">
        <v>7.44</v>
      </c>
    </row>
    <row r="370" spans="30:36" x14ac:dyDescent="0.2">
      <c r="AD370" s="4">
        <v>19.258069217053745</v>
      </c>
      <c r="AE370" s="4">
        <v>9.3456414228315001</v>
      </c>
      <c r="AF370">
        <v>1.0577390761326284</v>
      </c>
      <c r="AG370">
        <v>2.3877213831930537</v>
      </c>
      <c r="AI370">
        <v>9.09</v>
      </c>
      <c r="AJ370">
        <v>4907423.7589999996</v>
      </c>
    </row>
    <row r="371" spans="30:36" x14ac:dyDescent="0.2">
      <c r="AD371" s="4">
        <v>24.318955657765073</v>
      </c>
      <c r="AE371" s="4">
        <v>9.5633217229912084</v>
      </c>
      <c r="AF371">
        <v>0.98296327797739058</v>
      </c>
      <c r="AG371">
        <v>2.1481162921836972</v>
      </c>
      <c r="AI371">
        <v>9.09</v>
      </c>
    </row>
    <row r="372" spans="30:36" x14ac:dyDescent="0.2">
      <c r="AD372" s="4">
        <v>22.76715750093129</v>
      </c>
      <c r="AE372" s="4">
        <v>9.7684410698849966</v>
      </c>
      <c r="AF372">
        <v>0.96259850765969646</v>
      </c>
      <c r="AG372">
        <v>1.9894511725351509</v>
      </c>
      <c r="AI372">
        <v>15.7</v>
      </c>
      <c r="AJ372">
        <v>4699375</v>
      </c>
    </row>
    <row r="373" spans="30:36" x14ac:dyDescent="0.2">
      <c r="AD373" s="4">
        <v>-50.10550830497327</v>
      </c>
      <c r="AE373" s="4">
        <v>9.0731814936880877</v>
      </c>
      <c r="AF373">
        <v>1.0841513601717063</v>
      </c>
      <c r="AG373">
        <v>3.0940884576690664</v>
      </c>
      <c r="AI373">
        <v>15.7</v>
      </c>
      <c r="AJ373">
        <v>3893053.5</v>
      </c>
    </row>
    <row r="374" spans="30:36" x14ac:dyDescent="0.2">
      <c r="AD374" s="4">
        <v>-15.54110730316412</v>
      </c>
      <c r="AE374" s="4">
        <v>8.9042762467342946</v>
      </c>
      <c r="AF374">
        <v>1.1070172965417859</v>
      </c>
      <c r="AG374">
        <v>4.0007954212418895</v>
      </c>
      <c r="AI374">
        <v>17.36</v>
      </c>
      <c r="AJ374">
        <v>3486323.05</v>
      </c>
    </row>
    <row r="375" spans="30:36" x14ac:dyDescent="0.2">
      <c r="AD375" s="4">
        <v>52.454235098651523</v>
      </c>
      <c r="AE375" s="4">
        <v>9.325970514041579</v>
      </c>
      <c r="AF375">
        <v>0.83213030942857746</v>
      </c>
      <c r="AG375">
        <v>2.6575444115104072</v>
      </c>
      <c r="AI375">
        <v>19.829999999999998</v>
      </c>
      <c r="AJ375">
        <v>3519512.5</v>
      </c>
    </row>
    <row r="376" spans="30:36" x14ac:dyDescent="0.2">
      <c r="AD376" s="4">
        <v>51.536575636528902</v>
      </c>
      <c r="AE376" s="4">
        <v>9.7416273472084107</v>
      </c>
      <c r="AF376">
        <v>0.75243464895093981</v>
      </c>
      <c r="AG376">
        <v>1.9948310530907809</v>
      </c>
      <c r="AI376">
        <v>27.27</v>
      </c>
    </row>
    <row r="377" spans="30:36" x14ac:dyDescent="0.2">
      <c r="AD377" s="4">
        <v>-7.0327376767171712</v>
      </c>
      <c r="AE377" s="4">
        <v>6.7790988415736981</v>
      </c>
      <c r="AF377">
        <v>1.0322055443433817</v>
      </c>
      <c r="AG377">
        <v>4.1891294656057942</v>
      </c>
    </row>
    <row r="378" spans="30:36" x14ac:dyDescent="0.2">
      <c r="AD378" s="4">
        <v>-4.0079565460674447</v>
      </c>
      <c r="AE378" s="4">
        <v>6.7381939629304464</v>
      </c>
      <c r="AF378">
        <v>1.1386399316494902</v>
      </c>
      <c r="AG378">
        <v>4.745100617865373</v>
      </c>
    </row>
    <row r="379" spans="30:36" x14ac:dyDescent="0.2">
      <c r="AD379" s="4">
        <v>16.092816056206207</v>
      </c>
      <c r="AE379" s="4">
        <v>6.8874137865242018</v>
      </c>
      <c r="AF379">
        <v>1.0579432032414022</v>
      </c>
      <c r="AG379">
        <v>4.4205042740625231</v>
      </c>
    </row>
    <row r="380" spans="30:36" x14ac:dyDescent="0.2">
      <c r="AD380" s="4">
        <v>22.929916804781072</v>
      </c>
      <c r="AE380" s="4">
        <v>7.0938580114460841</v>
      </c>
      <c r="AF380">
        <v>1.1658117701261161</v>
      </c>
      <c r="AG380">
        <v>3.8324090570223137</v>
      </c>
    </row>
    <row r="381" spans="30:36" x14ac:dyDescent="0.2">
      <c r="AD381" s="4">
        <v>44.973956992925132</v>
      </c>
      <c r="AE381" s="4">
        <v>7.4652419448019645</v>
      </c>
      <c r="AF381">
        <v>1.259401016600729</v>
      </c>
      <c r="AG381">
        <v>2.8523980717846755</v>
      </c>
    </row>
    <row r="382" spans="30:36" x14ac:dyDescent="0.2">
      <c r="AD382" s="4">
        <v>24.436716261671965</v>
      </c>
      <c r="AE382" s="4">
        <v>7.68386904236971</v>
      </c>
      <c r="AF382">
        <v>1.5377478201903829</v>
      </c>
      <c r="AG382">
        <v>2.5023877007525503</v>
      </c>
    </row>
    <row r="383" spans="30:36" x14ac:dyDescent="0.2">
      <c r="AD383" s="4">
        <v>-37.545184999063508</v>
      </c>
      <c r="AE383" s="4">
        <v>7.2131421916773633</v>
      </c>
      <c r="AF383">
        <v>1.6189181898358938</v>
      </c>
      <c r="AG383">
        <v>3.8771683306929963</v>
      </c>
    </row>
    <row r="384" spans="30:36" x14ac:dyDescent="0.2">
      <c r="AD384" s="4">
        <v>-14.845300814206253</v>
      </c>
      <c r="AE384" s="4">
        <v>7.0524415984248767</v>
      </c>
      <c r="AF384">
        <v>0.99502856094657144</v>
      </c>
      <c r="AG384">
        <v>4.4325265623526304</v>
      </c>
    </row>
    <row r="385" spans="30:36" x14ac:dyDescent="0.2">
      <c r="AD385" s="4">
        <v>52.6567544391729</v>
      </c>
      <c r="AE385" s="4">
        <v>7.4754633785206694</v>
      </c>
      <c r="AF385">
        <v>0.87302770904610105</v>
      </c>
      <c r="AG385">
        <v>2.6795675593562929</v>
      </c>
    </row>
    <row r="386" spans="30:36" x14ac:dyDescent="0.2">
      <c r="AD386" s="4">
        <v>24.029273009756729</v>
      </c>
      <c r="AE386" s="4">
        <v>7.6908108029361779</v>
      </c>
      <c r="AF386">
        <v>1.0107803093538374</v>
      </c>
      <c r="AG386">
        <v>1.9188962538182972</v>
      </c>
    </row>
    <row r="387" spans="30:36" x14ac:dyDescent="0.2">
      <c r="AD387" s="4">
        <v>-11.067385954478826</v>
      </c>
      <c r="AE387" s="4">
        <v>9.1369563377161782</v>
      </c>
      <c r="AF387">
        <v>2.1540987024886324</v>
      </c>
      <c r="AG387">
        <v>1.321776123577459</v>
      </c>
    </row>
    <row r="388" spans="30:36" x14ac:dyDescent="0.2">
      <c r="AD388" s="4">
        <v>-12.895957670531924</v>
      </c>
      <c r="AE388" s="4">
        <v>8.998889444721657</v>
      </c>
      <c r="AF388">
        <v>2.1922797301021659</v>
      </c>
      <c r="AG388">
        <v>1.6757377296274194</v>
      </c>
    </row>
    <row r="389" spans="30:36" x14ac:dyDescent="0.2">
      <c r="AD389" s="4">
        <v>9.6201549525641621</v>
      </c>
      <c r="AE389" s="4">
        <v>9.0907405118933582</v>
      </c>
      <c r="AF389">
        <v>2.1121880936052837</v>
      </c>
      <c r="AG389">
        <v>1.6714916248100644</v>
      </c>
    </row>
    <row r="390" spans="30:36" x14ac:dyDescent="0.2">
      <c r="AD390" s="4">
        <v>22.376254317430632</v>
      </c>
      <c r="AE390" s="4">
        <v>9.292670676488342</v>
      </c>
      <c r="AF390">
        <v>1.884864476210699</v>
      </c>
      <c r="AG390">
        <v>1.406382803543589</v>
      </c>
    </row>
    <row r="391" spans="30:36" x14ac:dyDescent="0.2">
      <c r="AD391" s="4">
        <v>18.910506252265581</v>
      </c>
      <c r="AE391" s="4">
        <v>9.4658716523813062</v>
      </c>
      <c r="AF391">
        <v>2.1745767880751639</v>
      </c>
      <c r="AG391">
        <v>1.4141338936205115</v>
      </c>
    </row>
    <row r="392" spans="30:36" x14ac:dyDescent="0.2">
      <c r="AD392" s="4">
        <v>-5.2940121321547009</v>
      </c>
      <c r="AE392" s="4">
        <v>9.4114786944474158</v>
      </c>
      <c r="AF392">
        <v>2.0672421771559923</v>
      </c>
      <c r="AG392">
        <v>1.3280488232726708</v>
      </c>
    </row>
    <row r="393" spans="30:36" x14ac:dyDescent="0.2">
      <c r="AD393" s="4">
        <v>-8.0141878365602022</v>
      </c>
      <c r="AE393" s="4">
        <v>9.3279428580011281</v>
      </c>
      <c r="AF393">
        <v>2.0075468456166963</v>
      </c>
      <c r="AG393">
        <v>1.3196308595800719</v>
      </c>
    </row>
    <row r="394" spans="30:36" x14ac:dyDescent="0.2">
      <c r="AD394" s="4">
        <v>-21.83823586284776</v>
      </c>
      <c r="AE394" s="4">
        <v>9.0815532503366576</v>
      </c>
      <c r="AF394">
        <v>2.7089810978468005</v>
      </c>
      <c r="AG394">
        <v>2.1338979852498023</v>
      </c>
    </row>
    <row r="395" spans="30:36" x14ac:dyDescent="0.2">
      <c r="AD395" s="4">
        <v>71.264401939530742</v>
      </c>
      <c r="AE395" s="4">
        <v>9.6195916368717533</v>
      </c>
      <c r="AF395">
        <v>1.1077527704446135</v>
      </c>
      <c r="AG395">
        <v>1.8771261016543912</v>
      </c>
      <c r="AI395">
        <v>2.33</v>
      </c>
      <c r="AJ395">
        <v>676651</v>
      </c>
    </row>
    <row r="396" spans="30:36" x14ac:dyDescent="0.2">
      <c r="AD396" s="4">
        <v>-16.630249254494618</v>
      </c>
      <c r="AE396" s="4">
        <v>9.437706993563264</v>
      </c>
      <c r="AF396">
        <v>1.3723743876367331</v>
      </c>
      <c r="AG396">
        <v>1.9744043209138924</v>
      </c>
      <c r="AI396">
        <v>2.33</v>
      </c>
      <c r="AJ396">
        <v>643469</v>
      </c>
    </row>
    <row r="397" spans="30:36" x14ac:dyDescent="0.2">
      <c r="AD397" s="4"/>
      <c r="AE397" s="4" t="e">
        <v>#NUM!</v>
      </c>
      <c r="AF397" t="e">
        <v>#DIV/0!</v>
      </c>
      <c r="AG397" t="e">
        <v>#DIV/0!</v>
      </c>
      <c r="AJ397">
        <v>740000</v>
      </c>
    </row>
    <row r="398" spans="30:36" x14ac:dyDescent="0.2">
      <c r="AD398" s="4" t="e">
        <v>#DIV/0!</v>
      </c>
      <c r="AE398" s="4" t="e">
        <v>#NUM!</v>
      </c>
      <c r="AF398" t="e">
        <v>#DIV/0!</v>
      </c>
      <c r="AG398" t="e">
        <v>#DIV/0!</v>
      </c>
      <c r="AJ398">
        <v>642000</v>
      </c>
    </row>
    <row r="399" spans="30:36" x14ac:dyDescent="0.2">
      <c r="AD399" s="4" t="e">
        <v>#DIV/0!</v>
      </c>
      <c r="AE399" s="4" t="e">
        <v>#NUM!</v>
      </c>
      <c r="AF399" t="e">
        <v>#DIV/0!</v>
      </c>
      <c r="AG399" t="e">
        <v>#DIV/0!</v>
      </c>
    </row>
    <row r="400" spans="30:36" x14ac:dyDescent="0.2">
      <c r="AD400" s="4" t="e">
        <v>#DIV/0!</v>
      </c>
      <c r="AE400" s="4">
        <v>9.7560890255314039</v>
      </c>
      <c r="AF400">
        <v>0.45636024813008963</v>
      </c>
      <c r="AG400">
        <v>3.3055217567645867</v>
      </c>
      <c r="AH400">
        <v>707</v>
      </c>
      <c r="AI400">
        <v>48.84</v>
      </c>
      <c r="AJ400">
        <v>706954</v>
      </c>
    </row>
    <row r="401" spans="30:36" x14ac:dyDescent="0.2">
      <c r="AD401" s="4">
        <v>32.55113274233733</v>
      </c>
      <c r="AE401" s="4">
        <v>10.037887318015784</v>
      </c>
      <c r="AF401">
        <v>0.49770085396852598</v>
      </c>
      <c r="AG401">
        <v>2.2922148883157756</v>
      </c>
      <c r="AH401">
        <v>635.6</v>
      </c>
      <c r="AI401">
        <v>51.16</v>
      </c>
    </row>
    <row r="402" spans="30:36" x14ac:dyDescent="0.2">
      <c r="AD402" s="4">
        <v>-5.3561058415355038</v>
      </c>
      <c r="AE402" s="4">
        <v>9.4503017082165517</v>
      </c>
      <c r="AF402">
        <v>0.51335394995782968</v>
      </c>
      <c r="AG402">
        <v>1.6938325991189427</v>
      </c>
      <c r="AH402">
        <v>1000</v>
      </c>
      <c r="AI402">
        <v>5.43</v>
      </c>
      <c r="AJ402">
        <v>1900000</v>
      </c>
    </row>
    <row r="403" spans="30:36" x14ac:dyDescent="0.2">
      <c r="AD403" s="4">
        <v>-4.3738200125865321</v>
      </c>
      <c r="AE403" s="4">
        <v>9.4055781540366841</v>
      </c>
      <c r="AF403">
        <v>0.45315849199344344</v>
      </c>
      <c r="AG403">
        <v>1.8961829549193814</v>
      </c>
      <c r="AH403">
        <v>1100</v>
      </c>
      <c r="AI403">
        <v>17.05</v>
      </c>
      <c r="AJ403">
        <v>2100000</v>
      </c>
    </row>
    <row r="404" spans="30:36" x14ac:dyDescent="0.2">
      <c r="AD404" s="4">
        <v>20.58242843040474</v>
      </c>
      <c r="AE404" s="4">
        <v>9.592741540485795</v>
      </c>
      <c r="AF404">
        <v>0.43924864620938631</v>
      </c>
      <c r="AG404">
        <v>1.7406876790830945</v>
      </c>
      <c r="AH404">
        <v>900</v>
      </c>
      <c r="AI404">
        <v>17.05</v>
      </c>
      <c r="AJ404">
        <v>1700000</v>
      </c>
    </row>
    <row r="405" spans="30:36" x14ac:dyDescent="0.2">
      <c r="AD405" s="4">
        <v>36.723973256924545</v>
      </c>
      <c r="AE405" s="4">
        <v>9.9055354541534282</v>
      </c>
      <c r="AF405">
        <v>0.54666928669679704</v>
      </c>
      <c r="AG405">
        <v>1.5709794920413154</v>
      </c>
      <c r="AH405">
        <v>1100</v>
      </c>
      <c r="AI405">
        <v>14.73</v>
      </c>
      <c r="AJ405">
        <v>2400000</v>
      </c>
    </row>
    <row r="406" spans="30:36" x14ac:dyDescent="0.2">
      <c r="AD406" s="4">
        <v>13.602115662891073</v>
      </c>
      <c r="AE406" s="4">
        <v>10.033067398072022</v>
      </c>
      <c r="AF406">
        <v>0.55897895208240034</v>
      </c>
      <c r="AG406">
        <v>1.5290552114903149</v>
      </c>
      <c r="AI406">
        <v>10.85</v>
      </c>
    </row>
    <row r="407" spans="30:36" x14ac:dyDescent="0.2">
      <c r="AD407" s="4">
        <v>-5.8286115869460184</v>
      </c>
      <c r="AE407" s="4">
        <v>9.9730136151847386</v>
      </c>
      <c r="AF407">
        <v>0.61573271711919897</v>
      </c>
      <c r="AG407">
        <v>1.5653917910447761</v>
      </c>
      <c r="AI407">
        <v>10.85</v>
      </c>
      <c r="AJ407">
        <v>700000</v>
      </c>
    </row>
    <row r="408" spans="30:36" x14ac:dyDescent="0.2">
      <c r="AD408" s="4">
        <v>-31.17070895522388</v>
      </c>
      <c r="AE408" s="4">
        <v>9.5994728254634492</v>
      </c>
      <c r="AF408">
        <v>0.62363304981773993</v>
      </c>
      <c r="AG408">
        <v>1.8110049468049061</v>
      </c>
      <c r="AI408">
        <v>12.4</v>
      </c>
    </row>
    <row r="409" spans="30:36" x14ac:dyDescent="0.2">
      <c r="AD409" s="4">
        <v>-50.863996747306359</v>
      </c>
      <c r="AE409" s="4">
        <v>8.8888946693715933</v>
      </c>
      <c r="AF409">
        <v>0.5096764978933086</v>
      </c>
      <c r="AG409">
        <v>2.9154599365604743</v>
      </c>
      <c r="AI409">
        <v>12.4</v>
      </c>
    </row>
    <row r="410" spans="30:36" x14ac:dyDescent="0.2">
      <c r="AD410" s="4">
        <v>0.73093366432216245</v>
      </c>
      <c r="AE410" s="4">
        <v>8.8961774222748051</v>
      </c>
      <c r="AF410">
        <v>0.42697740112994348</v>
      </c>
      <c r="AG410">
        <v>2.7664293537787512</v>
      </c>
      <c r="AI410">
        <v>12.4</v>
      </c>
    </row>
    <row r="411" spans="30:36" x14ac:dyDescent="0.2">
      <c r="AD411" s="4">
        <v>15.731106243154436</v>
      </c>
      <c r="AE411" s="4">
        <v>9.0422766869289273</v>
      </c>
      <c r="AF411">
        <v>0.42530059759521927</v>
      </c>
      <c r="AG411">
        <v>2.3418904530935762</v>
      </c>
      <c r="AH411">
        <v>1330</v>
      </c>
      <c r="AI411">
        <v>24.03</v>
      </c>
    </row>
    <row r="412" spans="30:36" x14ac:dyDescent="0.2">
      <c r="AD412" s="4">
        <v>-48.934406242379907</v>
      </c>
      <c r="AE412" s="4">
        <v>6.9833385195349607</v>
      </c>
      <c r="AF412">
        <v>0.69006764123161413</v>
      </c>
      <c r="AG412">
        <v>3.1937834778069436</v>
      </c>
    </row>
    <row r="413" spans="30:36" x14ac:dyDescent="0.2">
      <c r="AD413" s="4">
        <v>58.866513430992498</v>
      </c>
      <c r="AE413" s="4">
        <v>7.4462326449877061</v>
      </c>
      <c r="AF413">
        <v>0.66993392678149399</v>
      </c>
      <c r="AG413">
        <v>2.5436308944342114</v>
      </c>
    </row>
    <row r="414" spans="30:36" x14ac:dyDescent="0.2">
      <c r="AD414" s="4">
        <v>9.5843576149354881</v>
      </c>
      <c r="AE414" s="4">
        <v>7.5377571008362416</v>
      </c>
      <c r="AF414">
        <v>0.73403004459510013</v>
      </c>
      <c r="AG414">
        <v>2.8912103339664066</v>
      </c>
      <c r="AJ414">
        <v>816000</v>
      </c>
    </row>
    <row r="415" spans="30:36" x14ac:dyDescent="0.2">
      <c r="AD415" s="4">
        <v>-8.8869703783631806</v>
      </c>
      <c r="AE415" s="4">
        <v>7.4446877343713815</v>
      </c>
      <c r="AF415">
        <v>0.81457008532446784</v>
      </c>
      <c r="AG415">
        <v>3.6856047431800421</v>
      </c>
      <c r="AJ415">
        <v>1088000</v>
      </c>
    </row>
    <row r="416" spans="30:36" x14ac:dyDescent="0.2">
      <c r="AD416" s="4">
        <v>27.769792330970429</v>
      </c>
      <c r="AE416" s="4">
        <v>7.6897476956503841</v>
      </c>
      <c r="AF416">
        <v>0.80327198394513666</v>
      </c>
      <c r="AG416">
        <v>3.3182627321608384</v>
      </c>
    </row>
    <row r="417" spans="30:36" x14ac:dyDescent="0.2">
      <c r="AD417" s="4">
        <v>22.654579076164918</v>
      </c>
      <c r="AE417" s="4">
        <v>7.893949614167755</v>
      </c>
      <c r="AF417">
        <v>0.93868172292246965</v>
      </c>
      <c r="AG417">
        <v>3.254477413752717</v>
      </c>
    </row>
    <row r="418" spans="30:36" x14ac:dyDescent="0.2">
      <c r="AD418" s="4">
        <v>-40.422049584261472</v>
      </c>
      <c r="AE418" s="4">
        <v>7.376064974331606</v>
      </c>
      <c r="AF418">
        <v>0.87415635394780966</v>
      </c>
      <c r="AG418">
        <v>3.282609566691626</v>
      </c>
      <c r="AJ418">
        <v>1742542</v>
      </c>
    </row>
    <row r="419" spans="30:36" x14ac:dyDescent="0.2">
      <c r="AD419" s="4">
        <v>-13.603774388151942</v>
      </c>
      <c r="AE419" s="4">
        <v>7.2298387781512501</v>
      </c>
      <c r="AF419">
        <v>1.0742764645330936</v>
      </c>
      <c r="AG419">
        <v>3.0708144927536232</v>
      </c>
    </row>
    <row r="420" spans="30:36" x14ac:dyDescent="0.2">
      <c r="AD420" s="4">
        <v>39.003550724637684</v>
      </c>
      <c r="AE420" s="4">
        <v>7.5591680697491546</v>
      </c>
      <c r="AF420">
        <v>0.96343191819577167</v>
      </c>
      <c r="AG420">
        <v>2.6287718643408651</v>
      </c>
      <c r="AJ420">
        <v>1910846</v>
      </c>
    </row>
    <row r="421" spans="30:36" x14ac:dyDescent="0.2">
      <c r="AD421" s="4">
        <v>21.935004266912159</v>
      </c>
      <c r="AE421" s="4">
        <v>7.7574860346210412</v>
      </c>
      <c r="AF421">
        <v>0.82056264276442981</v>
      </c>
      <c r="AG421">
        <v>2.5917229331809049</v>
      </c>
      <c r="AJ421">
        <v>2104509</v>
      </c>
    </row>
    <row r="422" spans="30:36" x14ac:dyDescent="0.2">
      <c r="AD422" s="4"/>
      <c r="AE422" s="4">
        <v>11.797141537778835</v>
      </c>
      <c r="AF422">
        <v>0.72731115038807348</v>
      </c>
      <c r="AG422">
        <v>0.33833313263893072</v>
      </c>
    </row>
    <row r="423" spans="30:36" x14ac:dyDescent="0.2">
      <c r="AD423" s="4">
        <v>37.074026130411227</v>
      </c>
      <c r="AE423" s="4">
        <v>12.112492468407879</v>
      </c>
      <c r="AF423">
        <v>0.85510668441162585</v>
      </c>
      <c r="AG423">
        <v>0.23724970214074331</v>
      </c>
    </row>
    <row r="424" spans="30:36" x14ac:dyDescent="0.2">
      <c r="AD424" s="4">
        <v>-8.8089473077366538</v>
      </c>
      <c r="AE424" s="4">
        <v>12.020279068242841</v>
      </c>
      <c r="AF424">
        <v>1.3105354224742862</v>
      </c>
      <c r="AG424">
        <v>0.28944120321032701</v>
      </c>
      <c r="AI424">
        <v>4.6500000000000004</v>
      </c>
    </row>
    <row r="425" spans="30:36" x14ac:dyDescent="0.2">
      <c r="AD425" s="4">
        <v>-5.0328438367381345</v>
      </c>
      <c r="AE425" s="4">
        <v>11.96863998948152</v>
      </c>
      <c r="AF425">
        <v>1.2239192568774562</v>
      </c>
      <c r="AG425">
        <v>0.31571673112280479</v>
      </c>
      <c r="AI425">
        <v>2.33</v>
      </c>
      <c r="AJ425">
        <v>27900000</v>
      </c>
    </row>
    <row r="426" spans="30:36" x14ac:dyDescent="0.2">
      <c r="AD426" s="4">
        <v>-7.1108856907373355</v>
      </c>
      <c r="AE426" s="4">
        <v>11.894876266013325</v>
      </c>
      <c r="AF426">
        <v>1.2117801878658621</v>
      </c>
      <c r="AG426">
        <v>0.3326712805602195</v>
      </c>
      <c r="AI426">
        <v>8.5299999999999994</v>
      </c>
      <c r="AJ426">
        <v>34500000</v>
      </c>
    </row>
    <row r="427" spans="30:36" x14ac:dyDescent="0.2">
      <c r="AD427" s="4">
        <v>-41.851973190275331</v>
      </c>
      <c r="AE427" s="4">
        <v>11.352698025649339</v>
      </c>
      <c r="AF427">
        <v>1.0294093073773916</v>
      </c>
      <c r="AG427">
        <v>0.57022125711602789</v>
      </c>
      <c r="AI427">
        <v>12.4</v>
      </c>
    </row>
    <row r="428" spans="30:36" x14ac:dyDescent="0.2">
      <c r="AD428" s="4">
        <v>-16.781501261811137</v>
      </c>
      <c r="AE428" s="4">
        <v>11.168997503377634</v>
      </c>
      <c r="AF428">
        <v>1.177154899894626</v>
      </c>
      <c r="AG428">
        <v>0.72855369686027815</v>
      </c>
      <c r="AI428">
        <v>12.4</v>
      </c>
      <c r="AJ428">
        <v>35500000</v>
      </c>
    </row>
    <row r="429" spans="30:36" x14ac:dyDescent="0.2">
      <c r="AD429" s="4">
        <v>25.955598183305597</v>
      </c>
      <c r="AE429" s="4">
        <v>11.39975676686459</v>
      </c>
      <c r="AF429">
        <v>0.98231733994458215</v>
      </c>
      <c r="AG429">
        <v>0.60885778275475921</v>
      </c>
      <c r="AH429">
        <v>35400</v>
      </c>
      <c r="AI429">
        <v>31.78</v>
      </c>
      <c r="AJ429">
        <v>35400000</v>
      </c>
    </row>
    <row r="430" spans="30:36" x14ac:dyDescent="0.2">
      <c r="AD430" s="4">
        <v>24.816349384098544</v>
      </c>
      <c r="AE430" s="4">
        <v>11.621430032911739</v>
      </c>
      <c r="AF430">
        <v>0.99985268662762861</v>
      </c>
      <c r="AG430">
        <v>0.48718385803106018</v>
      </c>
      <c r="AH430">
        <v>35700</v>
      </c>
      <c r="AI430">
        <v>31.78</v>
      </c>
    </row>
    <row r="431" spans="30:36" x14ac:dyDescent="0.2">
      <c r="AD431" s="4">
        <v>1.9966690958412434</v>
      </c>
      <c r="AE431" s="4">
        <v>6.2997706006290333</v>
      </c>
      <c r="AF431">
        <v>1.374583279667642</v>
      </c>
      <c r="AG431">
        <v>5.8244144976462353</v>
      </c>
      <c r="AI431">
        <v>1.65</v>
      </c>
    </row>
    <row r="432" spans="30:36" x14ac:dyDescent="0.2">
      <c r="AD432" s="4">
        <v>78.635569669775023</v>
      </c>
      <c r="AE432" s="4">
        <v>6.8799482215393768</v>
      </c>
      <c r="AF432">
        <v>1.2520040908202363</v>
      </c>
      <c r="AG432">
        <v>5.5198709406771291</v>
      </c>
      <c r="AI432">
        <v>1.65</v>
      </c>
    </row>
    <row r="433" spans="30:36" x14ac:dyDescent="0.2">
      <c r="AD433" s="4">
        <v>78.90293406376469</v>
      </c>
      <c r="AE433" s="4">
        <v>7.4616214265114857</v>
      </c>
      <c r="AF433">
        <v>1.2979455765835251</v>
      </c>
      <c r="AG433">
        <v>3.9366125909284486</v>
      </c>
      <c r="AI433">
        <v>1.65</v>
      </c>
    </row>
    <row r="434" spans="30:36" x14ac:dyDescent="0.2">
      <c r="AD434" s="4">
        <v>4.5889950786422951</v>
      </c>
      <c r="AE434" s="4">
        <v>7.506489577046092</v>
      </c>
      <c r="AF434">
        <v>1.478058655655941</v>
      </c>
      <c r="AG434">
        <v>4.7199532479692978</v>
      </c>
      <c r="AI434">
        <v>1.65</v>
      </c>
    </row>
    <row r="435" spans="30:36" x14ac:dyDescent="0.2">
      <c r="AD435" s="4">
        <v>27.481105211851308</v>
      </c>
      <c r="AE435" s="4">
        <v>7.7492875502577512</v>
      </c>
      <c r="AF435">
        <v>1.5522336785304962</v>
      </c>
      <c r="AG435">
        <v>4.1342667567272828</v>
      </c>
      <c r="AI435">
        <v>1.65</v>
      </c>
    </row>
    <row r="436" spans="30:36" x14ac:dyDescent="0.2">
      <c r="AD436" s="4">
        <v>14.665512028652728</v>
      </c>
      <c r="AE436" s="4">
        <v>7.8861366634066874</v>
      </c>
      <c r="AF436">
        <v>1.2345079938827312</v>
      </c>
      <c r="AG436">
        <v>4.4358311777507033</v>
      </c>
      <c r="AI436">
        <v>1.65</v>
      </c>
    </row>
    <row r="437" spans="30:36" x14ac:dyDescent="0.2">
      <c r="AD437" s="4">
        <v>-32.200250587655489</v>
      </c>
      <c r="AE437" s="4">
        <v>7.4975249763749963</v>
      </c>
      <c r="AF437">
        <v>0.82092663057138504</v>
      </c>
      <c r="AG437">
        <v>7.0093508829418045</v>
      </c>
      <c r="AI437">
        <v>1.65</v>
      </c>
    </row>
    <row r="438" spans="30:36" x14ac:dyDescent="0.2">
      <c r="AD438" s="4">
        <v>-9.3472789845490052</v>
      </c>
      <c r="AE438" s="4">
        <v>7.3993907438548785</v>
      </c>
      <c r="AF438">
        <v>0.58990083950645789</v>
      </c>
      <c r="AG438">
        <v>7.4124862078498426</v>
      </c>
      <c r="AI438">
        <v>3.31</v>
      </c>
    </row>
    <row r="439" spans="30:36" x14ac:dyDescent="0.2">
      <c r="AD439" s="4">
        <v>58.166298468245635</v>
      </c>
      <c r="AE439" s="4">
        <v>7.8578675593318028</v>
      </c>
      <c r="AF439">
        <v>0.54032529444756028</v>
      </c>
      <c r="AG439">
        <v>5.3101314771848411</v>
      </c>
      <c r="AI439">
        <v>3.31</v>
      </c>
    </row>
    <row r="440" spans="30:36" x14ac:dyDescent="0.2">
      <c r="AD440" s="4">
        <v>60.518174787316312</v>
      </c>
      <c r="AE440" s="4">
        <v>8.3311045480530392</v>
      </c>
      <c r="AF440">
        <v>0.40100170502983801</v>
      </c>
      <c r="AG440">
        <v>6.33437725849193</v>
      </c>
      <c r="AI440">
        <v>8.26</v>
      </c>
    </row>
    <row r="441" spans="30:36" x14ac:dyDescent="0.2">
      <c r="AD441" s="4"/>
      <c r="AE441" s="4">
        <v>10.611671117922187</v>
      </c>
      <c r="AF441">
        <v>1.317269952027911</v>
      </c>
      <c r="AG441">
        <v>0.5234201842092302</v>
      </c>
    </row>
    <row r="442" spans="30:36" x14ac:dyDescent="0.2">
      <c r="AD442" s="4">
        <v>41.060434418558835</v>
      </c>
      <c r="AE442" s="4">
        <v>10.955689343381573</v>
      </c>
      <c r="AF442">
        <v>1.8180494905385736</v>
      </c>
      <c r="AG442">
        <v>0.40559367307390143</v>
      </c>
    </row>
    <row r="443" spans="30:36" x14ac:dyDescent="0.2">
      <c r="AD443" s="4">
        <v>28.361179489865396</v>
      </c>
      <c r="AE443" s="4">
        <v>11.205367162513655</v>
      </c>
      <c r="AF443">
        <v>1.7085744345081535</v>
      </c>
      <c r="AG443">
        <v>0.35015777161199063</v>
      </c>
      <c r="AJ443">
        <v>14500000</v>
      </c>
    </row>
    <row r="444" spans="30:36" x14ac:dyDescent="0.2">
      <c r="AD444" s="4">
        <v>4.0939013111364995</v>
      </c>
      <c r="AE444" s="4">
        <v>11.245490365522894</v>
      </c>
      <c r="AF444">
        <v>1.2489054109871953</v>
      </c>
      <c r="AG444">
        <v>0.35569812109650611</v>
      </c>
      <c r="AJ444">
        <v>14700000</v>
      </c>
    </row>
    <row r="445" spans="30:36" x14ac:dyDescent="0.2">
      <c r="AD445" s="4">
        <v>22.686649071001124</v>
      </c>
      <c r="AE445" s="4">
        <v>11.449953715804188</v>
      </c>
      <c r="AF445">
        <v>1.5048535121779032</v>
      </c>
      <c r="AG445">
        <v>0.30229932798704962</v>
      </c>
    </row>
    <row r="446" spans="30:36" x14ac:dyDescent="0.2">
      <c r="AD446" s="4">
        <v>-2.9447160186161434</v>
      </c>
      <c r="AE446" s="4">
        <v>11.42006428391894</v>
      </c>
      <c r="AF446">
        <v>1.6742756804214223</v>
      </c>
      <c r="AG446">
        <v>0.334240442435149</v>
      </c>
      <c r="AJ446">
        <v>42200000</v>
      </c>
    </row>
    <row r="447" spans="30:36" x14ac:dyDescent="0.2">
      <c r="AD447" s="4">
        <v>-29.378264495457142</v>
      </c>
      <c r="AE447" s="4">
        <v>11.072232063384615</v>
      </c>
      <c r="AF447">
        <v>1.1913595933926302</v>
      </c>
      <c r="AG447">
        <v>0.6699140757314439</v>
      </c>
      <c r="AJ447">
        <v>43900000</v>
      </c>
    </row>
    <row r="448" spans="30:36" x14ac:dyDescent="0.2">
      <c r="AD448" s="4">
        <v>-13.247564443201417</v>
      </c>
      <c r="AE448" s="4">
        <v>10.930120371412073</v>
      </c>
      <c r="AF448">
        <v>1.1488392812948571</v>
      </c>
      <c r="AG448">
        <v>0.79546146544158469</v>
      </c>
      <c r="AJ448">
        <v>45200000</v>
      </c>
    </row>
    <row r="449" spans="30:36" x14ac:dyDescent="0.2">
      <c r="AD449" s="4">
        <v>19.95414897999391</v>
      </c>
      <c r="AE449" s="4">
        <v>11.11205976335696</v>
      </c>
      <c r="AF449">
        <v>1.3068465527174957</v>
      </c>
      <c r="AG449">
        <v>0.73232896347836474</v>
      </c>
      <c r="AJ449">
        <v>44300000</v>
      </c>
    </row>
    <row r="450" spans="30:36" x14ac:dyDescent="0.2">
      <c r="AD450" s="4">
        <v>44.09173709200585</v>
      </c>
      <c r="AE450" s="4">
        <v>11.47733973724522</v>
      </c>
      <c r="AF450">
        <v>1.087130241322164</v>
      </c>
      <c r="AG450">
        <v>0.96306888833623472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D3D49-A066-A643-B22D-4EC7DB9ED95B}">
  <sheetPr codeName="Feuil1_HID">
    <tabColor rgb="FF007800"/>
  </sheetPr>
  <dimension ref="AB4:AB452"/>
  <sheetViews>
    <sheetView workbookViewId="0"/>
  </sheetViews>
  <sheetFormatPr baseColWidth="10" defaultRowHeight="15" x14ac:dyDescent="0.2"/>
  <sheetData>
    <row r="4" spans="28:28" x14ac:dyDescent="0.2">
      <c r="AB4" s="4">
        <v>4.6193477422907492</v>
      </c>
    </row>
    <row r="5" spans="28:28" x14ac:dyDescent="0.2">
      <c r="AB5" s="4">
        <v>9.2253175245098031</v>
      </c>
    </row>
    <row r="6" spans="28:28" x14ac:dyDescent="0.2">
      <c r="AB6" s="4">
        <v>11.090018854415273</v>
      </c>
    </row>
    <row r="7" spans="28:28" x14ac:dyDescent="0.2">
      <c r="AB7" s="4">
        <v>8.5167899769585258</v>
      </c>
    </row>
    <row r="8" spans="28:28" x14ac:dyDescent="0.2">
      <c r="AB8" s="4">
        <v>6.2569810600706708</v>
      </c>
    </row>
    <row r="9" spans="28:28" x14ac:dyDescent="0.2">
      <c r="AB9" s="4">
        <v>11.689163096774193</v>
      </c>
    </row>
    <row r="10" spans="28:28" x14ac:dyDescent="0.2">
      <c r="AB10" s="4">
        <v>11.067261860465116</v>
      </c>
    </row>
    <row r="11" spans="28:28" x14ac:dyDescent="0.2">
      <c r="AB11" s="4">
        <v>14.819215805471124</v>
      </c>
    </row>
    <row r="12" spans="28:28" x14ac:dyDescent="0.2">
      <c r="AB12" s="4">
        <v>58.548672040816328</v>
      </c>
    </row>
    <row r="13" spans="28:28" x14ac:dyDescent="0.2">
      <c r="AB13" s="4">
        <v>20.87353301088271</v>
      </c>
    </row>
    <row r="14" spans="28:28" x14ac:dyDescent="0.2">
      <c r="AB14" s="4">
        <v>26.37504837291117</v>
      </c>
    </row>
    <row r="15" spans="28:28" x14ac:dyDescent="0.2">
      <c r="AB15" s="4">
        <v>16.736137624861264</v>
      </c>
    </row>
    <row r="16" spans="28:28" x14ac:dyDescent="0.2">
      <c r="AB16" s="4">
        <v>16.238398018166805</v>
      </c>
    </row>
    <row r="17" spans="28:28" x14ac:dyDescent="0.2">
      <c r="AB17" s="4">
        <v>13.620704845814979</v>
      </c>
    </row>
    <row r="18" spans="28:28" x14ac:dyDescent="0.2">
      <c r="AB18" s="4">
        <v>24.180581959262852</v>
      </c>
    </row>
    <row r="19" spans="28:28" x14ac:dyDescent="0.2">
      <c r="AB19" s="4">
        <v>10.52335014409222</v>
      </c>
    </row>
    <row r="20" spans="28:28" x14ac:dyDescent="0.2">
      <c r="AB20" s="4">
        <v>15.033770014556042</v>
      </c>
    </row>
    <row r="21" spans="28:28" x14ac:dyDescent="0.2">
      <c r="AB21" s="4">
        <v>24.998909899888766</v>
      </c>
    </row>
    <row r="22" spans="28:28" x14ac:dyDescent="0.2">
      <c r="AB22" s="4">
        <v>48.579504424778762</v>
      </c>
    </row>
    <row r="23" spans="28:28" x14ac:dyDescent="0.2">
      <c r="AB23" s="4">
        <v>145.15536585365854</v>
      </c>
    </row>
    <row r="24" spans="28:28" x14ac:dyDescent="0.2">
      <c r="AB24" s="4">
        <v>9.5404484104046237</v>
      </c>
    </row>
    <row r="25" spans="28:28" x14ac:dyDescent="0.2">
      <c r="AB25" s="4">
        <v>10.360267460583696</v>
      </c>
    </row>
    <row r="26" spans="28:28" x14ac:dyDescent="0.2">
      <c r="AB26" s="4">
        <v>7.7415031715872553</v>
      </c>
    </row>
    <row r="27" spans="28:28" x14ac:dyDescent="0.2">
      <c r="AB27" s="4">
        <v>2.7546161009220791</v>
      </c>
    </row>
    <row r="28" spans="28:28" x14ac:dyDescent="0.2">
      <c r="AB28" s="4">
        <v>4.529479659035557</v>
      </c>
    </row>
    <row r="29" spans="28:28" x14ac:dyDescent="0.2">
      <c r="AB29" s="4">
        <v>4.5867148596052258</v>
      </c>
    </row>
    <row r="30" spans="28:28" x14ac:dyDescent="0.2">
      <c r="AB30" s="4">
        <v>3.4098775822172356</v>
      </c>
    </row>
    <row r="31" spans="28:28" x14ac:dyDescent="0.2">
      <c r="AB31" s="4">
        <v>4.9222616269841266</v>
      </c>
    </row>
    <row r="32" spans="28:28" x14ac:dyDescent="0.2">
      <c r="AB32" s="4">
        <v>5.2828724921979493</v>
      </c>
    </row>
    <row r="33" spans="28:28" x14ac:dyDescent="0.2">
      <c r="AB33" s="4">
        <v>7.140268777251185</v>
      </c>
    </row>
    <row r="34" spans="28:28" x14ac:dyDescent="0.2">
      <c r="AB34" s="4">
        <v>14.584210763059064</v>
      </c>
    </row>
    <row r="35" spans="28:28" x14ac:dyDescent="0.2">
      <c r="AB35" s="4">
        <v>18.240916265182186</v>
      </c>
    </row>
    <row r="36" spans="28:28" x14ac:dyDescent="0.2">
      <c r="AB36" s="4">
        <v>22.389415890296242</v>
      </c>
    </row>
    <row r="37" spans="28:28" x14ac:dyDescent="0.2">
      <c r="AB37" s="4">
        <v>23.360820825147346</v>
      </c>
    </row>
    <row r="38" spans="28:28" x14ac:dyDescent="0.2">
      <c r="AB38" s="4">
        <v>22.369881223843457</v>
      </c>
    </row>
    <row r="39" spans="28:28" x14ac:dyDescent="0.2">
      <c r="AB39" s="4">
        <v>22.326449929755551</v>
      </c>
    </row>
    <row r="40" spans="28:28" x14ac:dyDescent="0.2">
      <c r="AB40" s="4">
        <v>19.922594063858494</v>
      </c>
    </row>
    <row r="41" spans="28:28" x14ac:dyDescent="0.2">
      <c r="AB41" s="4">
        <v>23.531844019784174</v>
      </c>
    </row>
    <row r="42" spans="28:28" x14ac:dyDescent="0.2">
      <c r="AB42" s="4">
        <v>13.937612274652743</v>
      </c>
    </row>
    <row r="43" spans="28:28" x14ac:dyDescent="0.2">
      <c r="AB43" s="4">
        <v>11.206018767259472</v>
      </c>
    </row>
    <row r="44" spans="28:28" x14ac:dyDescent="0.2">
      <c r="AB44" s="4">
        <v>3.4811594877764844</v>
      </c>
    </row>
    <row r="45" spans="28:28" x14ac:dyDescent="0.2">
      <c r="AB45" s="4">
        <v>8.7830880296174421</v>
      </c>
    </row>
    <row r="46" spans="28:28" x14ac:dyDescent="0.2">
      <c r="AB46" s="4">
        <v>4.9454597855227886</v>
      </c>
    </row>
    <row r="47" spans="28:28" x14ac:dyDescent="0.2">
      <c r="AB47" s="4">
        <v>7.591727407407407</v>
      </c>
    </row>
    <row r="48" spans="28:28" x14ac:dyDescent="0.2">
      <c r="AB48" s="4">
        <v>418.9939024390244</v>
      </c>
    </row>
    <row r="49" spans="28:28" x14ac:dyDescent="0.2">
      <c r="AB49" s="4">
        <v>141.77099999999999</v>
      </c>
    </row>
    <row r="50" spans="28:28" x14ac:dyDescent="0.2">
      <c r="AB50" s="4">
        <v>25.768542116630666</v>
      </c>
    </row>
    <row r="51" spans="28:28" x14ac:dyDescent="0.2">
      <c r="AB51" s="4">
        <v>210.03050769230771</v>
      </c>
    </row>
    <row r="52" spans="28:28" x14ac:dyDescent="0.2">
      <c r="AB52" s="4">
        <v>728.1404</v>
      </c>
    </row>
    <row r="53" spans="28:28" x14ac:dyDescent="0.2">
      <c r="AB53" s="4">
        <v>752.36160000000007</v>
      </c>
    </row>
    <row r="54" spans="28:28" x14ac:dyDescent="0.2">
      <c r="AB54" s="4">
        <v>282.88320384615383</v>
      </c>
    </row>
    <row r="55" spans="28:28" x14ac:dyDescent="0.2">
      <c r="AB55" s="4">
        <v>108.78444999999999</v>
      </c>
    </row>
    <row r="56" spans="28:28" x14ac:dyDescent="0.2">
      <c r="AB56" s="4">
        <v>70.968229333333326</v>
      </c>
    </row>
    <row r="57" spans="28:28" x14ac:dyDescent="0.2">
      <c r="AB57" s="4">
        <v>75.190315315315317</v>
      </c>
    </row>
    <row r="58" spans="28:28" x14ac:dyDescent="0.2">
      <c r="AB58" s="4">
        <v>118.53979016393443</v>
      </c>
    </row>
    <row r="59" spans="28:28" x14ac:dyDescent="0.2">
      <c r="AB59" s="4">
        <v>101.16395882352941</v>
      </c>
    </row>
    <row r="60" spans="28:28" x14ac:dyDescent="0.2">
      <c r="AB60" s="4">
        <v>57.574581283422461</v>
      </c>
    </row>
    <row r="61" spans="28:28" x14ac:dyDescent="0.2">
      <c r="AB61" s="4">
        <v>82.761624299065417</v>
      </c>
    </row>
    <row r="62" spans="28:28" x14ac:dyDescent="0.2">
      <c r="AB62" s="4">
        <v>353.42709523809526</v>
      </c>
    </row>
    <row r="63" spans="28:28" x14ac:dyDescent="0.2">
      <c r="AB63" s="4">
        <v>146.36614516129032</v>
      </c>
    </row>
    <row r="64" spans="28:28" x14ac:dyDescent="0.2">
      <c r="AB64" s="4">
        <v>82.543719576214571</v>
      </c>
    </row>
    <row r="65" spans="28:28" x14ac:dyDescent="0.2">
      <c r="AB65" s="4">
        <v>87.523045233583247</v>
      </c>
    </row>
    <row r="66" spans="28:28" x14ac:dyDescent="0.2">
      <c r="AB66" s="4">
        <v>84.735421126834098</v>
      </c>
    </row>
    <row r="67" spans="28:28" x14ac:dyDescent="0.2">
      <c r="AB67" s="4">
        <v>154.52716155948787</v>
      </c>
    </row>
    <row r="68" spans="28:28" x14ac:dyDescent="0.2">
      <c r="AB68" s="4">
        <v>199.99734627039271</v>
      </c>
    </row>
    <row r="69" spans="28:28" x14ac:dyDescent="0.2">
      <c r="AB69" s="4">
        <v>209.92535034749915</v>
      </c>
    </row>
    <row r="70" spans="28:28" x14ac:dyDescent="0.2">
      <c r="AB70" s="4">
        <v>214.87718601640049</v>
      </c>
    </row>
    <row r="71" spans="28:28" x14ac:dyDescent="0.2">
      <c r="AB71" s="4">
        <v>218.3417391986199</v>
      </c>
    </row>
    <row r="72" spans="28:28" x14ac:dyDescent="0.2">
      <c r="AB72" s="4">
        <v>119.50905545464259</v>
      </c>
    </row>
    <row r="73" spans="28:28" x14ac:dyDescent="0.2">
      <c r="AB73" s="4">
        <v>168.72908745806603</v>
      </c>
    </row>
    <row r="74" spans="28:28" x14ac:dyDescent="0.2">
      <c r="AB74" s="4">
        <v>211.77754302356365</v>
      </c>
    </row>
    <row r="75" spans="28:28" x14ac:dyDescent="0.2">
      <c r="AB75" s="4">
        <v>94.218909712124145</v>
      </c>
    </row>
    <row r="76" spans="28:28" x14ac:dyDescent="0.2">
      <c r="AB76" s="4">
        <v>53.284978373982568</v>
      </c>
    </row>
    <row r="77" spans="28:28" x14ac:dyDescent="0.2">
      <c r="AB77" s="4" t="e">
        <v>#DIV/0!</v>
      </c>
    </row>
    <row r="78" spans="28:28" x14ac:dyDescent="0.2">
      <c r="AB78" s="4" t="e">
        <v>#DIV/0!</v>
      </c>
    </row>
    <row r="79" spans="28:28" x14ac:dyDescent="0.2">
      <c r="AB79" s="4">
        <v>44.861210384718859</v>
      </c>
    </row>
    <row r="80" spans="28:28" x14ac:dyDescent="0.2">
      <c r="AB80" s="4">
        <v>607.05056603773585</v>
      </c>
    </row>
    <row r="81" spans="28:28" x14ac:dyDescent="0.2">
      <c r="AB81" s="4">
        <v>140.93714285714285</v>
      </c>
    </row>
    <row r="82" spans="28:28" x14ac:dyDescent="0.2">
      <c r="AB82" s="4">
        <v>727.38373983739837</v>
      </c>
    </row>
    <row r="83" spans="28:28" x14ac:dyDescent="0.2">
      <c r="AB83" s="4">
        <v>1634.0858108108107</v>
      </c>
    </row>
    <row r="84" spans="28:28" x14ac:dyDescent="0.2">
      <c r="AB84" s="4">
        <v>0</v>
      </c>
    </row>
    <row r="85" spans="28:28" x14ac:dyDescent="0.2">
      <c r="AB85" s="4">
        <v>0</v>
      </c>
    </row>
    <row r="86" spans="28:28" x14ac:dyDescent="0.2">
      <c r="AB86" s="4">
        <v>0</v>
      </c>
    </row>
    <row r="87" spans="28:28" x14ac:dyDescent="0.2">
      <c r="AB87" s="4">
        <v>3.1881297904956565</v>
      </c>
    </row>
    <row r="88" spans="28:28" x14ac:dyDescent="0.2">
      <c r="AB88" s="4">
        <v>3.0584905096418735</v>
      </c>
    </row>
    <row r="89" spans="28:28" x14ac:dyDescent="0.2">
      <c r="AB89" s="4">
        <v>5.751590246488206</v>
      </c>
    </row>
    <row r="90" spans="28:28" x14ac:dyDescent="0.2">
      <c r="AB90" s="4" t="e">
        <v>#DIV/0!</v>
      </c>
    </row>
    <row r="91" spans="28:28" x14ac:dyDescent="0.2">
      <c r="AB91" s="4" t="e">
        <v>#DIV/0!</v>
      </c>
    </row>
    <row r="92" spans="28:28" x14ac:dyDescent="0.2">
      <c r="AB92" s="4" t="e">
        <v>#DIV/0!</v>
      </c>
    </row>
    <row r="93" spans="28:28" x14ac:dyDescent="0.2">
      <c r="AB93" s="4" t="e">
        <v>#DIV/0!</v>
      </c>
    </row>
    <row r="94" spans="28:28" x14ac:dyDescent="0.2">
      <c r="AB94" s="4" t="e">
        <v>#DIV/0!</v>
      </c>
    </row>
    <row r="95" spans="28:28" x14ac:dyDescent="0.2">
      <c r="AB95" s="4" t="e">
        <v>#DIV/0!</v>
      </c>
    </row>
    <row r="96" spans="28:28" x14ac:dyDescent="0.2">
      <c r="AB96" s="4" t="e">
        <v>#DIV/0!</v>
      </c>
    </row>
    <row r="97" spans="28:28" x14ac:dyDescent="0.2">
      <c r="AB97" s="4" t="e">
        <v>#DIV/0!</v>
      </c>
    </row>
    <row r="98" spans="28:28" x14ac:dyDescent="0.2">
      <c r="AB98" s="4" t="e">
        <v>#DIV/0!</v>
      </c>
    </row>
    <row r="99" spans="28:28" x14ac:dyDescent="0.2">
      <c r="AB99" s="4" t="e">
        <v>#DIV/0!</v>
      </c>
    </row>
    <row r="100" spans="28:28" x14ac:dyDescent="0.2">
      <c r="AB100" s="4">
        <v>689.59605514742873</v>
      </c>
    </row>
    <row r="101" spans="28:28" x14ac:dyDescent="0.2">
      <c r="AB101" s="4">
        <v>3390.6018674966654</v>
      </c>
    </row>
    <row r="102" spans="28:28" x14ac:dyDescent="0.2">
      <c r="AB102" s="4" t="e">
        <v>#DIV/0!</v>
      </c>
    </row>
    <row r="103" spans="28:28" x14ac:dyDescent="0.2">
      <c r="AB103" s="4" t="e">
        <v>#DIV/0!</v>
      </c>
    </row>
    <row r="104" spans="28:28" x14ac:dyDescent="0.2">
      <c r="AB104" s="4" t="e">
        <v>#DIV/0!</v>
      </c>
    </row>
    <row r="105" spans="28:28" x14ac:dyDescent="0.2">
      <c r="AB105" s="4" t="e">
        <v>#DIV/0!</v>
      </c>
    </row>
    <row r="106" spans="28:28" x14ac:dyDescent="0.2">
      <c r="AB106" s="4" t="e">
        <v>#DIV/0!</v>
      </c>
    </row>
    <row r="107" spans="28:28" x14ac:dyDescent="0.2">
      <c r="AB107" s="4" t="e">
        <v>#DIV/0!</v>
      </c>
    </row>
    <row r="108" spans="28:28" x14ac:dyDescent="0.2">
      <c r="AB108" s="4" t="e">
        <v>#DIV/0!</v>
      </c>
    </row>
    <row r="109" spans="28:28" x14ac:dyDescent="0.2">
      <c r="AB109" s="4" t="e">
        <v>#DIV/0!</v>
      </c>
    </row>
    <row r="110" spans="28:28" x14ac:dyDescent="0.2">
      <c r="AB110" s="4">
        <v>1.7772431839195215</v>
      </c>
    </row>
    <row r="111" spans="28:28" x14ac:dyDescent="0.2">
      <c r="AB111" s="4">
        <v>5.2998639042769202</v>
      </c>
    </row>
    <row r="112" spans="28:28" x14ac:dyDescent="0.2">
      <c r="AB112" s="4">
        <v>7.7707835740202329</v>
      </c>
    </row>
    <row r="113" spans="28:28" x14ac:dyDescent="0.2">
      <c r="AB113" s="4">
        <v>11.779858094363149</v>
      </c>
    </row>
    <row r="114" spans="28:28" x14ac:dyDescent="0.2">
      <c r="AB114" s="4">
        <v>23.79112443172842</v>
      </c>
    </row>
    <row r="115" spans="28:28" x14ac:dyDescent="0.2">
      <c r="AB115" s="4">
        <v>34.624780624381145</v>
      </c>
    </row>
    <row r="116" spans="28:28" x14ac:dyDescent="0.2">
      <c r="AB116" s="4">
        <v>40.422433256506288</v>
      </c>
    </row>
    <row r="117" spans="28:28" x14ac:dyDescent="0.2">
      <c r="AB117" s="4">
        <v>28.200172006020207</v>
      </c>
    </row>
    <row r="118" spans="28:28" x14ac:dyDescent="0.2">
      <c r="AB118" s="4">
        <v>17.863874825085865</v>
      </c>
    </row>
    <row r="119" spans="28:28" x14ac:dyDescent="0.2">
      <c r="AB119" s="4">
        <v>9.8966065695233389</v>
      </c>
    </row>
    <row r="120" spans="28:28" x14ac:dyDescent="0.2">
      <c r="AB120" s="4">
        <v>5.0004700640490114</v>
      </c>
    </row>
    <row r="121" spans="28:28" x14ac:dyDescent="0.2">
      <c r="AB121" s="4">
        <v>15.138588040233357</v>
      </c>
    </row>
    <row r="122" spans="28:28" x14ac:dyDescent="0.2">
      <c r="AB122" s="4">
        <v>13.061867988473901</v>
      </c>
    </row>
    <row r="123" spans="28:28" x14ac:dyDescent="0.2">
      <c r="AB123" s="4">
        <v>17.68797926661075</v>
      </c>
    </row>
    <row r="124" spans="28:28" x14ac:dyDescent="0.2">
      <c r="AB124" s="4">
        <v>43.88417449125334</v>
      </c>
    </row>
    <row r="125" spans="28:28" x14ac:dyDescent="0.2">
      <c r="AB125" s="4">
        <v>28.267231660160341</v>
      </c>
    </row>
    <row r="126" spans="28:28" x14ac:dyDescent="0.2">
      <c r="AB126" s="4">
        <v>20.779915393958259</v>
      </c>
    </row>
    <row r="127" spans="28:28" x14ac:dyDescent="0.2">
      <c r="AB127" s="4">
        <v>35.0373545460522</v>
      </c>
    </row>
    <row r="128" spans="28:28" x14ac:dyDescent="0.2">
      <c r="AB128" s="4">
        <v>21.164875049992478</v>
      </c>
    </row>
    <row r="129" spans="28:28" x14ac:dyDescent="0.2">
      <c r="AB129" s="4">
        <v>31.634739118680724</v>
      </c>
    </row>
    <row r="130" spans="28:28" x14ac:dyDescent="0.2">
      <c r="AB130" s="4">
        <v>0</v>
      </c>
    </row>
    <row r="131" spans="28:28" x14ac:dyDescent="0.2">
      <c r="AB131" s="4">
        <v>0</v>
      </c>
    </row>
    <row r="132" spans="28:28" x14ac:dyDescent="0.2">
      <c r="AB132" s="4">
        <v>0</v>
      </c>
    </row>
    <row r="133" spans="28:28" x14ac:dyDescent="0.2">
      <c r="AB133" s="4">
        <v>0</v>
      </c>
    </row>
    <row r="134" spans="28:28" x14ac:dyDescent="0.2">
      <c r="AB134" s="4">
        <v>0</v>
      </c>
    </row>
    <row r="135" spans="28:28" x14ac:dyDescent="0.2">
      <c r="AB135" s="4">
        <v>0</v>
      </c>
    </row>
    <row r="136" spans="28:28" x14ac:dyDescent="0.2">
      <c r="AB136" s="4">
        <v>124.1757257142857</v>
      </c>
    </row>
    <row r="137" spans="28:28" x14ac:dyDescent="0.2">
      <c r="AB137" s="4">
        <v>94.748089983022069</v>
      </c>
    </row>
    <row r="138" spans="28:28" x14ac:dyDescent="0.2">
      <c r="AB138" s="4">
        <v>131.84581818181817</v>
      </c>
    </row>
    <row r="139" spans="28:28" x14ac:dyDescent="0.2">
      <c r="AB139" s="4">
        <v>127.87518080210387</v>
      </c>
    </row>
    <row r="140" spans="28:28" x14ac:dyDescent="0.2">
      <c r="AB140" s="4" t="e">
        <v>#DIV/0!</v>
      </c>
    </row>
    <row r="141" spans="28:28" x14ac:dyDescent="0.2">
      <c r="AB141" s="4" t="e">
        <v>#DIV/0!</v>
      </c>
    </row>
    <row r="142" spans="28:28" x14ac:dyDescent="0.2">
      <c r="AB142" s="4" t="e">
        <v>#DIV/0!</v>
      </c>
    </row>
    <row r="143" spans="28:28" x14ac:dyDescent="0.2">
      <c r="AB143" s="4" t="e">
        <v>#DIV/0!</v>
      </c>
    </row>
    <row r="144" spans="28:28" x14ac:dyDescent="0.2">
      <c r="AB144" s="4" t="e">
        <v>#DIV/0!</v>
      </c>
    </row>
    <row r="145" spans="28:28" x14ac:dyDescent="0.2">
      <c r="AB145" s="4" t="e">
        <v>#DIV/0!</v>
      </c>
    </row>
    <row r="146" spans="28:28" x14ac:dyDescent="0.2">
      <c r="AB146" s="4" t="e">
        <v>#DIV/0!</v>
      </c>
    </row>
    <row r="147" spans="28:28" x14ac:dyDescent="0.2">
      <c r="AB147" s="4" t="e">
        <v>#DIV/0!</v>
      </c>
    </row>
    <row r="148" spans="28:28" x14ac:dyDescent="0.2">
      <c r="AB148" s="4" t="e">
        <v>#DIV/0!</v>
      </c>
    </row>
    <row r="149" spans="28:28" x14ac:dyDescent="0.2">
      <c r="AB149" s="4" t="e">
        <v>#DIV/0!</v>
      </c>
    </row>
    <row r="150" spans="28:28" x14ac:dyDescent="0.2">
      <c r="AB150" s="4" t="e">
        <v>#DIV/0!</v>
      </c>
    </row>
    <row r="151" spans="28:28" x14ac:dyDescent="0.2">
      <c r="AB151" s="4" t="e">
        <v>#DIV/0!</v>
      </c>
    </row>
    <row r="152" spans="28:28" x14ac:dyDescent="0.2">
      <c r="AB152" s="4">
        <v>14.201520884088723</v>
      </c>
    </row>
    <row r="153" spans="28:28" x14ac:dyDescent="0.2">
      <c r="AB153" s="4">
        <v>8.8337962265847114</v>
      </c>
    </row>
    <row r="154" spans="28:28" x14ac:dyDescent="0.2">
      <c r="AB154" s="4">
        <v>10.842867556754596</v>
      </c>
    </row>
    <row r="155" spans="28:28" x14ac:dyDescent="0.2">
      <c r="AB155" s="4">
        <v>12.907663186322972</v>
      </c>
    </row>
    <row r="156" spans="28:28" x14ac:dyDescent="0.2">
      <c r="AB156" s="4">
        <v>13.435556541441199</v>
      </c>
    </row>
    <row r="157" spans="28:28" x14ac:dyDescent="0.2">
      <c r="AB157" s="4">
        <v>12.102313057047526</v>
      </c>
    </row>
    <row r="158" spans="28:28" x14ac:dyDescent="0.2">
      <c r="AB158" s="4">
        <v>18.206187916667375</v>
      </c>
    </row>
    <row r="159" spans="28:28" x14ac:dyDescent="0.2">
      <c r="AB159" s="4">
        <v>0</v>
      </c>
    </row>
    <row r="160" spans="28:28" x14ac:dyDescent="0.2">
      <c r="AB160" s="4">
        <v>8.4403224685523668</v>
      </c>
    </row>
    <row r="161" spans="28:28" x14ac:dyDescent="0.2">
      <c r="AB161" s="4">
        <v>7.7637589236683144</v>
      </c>
    </row>
    <row r="162" spans="28:28" x14ac:dyDescent="0.2">
      <c r="AB162" s="4">
        <v>0</v>
      </c>
    </row>
    <row r="163" spans="28:28" x14ac:dyDescent="0.2">
      <c r="AB163" s="4">
        <v>0</v>
      </c>
    </row>
    <row r="164" spans="28:28" x14ac:dyDescent="0.2">
      <c r="AB164" s="4">
        <v>0</v>
      </c>
    </row>
    <row r="165" spans="28:28" x14ac:dyDescent="0.2">
      <c r="AB165" s="4">
        <v>5.7377783445989037</v>
      </c>
    </row>
    <row r="166" spans="28:28" x14ac:dyDescent="0.2">
      <c r="AB166" s="4">
        <v>0</v>
      </c>
    </row>
    <row r="167" spans="28:28" x14ac:dyDescent="0.2">
      <c r="AB167" s="4">
        <v>5.3742239467849231</v>
      </c>
    </row>
    <row r="168" spans="28:28" x14ac:dyDescent="0.2">
      <c r="AB168" s="4">
        <v>4.9946065029860653</v>
      </c>
    </row>
    <row r="169" spans="28:28" x14ac:dyDescent="0.2">
      <c r="AB169" s="4">
        <v>14.292042079207922</v>
      </c>
    </row>
    <row r="170" spans="28:28" x14ac:dyDescent="0.2">
      <c r="AB170" s="4">
        <v>12.455769230769231</v>
      </c>
    </row>
    <row r="171" spans="28:28" x14ac:dyDescent="0.2">
      <c r="AB171" s="4">
        <v>17.893383413461535</v>
      </c>
    </row>
    <row r="172" spans="28:28" x14ac:dyDescent="0.2">
      <c r="AB172" s="4">
        <v>15.80998213222156</v>
      </c>
    </row>
    <row r="173" spans="28:28" x14ac:dyDescent="0.2">
      <c r="AB173" s="4">
        <v>22.755539568345323</v>
      </c>
    </row>
    <row r="174" spans="28:28" x14ac:dyDescent="0.2">
      <c r="AB174" s="4">
        <v>31.11932457786116</v>
      </c>
    </row>
    <row r="175" spans="28:28" x14ac:dyDescent="0.2">
      <c r="AB175" s="4">
        <v>64.81559210526315</v>
      </c>
    </row>
    <row r="176" spans="28:28" x14ac:dyDescent="0.2">
      <c r="AB176" s="4">
        <v>49.253895274584927</v>
      </c>
    </row>
    <row r="177" spans="28:28" x14ac:dyDescent="0.2">
      <c r="AB177" s="4">
        <v>98.026057906458803</v>
      </c>
    </row>
    <row r="178" spans="28:28" x14ac:dyDescent="0.2">
      <c r="AB178" s="4">
        <v>87.035955786736011</v>
      </c>
    </row>
    <row r="179" spans="28:28" x14ac:dyDescent="0.2">
      <c r="AB179" s="4">
        <v>127.77329374999999</v>
      </c>
    </row>
    <row r="180" spans="28:28" x14ac:dyDescent="0.2">
      <c r="AB180" s="4">
        <v>118.85570091743119</v>
      </c>
    </row>
    <row r="181" spans="28:28" x14ac:dyDescent="0.2">
      <c r="AB181" s="4">
        <v>95.400678400000004</v>
      </c>
    </row>
    <row r="182" spans="28:28" x14ac:dyDescent="0.2">
      <c r="AB182" s="4">
        <v>108.90517272727273</v>
      </c>
    </row>
    <row r="183" spans="28:28" x14ac:dyDescent="0.2">
      <c r="AB183" s="4">
        <v>206.87216019417477</v>
      </c>
    </row>
    <row r="184" spans="28:28" x14ac:dyDescent="0.2">
      <c r="AB184" s="4" t="e">
        <v>#DIV/0!</v>
      </c>
    </row>
    <row r="185" spans="28:28" x14ac:dyDescent="0.2">
      <c r="AB185" s="4" t="e">
        <v>#DIV/0!</v>
      </c>
    </row>
    <row r="186" spans="28:28" x14ac:dyDescent="0.2">
      <c r="AB186" s="4" t="e">
        <v>#DIV/0!</v>
      </c>
    </row>
    <row r="187" spans="28:28" x14ac:dyDescent="0.2">
      <c r="AB187" s="4" t="e">
        <v>#DIV/0!</v>
      </c>
    </row>
    <row r="188" spans="28:28" x14ac:dyDescent="0.2">
      <c r="AB188" s="4" t="e">
        <v>#DIV/0!</v>
      </c>
    </row>
    <row r="189" spans="28:28" x14ac:dyDescent="0.2">
      <c r="AB189" s="4">
        <v>0</v>
      </c>
    </row>
    <row r="190" spans="28:28" x14ac:dyDescent="0.2">
      <c r="AB190" s="4">
        <v>0</v>
      </c>
    </row>
    <row r="191" spans="28:28" x14ac:dyDescent="0.2">
      <c r="AB191" s="4">
        <v>0</v>
      </c>
    </row>
    <row r="192" spans="28:28" x14ac:dyDescent="0.2">
      <c r="AB192" s="4">
        <v>0</v>
      </c>
    </row>
    <row r="193" spans="28:28" x14ac:dyDescent="0.2">
      <c r="AB193" s="4">
        <v>20.410241329092738</v>
      </c>
    </row>
    <row r="194" spans="28:28" x14ac:dyDescent="0.2">
      <c r="AB194" s="4">
        <v>0</v>
      </c>
    </row>
    <row r="195" spans="28:28" x14ac:dyDescent="0.2">
      <c r="AB195" s="4">
        <v>0</v>
      </c>
    </row>
    <row r="196" spans="28:28" x14ac:dyDescent="0.2">
      <c r="AB196" s="4">
        <v>0</v>
      </c>
    </row>
    <row r="197" spans="28:28" x14ac:dyDescent="0.2">
      <c r="AB197" s="4">
        <v>0</v>
      </c>
    </row>
    <row r="198" spans="28:28" x14ac:dyDescent="0.2">
      <c r="AB198" s="4">
        <v>22.201293396415007</v>
      </c>
    </row>
    <row r="199" spans="28:28" x14ac:dyDescent="0.2">
      <c r="AB199" s="4">
        <v>0</v>
      </c>
    </row>
    <row r="200" spans="28:28" x14ac:dyDescent="0.2">
      <c r="AB200" s="4">
        <v>195.47084126984129</v>
      </c>
    </row>
    <row r="201" spans="28:28" x14ac:dyDescent="0.2">
      <c r="AB201" s="4" t="e">
        <v>#DIV/0!</v>
      </c>
    </row>
    <row r="202" spans="28:28" x14ac:dyDescent="0.2">
      <c r="AB202" s="4">
        <v>31.028766468262464</v>
      </c>
    </row>
    <row r="203" spans="28:28" x14ac:dyDescent="0.2">
      <c r="AB203" s="4">
        <v>56.456055011567855</v>
      </c>
    </row>
    <row r="204" spans="28:28" x14ac:dyDescent="0.2">
      <c r="AB204" s="4">
        <v>54.483688136026799</v>
      </c>
    </row>
    <row r="205" spans="28:28" x14ac:dyDescent="0.2">
      <c r="AB205" s="4">
        <v>63.320025225760972</v>
      </c>
    </row>
    <row r="206" spans="28:28" x14ac:dyDescent="0.2">
      <c r="AB206" s="4">
        <v>46.029410181400912</v>
      </c>
    </row>
    <row r="207" spans="28:28" x14ac:dyDescent="0.2">
      <c r="AB207" s="4">
        <v>33.378821686500316</v>
      </c>
    </row>
    <row r="208" spans="28:28" x14ac:dyDescent="0.2">
      <c r="AB208" s="4">
        <v>22.046389818063147</v>
      </c>
    </row>
    <row r="209" spans="28:28" x14ac:dyDescent="0.2">
      <c r="AB209" s="4">
        <v>19.777576923076925</v>
      </c>
    </row>
    <row r="210" spans="28:28" x14ac:dyDescent="0.2">
      <c r="AB210" s="4">
        <v>16.837852573289901</v>
      </c>
    </row>
    <row r="211" spans="28:28" x14ac:dyDescent="0.2">
      <c r="AB211" s="4">
        <v>12.331185696040869</v>
      </c>
    </row>
    <row r="212" spans="28:28" x14ac:dyDescent="0.2">
      <c r="AB212" s="4">
        <v>29.126123832528179</v>
      </c>
    </row>
    <row r="213" spans="28:28" x14ac:dyDescent="0.2">
      <c r="AB213" s="4">
        <v>27.693396923076925</v>
      </c>
    </row>
    <row r="214" spans="28:28" x14ac:dyDescent="0.2">
      <c r="AB214" s="4">
        <v>26.474704767879548</v>
      </c>
    </row>
    <row r="215" spans="28:28" x14ac:dyDescent="0.2">
      <c r="AB215" s="4" t="e">
        <v>#DIV/0!</v>
      </c>
    </row>
    <row r="216" spans="28:28" x14ac:dyDescent="0.2">
      <c r="AB216" s="4" t="e">
        <v>#DIV/0!</v>
      </c>
    </row>
    <row r="217" spans="28:28" x14ac:dyDescent="0.2">
      <c r="AB217" s="4" t="e">
        <v>#DIV/0!</v>
      </c>
    </row>
    <row r="218" spans="28:28" x14ac:dyDescent="0.2">
      <c r="AB218" s="4" t="e">
        <v>#DIV/0!</v>
      </c>
    </row>
    <row r="219" spans="28:28" x14ac:dyDescent="0.2">
      <c r="AB219" s="4">
        <v>542.34695781250002</v>
      </c>
    </row>
    <row r="220" spans="28:28" x14ac:dyDescent="0.2">
      <c r="AB220" s="4">
        <v>148.99541895424838</v>
      </c>
    </row>
    <row r="221" spans="28:28" x14ac:dyDescent="0.2">
      <c r="AB221" s="4">
        <v>104.79942289156627</v>
      </c>
    </row>
    <row r="222" spans="28:28" x14ac:dyDescent="0.2">
      <c r="AB222" s="4">
        <v>931.63086363636364</v>
      </c>
    </row>
    <row r="223" spans="28:28" x14ac:dyDescent="0.2">
      <c r="AB223" s="4">
        <v>34012.731599999999</v>
      </c>
    </row>
    <row r="224" spans="28:28" x14ac:dyDescent="0.2">
      <c r="AB224" s="4" t="e">
        <v>#DIV/0!</v>
      </c>
    </row>
    <row r="225" spans="28:28" x14ac:dyDescent="0.2">
      <c r="AB225" s="4" t="e">
        <v>#DIV/0!</v>
      </c>
    </row>
    <row r="226" spans="28:28" x14ac:dyDescent="0.2">
      <c r="AB226" s="4" t="e">
        <v>#DIV/0!</v>
      </c>
    </row>
    <row r="227" spans="28:28" x14ac:dyDescent="0.2">
      <c r="AB227" s="4">
        <v>670.16333750000001</v>
      </c>
    </row>
    <row r="228" spans="28:28" x14ac:dyDescent="0.2">
      <c r="AB228" s="4">
        <v>178.83218181818182</v>
      </c>
    </row>
    <row r="229" spans="28:28" x14ac:dyDescent="0.2">
      <c r="AB229" s="4">
        <v>663.40994334763957</v>
      </c>
    </row>
    <row r="230" spans="28:28" x14ac:dyDescent="0.2">
      <c r="AB230" s="4">
        <v>661.30917436823097</v>
      </c>
    </row>
    <row r="231" spans="28:28" x14ac:dyDescent="0.2">
      <c r="AB231" s="4">
        <v>461.26076323851208</v>
      </c>
    </row>
    <row r="232" spans="28:28" x14ac:dyDescent="0.2">
      <c r="AB232" s="4">
        <v>598.05659573863636</v>
      </c>
    </row>
    <row r="233" spans="28:28" x14ac:dyDescent="0.2">
      <c r="AB233" s="4">
        <v>821.40257972508596</v>
      </c>
    </row>
    <row r="234" spans="28:28" x14ac:dyDescent="0.2">
      <c r="AB234" s="4">
        <v>252.52577820359284</v>
      </c>
    </row>
    <row r="235" spans="28:28" x14ac:dyDescent="0.2">
      <c r="AB235" s="4">
        <v>328.88921825242721</v>
      </c>
    </row>
    <row r="236" spans="28:28" x14ac:dyDescent="0.2">
      <c r="AB236" s="4">
        <v>4947.3416422222226</v>
      </c>
    </row>
    <row r="237" spans="28:28" x14ac:dyDescent="0.2">
      <c r="AB237" s="4">
        <v>7691.9239806451615</v>
      </c>
    </row>
    <row r="238" spans="28:28" x14ac:dyDescent="0.2">
      <c r="AB238" s="4">
        <v>616.10043452380955</v>
      </c>
    </row>
    <row r="239" spans="28:28" x14ac:dyDescent="0.2">
      <c r="AB239" s="4" t="e">
        <v>#DIV/0!</v>
      </c>
    </row>
    <row r="240" spans="28:28" x14ac:dyDescent="0.2">
      <c r="AB240" s="4" t="e">
        <v>#DIV/0!</v>
      </c>
    </row>
    <row r="241" spans="28:28" x14ac:dyDescent="0.2">
      <c r="AB241" s="4" t="e">
        <v>#DIV/0!</v>
      </c>
    </row>
    <row r="242" spans="28:28" x14ac:dyDescent="0.2">
      <c r="AB242" s="4" t="e">
        <v>#DIV/0!</v>
      </c>
    </row>
    <row r="243" spans="28:28" x14ac:dyDescent="0.2">
      <c r="AB243" s="4" t="e">
        <v>#DIV/0!</v>
      </c>
    </row>
    <row r="244" spans="28:28" x14ac:dyDescent="0.2">
      <c r="AB244" s="4" t="e">
        <v>#DIV/0!</v>
      </c>
    </row>
    <row r="245" spans="28:28" x14ac:dyDescent="0.2">
      <c r="AB245" s="4" t="e">
        <v>#DIV/0!</v>
      </c>
    </row>
    <row r="246" spans="28:28" x14ac:dyDescent="0.2">
      <c r="AB246" s="4" t="e">
        <v>#DIV/0!</v>
      </c>
    </row>
    <row r="247" spans="28:28" x14ac:dyDescent="0.2">
      <c r="AB247" s="4" t="e">
        <v>#DIV/0!</v>
      </c>
    </row>
    <row r="248" spans="28:28" x14ac:dyDescent="0.2">
      <c r="AB248" s="4" t="e">
        <v>#DIV/0!</v>
      </c>
    </row>
    <row r="249" spans="28:28" x14ac:dyDescent="0.2">
      <c r="AB249" s="4" t="e">
        <v>#DIV/0!</v>
      </c>
    </row>
    <row r="250" spans="28:28" x14ac:dyDescent="0.2">
      <c r="AB250" s="4" t="e">
        <v>#DIV/0!</v>
      </c>
    </row>
    <row r="251" spans="28:28" x14ac:dyDescent="0.2">
      <c r="AB251" s="4" t="e">
        <v>#DIV/0!</v>
      </c>
    </row>
    <row r="252" spans="28:28" x14ac:dyDescent="0.2">
      <c r="AB252" s="4">
        <v>80.972386934673366</v>
      </c>
    </row>
    <row r="253" spans="28:28" x14ac:dyDescent="0.2">
      <c r="AB253" s="4">
        <v>115.51407506702412</v>
      </c>
    </row>
    <row r="254" spans="28:28" x14ac:dyDescent="0.2">
      <c r="AB254" s="4">
        <v>323.80427184466015</v>
      </c>
    </row>
    <row r="255" spans="28:28" x14ac:dyDescent="0.2">
      <c r="AB255" s="4" t="e">
        <v>#DIV/0!</v>
      </c>
    </row>
    <row r="256" spans="28:28" x14ac:dyDescent="0.2">
      <c r="AB256" s="4" t="e">
        <v>#DIV/0!</v>
      </c>
    </row>
    <row r="257" spans="28:28" x14ac:dyDescent="0.2">
      <c r="AB257" s="4" t="e">
        <v>#DIV/0!</v>
      </c>
    </row>
    <row r="258" spans="28:28" x14ac:dyDescent="0.2">
      <c r="AB258" s="4" t="e">
        <v>#DIV/0!</v>
      </c>
    </row>
    <row r="259" spans="28:28" x14ac:dyDescent="0.2">
      <c r="AB259" s="4">
        <v>8.2132554919351826</v>
      </c>
    </row>
    <row r="260" spans="28:28" x14ac:dyDescent="0.2">
      <c r="AB260" s="4">
        <v>10.940284811905578</v>
      </c>
    </row>
    <row r="261" spans="28:28" x14ac:dyDescent="0.2">
      <c r="AB261" s="4">
        <v>6.0179077290199174</v>
      </c>
    </row>
    <row r="262" spans="28:28" x14ac:dyDescent="0.2">
      <c r="AB262" s="4">
        <v>8.8552546095072504</v>
      </c>
    </row>
    <row r="263" spans="28:28" x14ac:dyDescent="0.2">
      <c r="AB263" s="4">
        <v>9.3984217894220556</v>
      </c>
    </row>
    <row r="264" spans="28:28" x14ac:dyDescent="0.2">
      <c r="AB264" s="4">
        <v>17.066804477176678</v>
      </c>
    </row>
    <row r="265" spans="28:28" x14ac:dyDescent="0.2">
      <c r="AB265" s="4">
        <v>5.6900090269445363</v>
      </c>
    </row>
    <row r="266" spans="28:28" x14ac:dyDescent="0.2">
      <c r="AB266" s="4">
        <v>6.9215896633627185</v>
      </c>
    </row>
    <row r="267" spans="28:28" x14ac:dyDescent="0.2">
      <c r="AB267" s="4">
        <v>8.3820804445675403</v>
      </c>
    </row>
    <row r="268" spans="28:28" x14ac:dyDescent="0.2">
      <c r="AB268" s="4">
        <v>16.651450875501506</v>
      </c>
    </row>
    <row r="269" spans="28:28" x14ac:dyDescent="0.2">
      <c r="AB269" s="4">
        <v>386.71640602786465</v>
      </c>
    </row>
    <row r="270" spans="28:28" x14ac:dyDescent="0.2">
      <c r="AB270" s="4">
        <v>1616.9570364854803</v>
      </c>
    </row>
    <row r="271" spans="28:28" x14ac:dyDescent="0.2">
      <c r="AB271" s="4">
        <v>11.199908999451253</v>
      </c>
    </row>
    <row r="272" spans="28:28" x14ac:dyDescent="0.2">
      <c r="AB272" s="4">
        <v>14.508594746472511</v>
      </c>
    </row>
    <row r="273" spans="28:28" x14ac:dyDescent="0.2">
      <c r="AB273" s="4">
        <v>12.829091147544389</v>
      </c>
    </row>
    <row r="274" spans="28:28" x14ac:dyDescent="0.2">
      <c r="AB274" s="4">
        <v>10.483369517462528</v>
      </c>
    </row>
    <row r="275" spans="28:28" x14ac:dyDescent="0.2">
      <c r="AB275" s="4">
        <v>38.88567897495254</v>
      </c>
    </row>
    <row r="276" spans="28:28" x14ac:dyDescent="0.2">
      <c r="AB276" s="4">
        <v>13.064382166235296</v>
      </c>
    </row>
    <row r="277" spans="28:28" x14ac:dyDescent="0.2">
      <c r="AB277" s="4">
        <v>2366.3640104166666</v>
      </c>
    </row>
    <row r="278" spans="28:28" x14ac:dyDescent="0.2">
      <c r="AB278" s="4">
        <v>218.44154667328701</v>
      </c>
    </row>
    <row r="279" spans="28:28" x14ac:dyDescent="0.2">
      <c r="AB279" s="4">
        <v>0</v>
      </c>
    </row>
    <row r="280" spans="28:28" x14ac:dyDescent="0.2">
      <c r="AB280" s="4">
        <v>0</v>
      </c>
    </row>
    <row r="281" spans="28:28" x14ac:dyDescent="0.2">
      <c r="AB281" s="4">
        <v>29.560311711945928</v>
      </c>
    </row>
    <row r="282" spans="28:28" x14ac:dyDescent="0.2">
      <c r="AB282" s="4">
        <v>47.396613730569946</v>
      </c>
    </row>
    <row r="283" spans="28:28" x14ac:dyDescent="0.2">
      <c r="AB283" s="4">
        <v>103.93381512605043</v>
      </c>
    </row>
    <row r="284" spans="28:28" x14ac:dyDescent="0.2">
      <c r="AB284" s="4">
        <v>90.185526178535611</v>
      </c>
    </row>
    <row r="285" spans="28:28" x14ac:dyDescent="0.2">
      <c r="AB285" s="4">
        <v>32.480490332031252</v>
      </c>
    </row>
    <row r="286" spans="28:28" x14ac:dyDescent="0.2">
      <c r="AB286" s="4">
        <v>111.82908571428571</v>
      </c>
    </row>
    <row r="287" spans="28:28" x14ac:dyDescent="0.2">
      <c r="AB287" s="4">
        <v>104.60359712793733</v>
      </c>
    </row>
    <row r="288" spans="28:28" x14ac:dyDescent="0.2">
      <c r="AB288" s="4">
        <v>73.401082489451483</v>
      </c>
    </row>
    <row r="289" spans="28:28" x14ac:dyDescent="0.2">
      <c r="AB289" s="4">
        <v>266.31036144578309</v>
      </c>
    </row>
    <row r="290" spans="28:28" x14ac:dyDescent="0.2">
      <c r="AB290" s="4">
        <v>152.8563953488372</v>
      </c>
    </row>
    <row r="291" spans="28:28" x14ac:dyDescent="0.2">
      <c r="AB291" s="4">
        <v>4121.2160000000003</v>
      </c>
    </row>
    <row r="292" spans="28:28" x14ac:dyDescent="0.2">
      <c r="AB292" s="4">
        <v>235.61543478260867</v>
      </c>
    </row>
    <row r="293" spans="28:28" x14ac:dyDescent="0.2">
      <c r="AB293" s="4">
        <v>2460.41</v>
      </c>
    </row>
    <row r="294" spans="28:28" x14ac:dyDescent="0.2">
      <c r="AB294" s="4">
        <v>2386.96875</v>
      </c>
    </row>
    <row r="295" spans="28:28" x14ac:dyDescent="0.2">
      <c r="AB295" s="4">
        <v>144.4649152542373</v>
      </c>
    </row>
    <row r="296" spans="28:28" x14ac:dyDescent="0.2">
      <c r="AB296" s="4">
        <v>215.61132352941175</v>
      </c>
    </row>
    <row r="297" spans="28:28" x14ac:dyDescent="0.2">
      <c r="AB297" s="4" t="e">
        <v>#DIV/0!</v>
      </c>
    </row>
    <row r="298" spans="28:28" x14ac:dyDescent="0.2">
      <c r="AB298" s="4">
        <v>92.476062992125975</v>
      </c>
    </row>
    <row r="299" spans="28:28" x14ac:dyDescent="0.2">
      <c r="AB299" s="4">
        <v>149.09673747178329</v>
      </c>
    </row>
    <row r="300" spans="28:28" x14ac:dyDescent="0.2">
      <c r="AB300" s="4">
        <v>189.3945163895487</v>
      </c>
    </row>
    <row r="301" spans="28:28" x14ac:dyDescent="0.2">
      <c r="AB301" s="4">
        <v>389.70022205128208</v>
      </c>
    </row>
    <row r="302" spans="28:28" x14ac:dyDescent="0.2">
      <c r="AB302" s="4">
        <v>522.96972457627112</v>
      </c>
    </row>
    <row r="303" spans="28:28" x14ac:dyDescent="0.2">
      <c r="AB303" s="4">
        <v>1484.2891</v>
      </c>
    </row>
    <row r="304" spans="28:28" x14ac:dyDescent="0.2">
      <c r="AB304" s="4">
        <v>126.51435784114054</v>
      </c>
    </row>
    <row r="305" spans="28:28" x14ac:dyDescent="0.2">
      <c r="AB305" s="4">
        <v>187.07368550724638</v>
      </c>
    </row>
    <row r="306" spans="28:28" x14ac:dyDescent="0.2">
      <c r="AB306" s="4">
        <v>1756.0217</v>
      </c>
    </row>
    <row r="307" spans="28:28" x14ac:dyDescent="0.2">
      <c r="AB307" s="4">
        <v>281.78817149999998</v>
      </c>
    </row>
    <row r="308" spans="28:28" x14ac:dyDescent="0.2">
      <c r="AB308" s="4">
        <v>178.97882568093385</v>
      </c>
    </row>
    <row r="309" spans="28:28" x14ac:dyDescent="0.2">
      <c r="AB309" s="4">
        <v>32.159062263675317</v>
      </c>
    </row>
    <row r="310" spans="28:28" x14ac:dyDescent="0.2">
      <c r="AB310" s="4">
        <v>80.040573582254879</v>
      </c>
    </row>
    <row r="311" spans="28:28" x14ac:dyDescent="0.2">
      <c r="AB311" s="4">
        <v>129.16187123026751</v>
      </c>
    </row>
    <row r="312" spans="28:28" x14ac:dyDescent="0.2">
      <c r="AB312" s="4">
        <v>148.15455237257751</v>
      </c>
    </row>
    <row r="313" spans="28:28" x14ac:dyDescent="0.2">
      <c r="AB313" s="4">
        <v>205.06894493216282</v>
      </c>
    </row>
    <row r="314" spans="28:28" x14ac:dyDescent="0.2">
      <c r="AB314" s="4">
        <v>332.04278122799155</v>
      </c>
    </row>
    <row r="315" spans="28:28" x14ac:dyDescent="0.2">
      <c r="AB315" s="4">
        <v>703.57318732145291</v>
      </c>
    </row>
    <row r="316" spans="28:28" x14ac:dyDescent="0.2">
      <c r="AB316" s="4">
        <v>249.86063460585027</v>
      </c>
    </row>
    <row r="317" spans="28:28" x14ac:dyDescent="0.2">
      <c r="AB317" s="4">
        <v>415.85726180944755</v>
      </c>
    </row>
    <row r="318" spans="28:28" x14ac:dyDescent="0.2">
      <c r="AB318" s="4">
        <v>329.48290272315791</v>
      </c>
    </row>
    <row r="319" spans="28:28" x14ac:dyDescent="0.2">
      <c r="AB319" s="4">
        <v>21.842616949640291</v>
      </c>
    </row>
    <row r="320" spans="28:28" x14ac:dyDescent="0.2">
      <c r="AB320" s="4">
        <v>29.543692086112795</v>
      </c>
    </row>
    <row r="321" spans="28:28" x14ac:dyDescent="0.2">
      <c r="AB321" s="4">
        <v>19.237530369609857</v>
      </c>
    </row>
    <row r="322" spans="28:28" x14ac:dyDescent="0.2">
      <c r="AB322" s="4">
        <v>36.430888671472708</v>
      </c>
    </row>
    <row r="323" spans="28:28" x14ac:dyDescent="0.2">
      <c r="AB323" s="4">
        <v>70.018262247372675</v>
      </c>
    </row>
    <row r="324" spans="28:28" x14ac:dyDescent="0.2">
      <c r="AB324" s="4">
        <v>17.165369035123135</v>
      </c>
    </row>
    <row r="325" spans="28:28" x14ac:dyDescent="0.2">
      <c r="AB325" s="4">
        <v>67.972500824499406</v>
      </c>
    </row>
    <row r="326" spans="28:28" x14ac:dyDescent="0.2">
      <c r="AB326" s="4">
        <v>198.83547339743589</v>
      </c>
    </row>
    <row r="327" spans="28:28" x14ac:dyDescent="0.2">
      <c r="AB327" s="4">
        <v>29.235929049773755</v>
      </c>
    </row>
    <row r="328" spans="28:28" x14ac:dyDescent="0.2">
      <c r="AB328" s="4">
        <v>37.121370397489542</v>
      </c>
    </row>
    <row r="329" spans="28:28" x14ac:dyDescent="0.2">
      <c r="AB329" s="4">
        <v>576.16703703703706</v>
      </c>
    </row>
    <row r="330" spans="28:28" x14ac:dyDescent="0.2">
      <c r="AB330" s="4" t="e">
        <v>#DIV/0!</v>
      </c>
    </row>
    <row r="331" spans="28:28" x14ac:dyDescent="0.2">
      <c r="AB331" s="4" t="e">
        <v>#DIV/0!</v>
      </c>
    </row>
    <row r="332" spans="28:28" x14ac:dyDescent="0.2">
      <c r="AB332" s="4" t="e">
        <v>#DIV/0!</v>
      </c>
    </row>
    <row r="333" spans="28:28" x14ac:dyDescent="0.2">
      <c r="AB333" s="4" t="e">
        <v>#DIV/0!</v>
      </c>
    </row>
    <row r="334" spans="28:28" x14ac:dyDescent="0.2">
      <c r="AB334" s="4" t="e">
        <v>#DIV/0!</v>
      </c>
    </row>
    <row r="335" spans="28:28" x14ac:dyDescent="0.2">
      <c r="AB335" s="4" t="e">
        <v>#DIV/0!</v>
      </c>
    </row>
    <row r="336" spans="28:28" x14ac:dyDescent="0.2">
      <c r="AB336" s="4" t="e">
        <v>#DIV/0!</v>
      </c>
    </row>
    <row r="337" spans="28:28" x14ac:dyDescent="0.2">
      <c r="AB337" s="4" t="e">
        <v>#DIV/0!</v>
      </c>
    </row>
    <row r="338" spans="28:28" x14ac:dyDescent="0.2">
      <c r="AB338" s="4" t="e">
        <v>#DIV/0!</v>
      </c>
    </row>
    <row r="339" spans="28:28" x14ac:dyDescent="0.2">
      <c r="AB339" s="4">
        <v>11.012222222222222</v>
      </c>
    </row>
    <row r="340" spans="28:28" x14ac:dyDescent="0.2">
      <c r="AB340" s="4">
        <v>23.590864600326267</v>
      </c>
    </row>
    <row r="341" spans="28:28" x14ac:dyDescent="0.2">
      <c r="AB341" s="4">
        <v>390.29640000000001</v>
      </c>
    </row>
    <row r="342" spans="28:28" x14ac:dyDescent="0.2">
      <c r="AB342" s="4">
        <v>969.38869565217385</v>
      </c>
    </row>
    <row r="343" spans="28:28" x14ac:dyDescent="0.2">
      <c r="AB343" s="4">
        <v>731.75861111111112</v>
      </c>
    </row>
    <row r="344" spans="28:28" x14ac:dyDescent="0.2">
      <c r="AB344" s="4">
        <v>610.36690909090908</v>
      </c>
    </row>
    <row r="345" spans="28:28" x14ac:dyDescent="0.2">
      <c r="AB345" s="4">
        <v>267.35138888888889</v>
      </c>
    </row>
    <row r="346" spans="28:28" x14ac:dyDescent="0.2">
      <c r="AB346" s="4">
        <v>235.90909090909091</v>
      </c>
    </row>
    <row r="347" spans="28:28" x14ac:dyDescent="0.2">
      <c r="AB347" s="4">
        <v>186.55362962962965</v>
      </c>
    </row>
    <row r="348" spans="28:28" x14ac:dyDescent="0.2">
      <c r="AB348" s="4">
        <v>174.38235294117646</v>
      </c>
    </row>
    <row r="349" spans="28:28" x14ac:dyDescent="0.2">
      <c r="AB349" s="4">
        <v>71.843435448577679</v>
      </c>
    </row>
    <row r="350" spans="28:28" x14ac:dyDescent="0.2">
      <c r="AB350" s="4">
        <v>53.944371019108281</v>
      </c>
    </row>
    <row r="351" spans="28:28" x14ac:dyDescent="0.2">
      <c r="AB351" s="4">
        <v>3.390284167794317</v>
      </c>
    </row>
    <row r="352" spans="28:28" x14ac:dyDescent="0.2">
      <c r="AB352" s="4">
        <v>3.026534880389629</v>
      </c>
    </row>
    <row r="353" spans="28:28" x14ac:dyDescent="0.2">
      <c r="AB353" s="4">
        <v>4.5921791590493601</v>
      </c>
    </row>
    <row r="354" spans="28:28" x14ac:dyDescent="0.2">
      <c r="AB354" s="4">
        <v>8.4749119837508466</v>
      </c>
    </row>
    <row r="355" spans="28:28" x14ac:dyDescent="0.2">
      <c r="AB355" s="4">
        <v>6.9812108559498958</v>
      </c>
    </row>
    <row r="356" spans="28:28" x14ac:dyDescent="0.2">
      <c r="AB356" s="4">
        <v>15.380173857050869</v>
      </c>
    </row>
    <row r="357" spans="28:28" x14ac:dyDescent="0.2">
      <c r="AB357" s="4">
        <v>12.455587392550143</v>
      </c>
    </row>
    <row r="358" spans="28:28" x14ac:dyDescent="0.2">
      <c r="AB358" s="4">
        <v>4.6484876260311641</v>
      </c>
    </row>
    <row r="359" spans="28:28" x14ac:dyDescent="0.2">
      <c r="AB359" s="4">
        <v>20.21105833333333</v>
      </c>
    </row>
    <row r="360" spans="28:28" x14ac:dyDescent="0.2">
      <c r="AB360" s="4">
        <v>46.435090459363956</v>
      </c>
    </row>
    <row r="361" spans="28:28" x14ac:dyDescent="0.2">
      <c r="AB361" s="4">
        <v>43.572169888475834</v>
      </c>
    </row>
    <row r="362" spans="28:28" x14ac:dyDescent="0.2">
      <c r="AB362" s="4">
        <v>76.88767918367347</v>
      </c>
    </row>
    <row r="363" spans="28:28" x14ac:dyDescent="0.2">
      <c r="AB363" s="4">
        <v>201.43826865671642</v>
      </c>
    </row>
    <row r="364" spans="28:28" x14ac:dyDescent="0.2">
      <c r="AB364" s="4">
        <v>108.33106595744681</v>
      </c>
    </row>
    <row r="365" spans="28:28" x14ac:dyDescent="0.2">
      <c r="AB365" s="4">
        <v>175.12386596858639</v>
      </c>
    </row>
    <row r="366" spans="28:28" x14ac:dyDescent="0.2">
      <c r="AB366" s="4">
        <v>282.99648256880732</v>
      </c>
    </row>
    <row r="367" spans="28:28" x14ac:dyDescent="0.2">
      <c r="AB367" s="4">
        <v>538.91304324324324</v>
      </c>
    </row>
    <row r="368" spans="28:28" x14ac:dyDescent="0.2">
      <c r="AB368" s="4">
        <v>193.25461172839508</v>
      </c>
    </row>
    <row r="369" spans="28:28" x14ac:dyDescent="0.2">
      <c r="AB369" s="4">
        <v>1169.9583666666667</v>
      </c>
    </row>
    <row r="370" spans="28:28" x14ac:dyDescent="0.2">
      <c r="AB370" s="4">
        <v>331.78826571428573</v>
      </c>
    </row>
    <row r="371" spans="28:28" x14ac:dyDescent="0.2">
      <c r="AB371" s="4">
        <v>54.528933539094645</v>
      </c>
    </row>
    <row r="372" spans="28:28" x14ac:dyDescent="0.2">
      <c r="AB372" s="4">
        <v>197.65318855421688</v>
      </c>
    </row>
    <row r="373" spans="28:28" x14ac:dyDescent="0.2">
      <c r="AB373" s="4">
        <v>5729.3442750000004</v>
      </c>
    </row>
    <row r="374" spans="28:28" x14ac:dyDescent="0.2">
      <c r="AB374" s="4">
        <v>108.56241010752689</v>
      </c>
    </row>
    <row r="375" spans="28:28" x14ac:dyDescent="0.2">
      <c r="AB375" s="4" t="e">
        <v>#DIV/0!</v>
      </c>
    </row>
    <row r="376" spans="28:28" x14ac:dyDescent="0.2">
      <c r="AB376" s="4">
        <v>58304.37</v>
      </c>
    </row>
    <row r="377" spans="28:28" x14ac:dyDescent="0.2">
      <c r="AB377" s="4">
        <v>7802.9316374999999</v>
      </c>
    </row>
    <row r="378" spans="28:28" x14ac:dyDescent="0.2">
      <c r="AB378" s="4">
        <v>2107.6585749999999</v>
      </c>
    </row>
    <row r="379" spans="28:28" x14ac:dyDescent="0.2">
      <c r="AB379" s="4">
        <v>36.228243944289872</v>
      </c>
    </row>
    <row r="380" spans="28:28" x14ac:dyDescent="0.2">
      <c r="AB380" s="4">
        <v>120.33694442746226</v>
      </c>
    </row>
    <row r="381" spans="28:28" x14ac:dyDescent="0.2">
      <c r="AB381" s="4">
        <v>38.366741943300219</v>
      </c>
    </row>
    <row r="382" spans="28:28" x14ac:dyDescent="0.2">
      <c r="AB382" s="4">
        <v>170.05214708946477</v>
      </c>
    </row>
    <row r="383" spans="28:28" x14ac:dyDescent="0.2">
      <c r="AB383" s="4">
        <v>613.69434959504167</v>
      </c>
    </row>
    <row r="384" spans="28:28" x14ac:dyDescent="0.2">
      <c r="AB384" s="4">
        <v>81.142338672222309</v>
      </c>
    </row>
    <row r="385" spans="28:28" x14ac:dyDescent="0.2">
      <c r="AB385" s="4">
        <v>566.63310889250067</v>
      </c>
    </row>
    <row r="386" spans="28:28" x14ac:dyDescent="0.2">
      <c r="AB386" s="4">
        <v>697.51598408011307</v>
      </c>
    </row>
    <row r="387" spans="28:28" x14ac:dyDescent="0.2">
      <c r="AB387" s="4">
        <v>765.67710549258936</v>
      </c>
    </row>
    <row r="388" spans="28:28" x14ac:dyDescent="0.2">
      <c r="AB388" s="4">
        <v>126.29016897492112</v>
      </c>
    </row>
    <row r="389" spans="28:28" x14ac:dyDescent="0.2">
      <c r="AB389" s="4">
        <v>0</v>
      </c>
    </row>
    <row r="390" spans="28:28" x14ac:dyDescent="0.2">
      <c r="AB390" s="4">
        <v>0</v>
      </c>
    </row>
    <row r="391" spans="28:28" x14ac:dyDescent="0.2">
      <c r="AB391" s="4">
        <v>0</v>
      </c>
    </row>
    <row r="392" spans="28:28" x14ac:dyDescent="0.2">
      <c r="AB392" s="4">
        <v>0</v>
      </c>
    </row>
    <row r="393" spans="28:28" x14ac:dyDescent="0.2">
      <c r="AB393" s="4">
        <v>0</v>
      </c>
    </row>
    <row r="394" spans="28:28" x14ac:dyDescent="0.2">
      <c r="AB394" s="4">
        <v>0</v>
      </c>
    </row>
    <row r="395" spans="28:28" x14ac:dyDescent="0.2">
      <c r="AB395" s="4">
        <v>0</v>
      </c>
    </row>
    <row r="396" spans="28:28" x14ac:dyDescent="0.2">
      <c r="AB396" s="4">
        <v>0</v>
      </c>
    </row>
    <row r="397" spans="28:28" x14ac:dyDescent="0.2">
      <c r="AB397" s="4">
        <v>50.186659772492241</v>
      </c>
    </row>
    <row r="398" spans="28:28" x14ac:dyDescent="0.2">
      <c r="AB398" s="4">
        <v>53.09350993377484</v>
      </c>
    </row>
    <row r="399" spans="28:28" x14ac:dyDescent="0.2">
      <c r="AB399" s="4" t="e">
        <v>#DIV/0!</v>
      </c>
    </row>
    <row r="400" spans="28:28" x14ac:dyDescent="0.2">
      <c r="AB400" s="4" t="e">
        <v>#DIV/0!</v>
      </c>
    </row>
    <row r="401" spans="28:28" x14ac:dyDescent="0.2">
      <c r="AB401" s="4" t="e">
        <v>#DIV/0!</v>
      </c>
    </row>
    <row r="402" spans="28:28" x14ac:dyDescent="0.2">
      <c r="AB402" s="4">
        <v>24.601585819521176</v>
      </c>
    </row>
    <row r="403" spans="28:28" x14ac:dyDescent="0.2">
      <c r="AB403" s="4">
        <v>27.526380299251869</v>
      </c>
    </row>
    <row r="404" spans="28:28" x14ac:dyDescent="0.2">
      <c r="AB404" s="4">
        <v>177.39950673076922</v>
      </c>
    </row>
    <row r="405" spans="28:28" x14ac:dyDescent="0.2">
      <c r="AB405" s="4">
        <v>602.59147872340429</v>
      </c>
    </row>
    <row r="406" spans="28:28" x14ac:dyDescent="0.2">
      <c r="AB406" s="4">
        <v>1108.5011153846153</v>
      </c>
    </row>
    <row r="407" spans="28:28" x14ac:dyDescent="0.2">
      <c r="AB407" s="4">
        <v>277.9097980952381</v>
      </c>
    </row>
    <row r="408" spans="28:28" x14ac:dyDescent="0.2">
      <c r="AB408" s="4">
        <v>577.51450847457625</v>
      </c>
    </row>
    <row r="409" spans="28:28" x14ac:dyDescent="0.2">
      <c r="AB409" s="4" t="e">
        <v>#DIV/0!</v>
      </c>
    </row>
    <row r="410" spans="28:28" x14ac:dyDescent="0.2">
      <c r="AB410" s="4" t="e">
        <v>#DIV/0!</v>
      </c>
    </row>
    <row r="411" spans="28:28" x14ac:dyDescent="0.2">
      <c r="AB411" s="4" t="e">
        <v>#DIV/0!</v>
      </c>
    </row>
    <row r="412" spans="28:28" x14ac:dyDescent="0.2">
      <c r="AB412" s="4" t="e">
        <v>#DIV/0!</v>
      </c>
    </row>
    <row r="413" spans="28:28" x14ac:dyDescent="0.2">
      <c r="AB413" s="4" t="e">
        <v>#DIV/0!</v>
      </c>
    </row>
    <row r="414" spans="28:28" x14ac:dyDescent="0.2">
      <c r="AB414" s="4" t="e">
        <v>#DIV/0!</v>
      </c>
    </row>
    <row r="415" spans="28:28" x14ac:dyDescent="0.2">
      <c r="AB415" s="4" t="e">
        <v>#DIV/0!</v>
      </c>
    </row>
    <row r="416" spans="28:28" x14ac:dyDescent="0.2">
      <c r="AB416" s="4" t="e">
        <v>#DIV/0!</v>
      </c>
    </row>
    <row r="417" spans="28:28" x14ac:dyDescent="0.2">
      <c r="AB417" s="4" t="e">
        <v>#DIV/0!</v>
      </c>
    </row>
    <row r="418" spans="28:28" x14ac:dyDescent="0.2">
      <c r="AB418" s="4" t="e">
        <v>#DIV/0!</v>
      </c>
    </row>
    <row r="419" spans="28:28" x14ac:dyDescent="0.2">
      <c r="AB419" s="4" t="e">
        <v>#DIV/0!</v>
      </c>
    </row>
    <row r="420" spans="28:28" x14ac:dyDescent="0.2">
      <c r="AB420" s="4">
        <v>753.61026142628498</v>
      </c>
    </row>
    <row r="421" spans="28:28" x14ac:dyDescent="0.2">
      <c r="AB421" s="4" t="e">
        <v>#DIV/0!</v>
      </c>
    </row>
    <row r="422" spans="28:28" x14ac:dyDescent="0.2">
      <c r="AB422" s="4">
        <v>675.53915414515302</v>
      </c>
    </row>
    <row r="423" spans="28:28" x14ac:dyDescent="0.2">
      <c r="AB423" s="4">
        <v>53.094908485856905</v>
      </c>
    </row>
    <row r="424" spans="28:28" x14ac:dyDescent="0.2">
      <c r="AB424" s="4">
        <v>0</v>
      </c>
    </row>
    <row r="425" spans="28:28" x14ac:dyDescent="0.2">
      <c r="AB425" s="4">
        <v>0</v>
      </c>
    </row>
    <row r="426" spans="28:28" x14ac:dyDescent="0.2">
      <c r="AB426" s="4">
        <v>40.526673929008567</v>
      </c>
    </row>
    <row r="427" spans="28:28" x14ac:dyDescent="0.2">
      <c r="AB427" s="4">
        <v>399.30336315789475</v>
      </c>
    </row>
    <row r="428" spans="28:28" x14ac:dyDescent="0.2">
      <c r="AB428" s="4">
        <v>95.317735766423354</v>
      </c>
    </row>
    <row r="429" spans="28:28" x14ac:dyDescent="0.2">
      <c r="AB429" s="4">
        <v>223.22545360824742</v>
      </c>
    </row>
    <row r="430" spans="28:28" x14ac:dyDescent="0.2">
      <c r="AB430" s="4">
        <v>201.92187612612611</v>
      </c>
    </row>
    <row r="431" spans="28:28" x14ac:dyDescent="0.2">
      <c r="AB431" s="4">
        <v>329.9000681818182</v>
      </c>
    </row>
    <row r="432" spans="28:28" x14ac:dyDescent="0.2">
      <c r="AB432" s="4">
        <v>179.4457296803653</v>
      </c>
    </row>
    <row r="433" spans="28:28" x14ac:dyDescent="0.2">
      <c r="AB433" s="4">
        <v>76.487514145605431</v>
      </c>
    </row>
    <row r="434" spans="28:28" x14ac:dyDescent="0.2">
      <c r="AB434" s="4">
        <v>173.33370576923076</v>
      </c>
    </row>
    <row r="435" spans="28:28" x14ac:dyDescent="0.2">
      <c r="AB435" s="4">
        <v>204.21104039321949</v>
      </c>
    </row>
    <row r="436" spans="28:28" x14ac:dyDescent="0.2">
      <c r="AB436" s="4">
        <v>122.85285437232972</v>
      </c>
    </row>
    <row r="437" spans="28:28" x14ac:dyDescent="0.2">
      <c r="AB437" s="4">
        <v>626.42861085048844</v>
      </c>
    </row>
    <row r="438" spans="28:28" x14ac:dyDescent="0.2">
      <c r="AB438" s="4">
        <v>14.752977884109487</v>
      </c>
    </row>
    <row r="439" spans="28:28" x14ac:dyDescent="0.2">
      <c r="AB439" s="4">
        <v>13.955324707667671</v>
      </c>
    </row>
    <row r="440" spans="28:28" x14ac:dyDescent="0.2">
      <c r="AB440" s="4">
        <v>331.56015612962869</v>
      </c>
    </row>
    <row r="441" spans="28:28" x14ac:dyDescent="0.2">
      <c r="AB441" s="4">
        <v>1595.8407071428571</v>
      </c>
    </row>
    <row r="442" spans="28:28" x14ac:dyDescent="0.2">
      <c r="AB442" s="4">
        <v>26.18882569974555</v>
      </c>
    </row>
    <row r="443" spans="28:28" x14ac:dyDescent="0.2">
      <c r="AB443" s="4">
        <v>0</v>
      </c>
    </row>
    <row r="444" spans="28:28" x14ac:dyDescent="0.2">
      <c r="AB444" s="4">
        <v>0</v>
      </c>
    </row>
    <row r="445" spans="28:28" x14ac:dyDescent="0.2">
      <c r="AB445" s="4">
        <v>76.674387096774197</v>
      </c>
    </row>
    <row r="446" spans="28:28" x14ac:dyDescent="0.2">
      <c r="AB446" s="4">
        <v>155.4</v>
      </c>
    </row>
    <row r="447" spans="28:28" x14ac:dyDescent="0.2">
      <c r="AB447" s="4">
        <v>13621.905000000001</v>
      </c>
    </row>
    <row r="448" spans="28:28" x14ac:dyDescent="0.2">
      <c r="AB448" s="4">
        <v>405.43016393442628</v>
      </c>
    </row>
    <row r="449" spans="28:28" x14ac:dyDescent="0.2">
      <c r="AB449" s="4">
        <v>519.37811320754713</v>
      </c>
    </row>
    <row r="450" spans="28:28" x14ac:dyDescent="0.2">
      <c r="AB450" s="4">
        <v>13292.4</v>
      </c>
    </row>
    <row r="451" spans="28:28" x14ac:dyDescent="0.2">
      <c r="AB451" s="4">
        <v>2672.19</v>
      </c>
    </row>
    <row r="452" spans="28:28" x14ac:dyDescent="0.2">
      <c r="AB452" s="4">
        <v>514.44615384615383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0AE10-5C9C-4A54-A30C-CB20520062A8}">
  <sheetPr codeName="XLSTAT_20200629_003520_1">
    <tabColor rgb="FF92D050"/>
  </sheetPr>
  <dimension ref="B1:M581"/>
  <sheetViews>
    <sheetView zoomScaleNormal="100" workbookViewId="0">
      <selection activeCell="F7" sqref="F7"/>
    </sheetView>
  </sheetViews>
  <sheetFormatPr baseColWidth="10" defaultRowHeight="15" x14ac:dyDescent="0.2"/>
  <cols>
    <col min="1" max="1" width="6.1640625" customWidth="1"/>
  </cols>
  <sheetData>
    <row r="1" spans="2:9" x14ac:dyDescent="0.2">
      <c r="B1" t="s">
        <v>857</v>
      </c>
    </row>
    <row r="2" spans="2:9" x14ac:dyDescent="0.2">
      <c r="B2" t="s">
        <v>858</v>
      </c>
    </row>
    <row r="3" spans="2:9" ht="34.25" customHeight="1" x14ac:dyDescent="0.2"/>
    <row r="4" spans="2:9" ht="16.25" customHeight="1" x14ac:dyDescent="0.2">
      <c r="B4" s="13"/>
    </row>
    <row r="7" spans="2:9" x14ac:dyDescent="0.2">
      <c r="B7" s="14" t="s">
        <v>1175</v>
      </c>
    </row>
    <row r="10" spans="2:9" x14ac:dyDescent="0.2">
      <c r="B10" s="14" t="s">
        <v>859</v>
      </c>
    </row>
    <row r="11" spans="2:9" ht="16" thickBot="1" x14ac:dyDescent="0.25"/>
    <row r="12" spans="2:9" ht="48" x14ac:dyDescent="0.2">
      <c r="B12" s="16" t="s">
        <v>645</v>
      </c>
      <c r="C12" s="17" t="s">
        <v>646</v>
      </c>
      <c r="D12" s="17" t="s">
        <v>860</v>
      </c>
      <c r="E12" s="17" t="s">
        <v>861</v>
      </c>
      <c r="F12" s="17" t="s">
        <v>647</v>
      </c>
      <c r="G12" s="17" t="s">
        <v>648</v>
      </c>
      <c r="H12" s="17" t="s">
        <v>862</v>
      </c>
      <c r="I12" s="17" t="s">
        <v>863</v>
      </c>
    </row>
    <row r="13" spans="2:9" x14ac:dyDescent="0.2">
      <c r="B13" s="18" t="s">
        <v>1176</v>
      </c>
      <c r="C13" s="20">
        <v>413</v>
      </c>
      <c r="D13" s="20">
        <v>0</v>
      </c>
      <c r="E13" s="20">
        <v>413</v>
      </c>
      <c r="F13" s="23">
        <v>-1.0680000000000001</v>
      </c>
      <c r="G13" s="23">
        <v>4.42</v>
      </c>
      <c r="H13" s="23">
        <v>0.14126392251815975</v>
      </c>
      <c r="I13" s="23">
        <v>0.36136226287509271</v>
      </c>
    </row>
    <row r="14" spans="2:9" x14ac:dyDescent="0.2">
      <c r="B14" s="15" t="s">
        <v>984</v>
      </c>
      <c r="C14" s="21">
        <v>413</v>
      </c>
      <c r="D14" s="21">
        <v>0</v>
      </c>
      <c r="E14" s="21">
        <v>413</v>
      </c>
      <c r="F14" s="24">
        <v>0</v>
      </c>
      <c r="G14" s="24">
        <v>1385.4235062376888</v>
      </c>
      <c r="H14" s="24">
        <v>78.088854181494071</v>
      </c>
      <c r="I14" s="24">
        <v>168.19424087417153</v>
      </c>
    </row>
    <row r="15" spans="2:9" x14ac:dyDescent="0.2">
      <c r="B15" s="15" t="s">
        <v>635</v>
      </c>
      <c r="C15" s="21">
        <v>413</v>
      </c>
      <c r="D15" s="21">
        <v>0</v>
      </c>
      <c r="E15" s="21">
        <v>413</v>
      </c>
      <c r="F15" s="24">
        <v>6.0512653002260182</v>
      </c>
      <c r="G15" s="24">
        <v>12.979707050336138</v>
      </c>
      <c r="H15" s="24">
        <v>9.3743978742788467</v>
      </c>
      <c r="I15" s="24">
        <v>1.4081533191982638</v>
      </c>
    </row>
    <row r="16" spans="2:9" x14ac:dyDescent="0.2">
      <c r="B16" s="15" t="s">
        <v>644</v>
      </c>
      <c r="C16" s="21">
        <v>413</v>
      </c>
      <c r="D16" s="21">
        <v>0</v>
      </c>
      <c r="E16" s="21">
        <v>413</v>
      </c>
      <c r="F16" s="24">
        <v>-25.818999999999999</v>
      </c>
      <c r="G16" s="24">
        <v>108.428</v>
      </c>
      <c r="H16" s="24">
        <v>3.1121138014527854</v>
      </c>
      <c r="I16" s="24">
        <v>8.7510193114542361</v>
      </c>
    </row>
    <row r="17" spans="2:9" x14ac:dyDescent="0.2">
      <c r="B17" s="15" t="s">
        <v>634</v>
      </c>
      <c r="C17" s="21">
        <v>413</v>
      </c>
      <c r="D17" s="21">
        <v>0</v>
      </c>
      <c r="E17" s="21">
        <v>413</v>
      </c>
      <c r="F17" s="24">
        <v>-78.151773873914138</v>
      </c>
      <c r="G17" s="24">
        <v>222.80794005521233</v>
      </c>
      <c r="H17" s="24">
        <v>5.7666689716957862</v>
      </c>
      <c r="I17" s="24">
        <v>27.026741087119323</v>
      </c>
    </row>
    <row r="18" spans="2:9" ht="16" thickBot="1" x14ac:dyDescent="0.25">
      <c r="B18" s="19" t="s">
        <v>636</v>
      </c>
      <c r="C18" s="22">
        <v>413</v>
      </c>
      <c r="D18" s="22">
        <v>0</v>
      </c>
      <c r="E18" s="22">
        <v>413</v>
      </c>
      <c r="F18" s="25">
        <v>0.28944120321032701</v>
      </c>
      <c r="G18" s="25">
        <v>7.7137186802282312</v>
      </c>
      <c r="H18" s="25">
        <v>2.2291386547152459</v>
      </c>
      <c r="I18" s="25">
        <v>1.480781427626793</v>
      </c>
    </row>
    <row r="21" spans="2:9" x14ac:dyDescent="0.2">
      <c r="B21" s="14" t="s">
        <v>864</v>
      </c>
    </row>
    <row r="22" spans="2:9" ht="16" thickBot="1" x14ac:dyDescent="0.25"/>
    <row r="23" spans="2:9" ht="32" x14ac:dyDescent="0.2">
      <c r="B23" s="16"/>
      <c r="C23" s="17" t="s">
        <v>984</v>
      </c>
      <c r="D23" s="17" t="s">
        <v>635</v>
      </c>
      <c r="E23" s="17" t="s">
        <v>644</v>
      </c>
      <c r="F23" s="17" t="s">
        <v>634</v>
      </c>
      <c r="G23" s="17" t="s">
        <v>636</v>
      </c>
      <c r="H23" s="26" t="s">
        <v>1176</v>
      </c>
    </row>
    <row r="24" spans="2:9" x14ac:dyDescent="0.2">
      <c r="B24" s="27" t="s">
        <v>984</v>
      </c>
      <c r="C24" s="29">
        <v>1</v>
      </c>
      <c r="D24" s="29">
        <v>0.36122860002551138</v>
      </c>
      <c r="E24" s="29">
        <v>-7.9956829644537972E-2</v>
      </c>
      <c r="F24" s="29">
        <v>-0.11434715166469146</v>
      </c>
      <c r="G24" s="29">
        <v>-0.18233141097219022</v>
      </c>
      <c r="H24" s="23">
        <v>-9.0168081656300234E-2</v>
      </c>
    </row>
    <row r="25" spans="2:9" x14ac:dyDescent="0.2">
      <c r="B25" s="15" t="s">
        <v>635</v>
      </c>
      <c r="C25" s="24">
        <v>0.36122860002551138</v>
      </c>
      <c r="D25" s="32">
        <v>1</v>
      </c>
      <c r="E25" s="24">
        <v>-7.3147389296177423E-2</v>
      </c>
      <c r="F25" s="24">
        <v>-0.14349130445975883</v>
      </c>
      <c r="G25" s="24">
        <v>-0.46534972752964004</v>
      </c>
      <c r="H25" s="30">
        <v>-1.8702773095705102E-2</v>
      </c>
    </row>
    <row r="26" spans="2:9" x14ac:dyDescent="0.2">
      <c r="B26" s="15" t="s">
        <v>644</v>
      </c>
      <c r="C26" s="24">
        <v>-7.9956829644537972E-2</v>
      </c>
      <c r="D26" s="24">
        <v>-7.3147389296177423E-2</v>
      </c>
      <c r="E26" s="32">
        <v>1</v>
      </c>
      <c r="F26" s="24">
        <v>3.6355803958461975E-2</v>
      </c>
      <c r="G26" s="24">
        <v>-2.6988583079414832E-2</v>
      </c>
      <c r="H26" s="30">
        <v>0.45085694085024663</v>
      </c>
    </row>
    <row r="27" spans="2:9" x14ac:dyDescent="0.2">
      <c r="B27" s="15" t="s">
        <v>634</v>
      </c>
      <c r="C27" s="24">
        <v>-0.11434715166469146</v>
      </c>
      <c r="D27" s="24">
        <v>-0.14349130445975883</v>
      </c>
      <c r="E27" s="24">
        <v>3.6355803958461975E-2</v>
      </c>
      <c r="F27" s="32">
        <v>1</v>
      </c>
      <c r="G27" s="24">
        <v>-1.0742977330235329E-2</v>
      </c>
      <c r="H27" s="30">
        <v>7.8326866535478087E-2</v>
      </c>
    </row>
    <row r="28" spans="2:9" x14ac:dyDescent="0.2">
      <c r="B28" s="15" t="s">
        <v>636</v>
      </c>
      <c r="C28" s="24">
        <v>-0.18233141097219022</v>
      </c>
      <c r="D28" s="24">
        <v>-0.46534972752964004</v>
      </c>
      <c r="E28" s="24">
        <v>-2.6988583079414832E-2</v>
      </c>
      <c r="F28" s="24">
        <v>-1.0742977330235329E-2</v>
      </c>
      <c r="G28" s="32">
        <v>1</v>
      </c>
      <c r="H28" s="30">
        <v>-0.16114282771986804</v>
      </c>
    </row>
    <row r="29" spans="2:9" ht="16" thickBot="1" x14ac:dyDescent="0.25">
      <c r="B29" s="28" t="s">
        <v>1176</v>
      </c>
      <c r="C29" s="31">
        <v>-9.0168081656300234E-2</v>
      </c>
      <c r="D29" s="31">
        <v>-1.8702773095705102E-2</v>
      </c>
      <c r="E29" s="31">
        <v>0.45085694085024663</v>
      </c>
      <c r="F29" s="31">
        <v>7.8326866535478087E-2</v>
      </c>
      <c r="G29" s="31">
        <v>-0.16114282771986804</v>
      </c>
      <c r="H29" s="33">
        <v>1</v>
      </c>
    </row>
    <row r="32" spans="2:9" x14ac:dyDescent="0.2">
      <c r="B32" s="12" t="s">
        <v>892</v>
      </c>
    </row>
    <row r="34" spans="2:3" x14ac:dyDescent="0.2">
      <c r="B34" s="14" t="s">
        <v>1177</v>
      </c>
    </row>
    <row r="35" spans="2:3" ht="16" thickBot="1" x14ac:dyDescent="0.25"/>
    <row r="36" spans="2:3" x14ac:dyDescent="0.2">
      <c r="B36" s="34" t="s">
        <v>646</v>
      </c>
      <c r="C36" s="35">
        <v>413</v>
      </c>
    </row>
    <row r="37" spans="2:3" x14ac:dyDescent="0.2">
      <c r="B37" s="15" t="s">
        <v>865</v>
      </c>
      <c r="C37" s="21">
        <v>413</v>
      </c>
    </row>
    <row r="38" spans="2:3" x14ac:dyDescent="0.2">
      <c r="B38" s="15" t="s">
        <v>866</v>
      </c>
      <c r="C38" s="21">
        <v>407</v>
      </c>
    </row>
    <row r="39" spans="2:3" x14ac:dyDescent="0.2">
      <c r="B39" s="15" t="s">
        <v>650</v>
      </c>
      <c r="C39" s="24">
        <v>0.23608124879042713</v>
      </c>
    </row>
    <row r="40" spans="2:3" x14ac:dyDescent="0.2">
      <c r="B40" s="15" t="s">
        <v>867</v>
      </c>
      <c r="C40" s="24">
        <v>0.22669649754706628</v>
      </c>
    </row>
    <row r="41" spans="2:3" x14ac:dyDescent="0.2">
      <c r="B41" s="15" t="s">
        <v>868</v>
      </c>
      <c r="C41" s="24">
        <v>0.10098004769356771</v>
      </c>
    </row>
    <row r="42" spans="2:3" x14ac:dyDescent="0.2">
      <c r="B42" s="15" t="s">
        <v>869</v>
      </c>
      <c r="C42" s="24">
        <v>0.3177735792880958</v>
      </c>
    </row>
    <row r="43" spans="2:3" x14ac:dyDescent="0.2">
      <c r="B43" s="15" t="s">
        <v>651</v>
      </c>
      <c r="C43" s="24">
        <v>203.32662894130056</v>
      </c>
    </row>
    <row r="44" spans="2:3" x14ac:dyDescent="0.2">
      <c r="B44" s="15" t="s">
        <v>652</v>
      </c>
      <c r="C44" s="24">
        <v>1.1874832485071056</v>
      </c>
    </row>
    <row r="45" spans="2:3" x14ac:dyDescent="0.2">
      <c r="B45" s="15" t="s">
        <v>653</v>
      </c>
      <c r="C45" s="24">
        <v>6</v>
      </c>
    </row>
    <row r="46" spans="2:3" x14ac:dyDescent="0.2">
      <c r="B46" s="15" t="s">
        <v>654</v>
      </c>
      <c r="C46" s="24">
        <v>-940.98376228305654</v>
      </c>
    </row>
    <row r="47" spans="2:3" x14ac:dyDescent="0.2">
      <c r="B47" s="15" t="s">
        <v>655</v>
      </c>
      <c r="C47" s="24">
        <v>-916.8430767252903</v>
      </c>
    </row>
    <row r="48" spans="2:3" ht="16" thickBot="1" x14ac:dyDescent="0.25">
      <c r="B48" s="19" t="s">
        <v>656</v>
      </c>
      <c r="C48" s="25">
        <v>0.78644215419363894</v>
      </c>
    </row>
    <row r="51" spans="2:7" x14ac:dyDescent="0.2">
      <c r="B51" s="14" t="s">
        <v>1178</v>
      </c>
    </row>
    <row r="52" spans="2:7" ht="16" thickBot="1" x14ac:dyDescent="0.25"/>
    <row r="53" spans="2:7" ht="32" x14ac:dyDescent="0.2">
      <c r="B53" s="16" t="s">
        <v>657</v>
      </c>
      <c r="C53" s="17" t="s">
        <v>866</v>
      </c>
      <c r="D53" s="17" t="s">
        <v>870</v>
      </c>
      <c r="E53" s="17" t="s">
        <v>871</v>
      </c>
      <c r="F53" s="17" t="s">
        <v>658</v>
      </c>
      <c r="G53" s="17" t="s">
        <v>659</v>
      </c>
    </row>
    <row r="54" spans="2:7" x14ac:dyDescent="0.2">
      <c r="B54" s="27" t="s">
        <v>872</v>
      </c>
      <c r="C54" s="36">
        <v>5</v>
      </c>
      <c r="D54" s="29">
        <v>12.701186821163425</v>
      </c>
      <c r="E54" s="29">
        <v>2.5402373642326852</v>
      </c>
      <c r="F54" s="29">
        <v>25.155834466836907</v>
      </c>
      <c r="G54" s="38">
        <v>4.1035180726098449E-22</v>
      </c>
    </row>
    <row r="55" spans="2:7" x14ac:dyDescent="0.2">
      <c r="B55" s="15" t="s">
        <v>873</v>
      </c>
      <c r="C55" s="21">
        <v>407</v>
      </c>
      <c r="D55" s="24">
        <v>41.098879411282056</v>
      </c>
      <c r="E55" s="24">
        <v>0.10098004769356771</v>
      </c>
      <c r="F55" s="24"/>
      <c r="G55" s="39"/>
    </row>
    <row r="56" spans="2:7" ht="16" thickBot="1" x14ac:dyDescent="0.25">
      <c r="B56" s="19" t="s">
        <v>874</v>
      </c>
      <c r="C56" s="22">
        <v>412</v>
      </c>
      <c r="D56" s="25">
        <v>53.800066232445481</v>
      </c>
      <c r="E56" s="25"/>
      <c r="F56" s="25"/>
      <c r="G56" s="40"/>
    </row>
    <row r="57" spans="2:7" x14ac:dyDescent="0.2">
      <c r="B57" s="41" t="s">
        <v>875</v>
      </c>
    </row>
    <row r="60" spans="2:7" x14ac:dyDescent="0.2">
      <c r="B60" s="14" t="s">
        <v>1179</v>
      </c>
    </row>
    <row r="61" spans="2:7" ht="16" thickBot="1" x14ac:dyDescent="0.25"/>
    <row r="62" spans="2:7" ht="32" x14ac:dyDescent="0.2">
      <c r="B62" s="16" t="s">
        <v>657</v>
      </c>
      <c r="C62" s="17" t="s">
        <v>866</v>
      </c>
      <c r="D62" s="17" t="s">
        <v>870</v>
      </c>
      <c r="E62" s="17" t="s">
        <v>871</v>
      </c>
      <c r="F62" s="17" t="s">
        <v>658</v>
      </c>
      <c r="G62" s="17" t="s">
        <v>659</v>
      </c>
    </row>
    <row r="63" spans="2:7" x14ac:dyDescent="0.2">
      <c r="B63" s="27" t="s">
        <v>984</v>
      </c>
      <c r="C63" s="36">
        <v>1</v>
      </c>
      <c r="D63" s="29">
        <v>0.43740976117577524</v>
      </c>
      <c r="E63" s="29">
        <v>0.43740976117577524</v>
      </c>
      <c r="F63" s="29">
        <v>4.3316454207184698</v>
      </c>
      <c r="G63" s="38">
        <v>3.8034654546090868E-2</v>
      </c>
    </row>
    <row r="64" spans="2:7" x14ac:dyDescent="0.2">
      <c r="B64" s="15" t="s">
        <v>635</v>
      </c>
      <c r="C64" s="21">
        <v>1</v>
      </c>
      <c r="D64" s="24">
        <v>1.1900530355208994E-2</v>
      </c>
      <c r="E64" s="24">
        <v>1.1900530355208994E-2</v>
      </c>
      <c r="F64" s="24">
        <v>0.11785031426527086</v>
      </c>
      <c r="G64" s="37">
        <v>0.7315550483390254</v>
      </c>
    </row>
    <row r="65" spans="2:7" x14ac:dyDescent="0.2">
      <c r="B65" s="15" t="s">
        <v>644</v>
      </c>
      <c r="C65" s="21">
        <v>1</v>
      </c>
      <c r="D65" s="24">
        <v>10.715471203173037</v>
      </c>
      <c r="E65" s="24">
        <v>10.715471203173037</v>
      </c>
      <c r="F65" s="24">
        <v>106.11473699923394</v>
      </c>
      <c r="G65" s="39">
        <v>2.8769188368881688E-22</v>
      </c>
    </row>
    <row r="66" spans="2:7" x14ac:dyDescent="0.2">
      <c r="B66" s="15" t="s">
        <v>634</v>
      </c>
      <c r="C66" s="21">
        <v>1</v>
      </c>
      <c r="D66" s="24">
        <v>0.1973102055617133</v>
      </c>
      <c r="E66" s="24">
        <v>0.1973102055617133</v>
      </c>
      <c r="F66" s="24">
        <v>1.9539523902827558</v>
      </c>
      <c r="G66" s="37">
        <v>0.1629229438340237</v>
      </c>
    </row>
    <row r="67" spans="2:7" ht="16" thickBot="1" x14ac:dyDescent="0.25">
      <c r="B67" s="19" t="s">
        <v>636</v>
      </c>
      <c r="C67" s="22">
        <v>1</v>
      </c>
      <c r="D67" s="25">
        <v>1.3390951208976833</v>
      </c>
      <c r="E67" s="25">
        <v>1.3390951208976833</v>
      </c>
      <c r="F67" s="25">
        <v>13.260987209684016</v>
      </c>
      <c r="G67" s="40">
        <v>3.0595955998732893E-4</v>
      </c>
    </row>
    <row r="70" spans="2:7" x14ac:dyDescent="0.2">
      <c r="B70" s="14" t="s">
        <v>1180</v>
      </c>
    </row>
    <row r="71" spans="2:7" ht="16" thickBot="1" x14ac:dyDescent="0.25"/>
    <row r="72" spans="2:7" ht="32" x14ac:dyDescent="0.2">
      <c r="B72" s="16" t="s">
        <v>657</v>
      </c>
      <c r="C72" s="17" t="s">
        <v>866</v>
      </c>
      <c r="D72" s="17" t="s">
        <v>870</v>
      </c>
      <c r="E72" s="17" t="s">
        <v>871</v>
      </c>
      <c r="F72" s="17" t="s">
        <v>658</v>
      </c>
      <c r="G72" s="17" t="s">
        <v>659</v>
      </c>
    </row>
    <row r="73" spans="2:7" x14ac:dyDescent="0.2">
      <c r="B73" s="27" t="s">
        <v>984</v>
      </c>
      <c r="C73" s="36">
        <v>1</v>
      </c>
      <c r="D73" s="29">
        <v>0.2185100107038096</v>
      </c>
      <c r="E73" s="29">
        <v>0.2185100107038096</v>
      </c>
      <c r="F73" s="29">
        <v>2.1638929243418095</v>
      </c>
      <c r="G73" s="53">
        <v>0.1420590491307771</v>
      </c>
    </row>
    <row r="74" spans="2:7" x14ac:dyDescent="0.2">
      <c r="B74" s="15" t="s">
        <v>635</v>
      </c>
      <c r="C74" s="21">
        <v>1</v>
      </c>
      <c r="D74" s="24">
        <v>5.5526951614977449E-2</v>
      </c>
      <c r="E74" s="24">
        <v>5.5526951614977449E-2</v>
      </c>
      <c r="F74" s="24">
        <v>0.54988042572012408</v>
      </c>
      <c r="G74" s="37">
        <v>0.4587942188956558</v>
      </c>
    </row>
    <row r="75" spans="2:7" x14ac:dyDescent="0.2">
      <c r="B75" s="15" t="s">
        <v>644</v>
      </c>
      <c r="C75" s="21">
        <v>1</v>
      </c>
      <c r="D75" s="24">
        <v>10.085095669614297</v>
      </c>
      <c r="E75" s="24">
        <v>10.085095669614297</v>
      </c>
      <c r="F75" s="24">
        <v>99.872161877149765</v>
      </c>
      <c r="G75" s="39">
        <v>3.5563779165667478E-21</v>
      </c>
    </row>
    <row r="76" spans="2:7" x14ac:dyDescent="0.2">
      <c r="B76" s="15" t="s">
        <v>634</v>
      </c>
      <c r="C76" s="21">
        <v>1</v>
      </c>
      <c r="D76" s="24">
        <v>0.11558871299780016</v>
      </c>
      <c r="E76" s="24">
        <v>0.11558871299780016</v>
      </c>
      <c r="F76" s="24">
        <v>1.144668829515348</v>
      </c>
      <c r="G76" s="37">
        <v>0.28530202078061512</v>
      </c>
    </row>
    <row r="77" spans="2:7" ht="16" thickBot="1" x14ac:dyDescent="0.25">
      <c r="B77" s="19" t="s">
        <v>636</v>
      </c>
      <c r="C77" s="22">
        <v>1</v>
      </c>
      <c r="D77" s="25">
        <v>1.3390951208976833</v>
      </c>
      <c r="E77" s="25">
        <v>1.3390951208976833</v>
      </c>
      <c r="F77" s="25">
        <v>13.260987209684016</v>
      </c>
      <c r="G77" s="40">
        <v>3.0595955998732893E-4</v>
      </c>
    </row>
    <row r="80" spans="2:7" x14ac:dyDescent="0.2">
      <c r="B80" s="14" t="s">
        <v>1181</v>
      </c>
    </row>
    <row r="81" spans="2:8" ht="16" thickBot="1" x14ac:dyDescent="0.25"/>
    <row r="82" spans="2:8" ht="32" x14ac:dyDescent="0.2">
      <c r="B82" s="16" t="s">
        <v>657</v>
      </c>
      <c r="C82" s="17" t="s">
        <v>876</v>
      </c>
      <c r="D82" s="17" t="s">
        <v>877</v>
      </c>
      <c r="E82" s="17" t="s">
        <v>660</v>
      </c>
      <c r="F82" s="17" t="s">
        <v>661</v>
      </c>
      <c r="G82" s="17" t="s">
        <v>878</v>
      </c>
      <c r="H82" s="17" t="s">
        <v>879</v>
      </c>
    </row>
    <row r="83" spans="2:8" x14ac:dyDescent="0.2">
      <c r="B83" s="27" t="s">
        <v>880</v>
      </c>
      <c r="C83" s="29">
        <v>0.28392338225637281</v>
      </c>
      <c r="D83" s="29">
        <v>0.13981615679312262</v>
      </c>
      <c r="E83" s="29">
        <v>2.0306907925990041</v>
      </c>
      <c r="F83" s="38">
        <v>4.2935968953871986E-2</v>
      </c>
      <c r="G83" s="29">
        <v>9.0714197332762425E-3</v>
      </c>
      <c r="H83" s="29">
        <v>0.55877534477946944</v>
      </c>
    </row>
    <row r="84" spans="2:8" x14ac:dyDescent="0.2">
      <c r="B84" s="15" t="s">
        <v>984</v>
      </c>
      <c r="C84" s="24">
        <v>-1.474613429994302E-4</v>
      </c>
      <c r="D84" s="24">
        <v>1.0024444171473034E-4</v>
      </c>
      <c r="E84" s="24">
        <v>-1.4710176492285418</v>
      </c>
      <c r="F84" s="37">
        <v>0.14205904913077294</v>
      </c>
      <c r="G84" s="24">
        <v>-3.4452284268071074E-4</v>
      </c>
      <c r="H84" s="24">
        <v>4.9600156681850341E-5</v>
      </c>
    </row>
    <row r="85" spans="2:8" x14ac:dyDescent="0.2">
      <c r="B85" s="15" t="s">
        <v>635</v>
      </c>
      <c r="C85" s="24">
        <v>-9.9428249148334133E-3</v>
      </c>
      <c r="D85" s="24">
        <v>1.3408360000283436E-2</v>
      </c>
      <c r="E85" s="24">
        <v>-0.74153922736436328</v>
      </c>
      <c r="F85" s="37">
        <v>0.45879421889563721</v>
      </c>
      <c r="G85" s="24">
        <v>-3.630110957106969E-2</v>
      </c>
      <c r="H85" s="24">
        <v>1.6415459741402866E-2</v>
      </c>
    </row>
    <row r="86" spans="2:8" x14ac:dyDescent="0.2">
      <c r="B86" s="15" t="s">
        <v>644</v>
      </c>
      <c r="C86" s="24">
        <v>1.8003200548005128E-2</v>
      </c>
      <c r="D86" s="24">
        <v>1.8014719069795687E-3</v>
      </c>
      <c r="E86" s="24">
        <v>9.9936060497274859</v>
      </c>
      <c r="F86" s="39">
        <v>0</v>
      </c>
      <c r="G86" s="24">
        <v>1.4461849530924997E-2</v>
      </c>
      <c r="H86" s="24">
        <v>2.1544551565085258E-2</v>
      </c>
    </row>
    <row r="87" spans="2:8" x14ac:dyDescent="0.2">
      <c r="B87" s="15" t="s">
        <v>634</v>
      </c>
      <c r="C87" s="24">
        <v>6.3030403309051832E-4</v>
      </c>
      <c r="D87" s="24">
        <v>5.8912866925014289E-4</v>
      </c>
      <c r="E87" s="24">
        <v>1.0698919709556562</v>
      </c>
      <c r="F87" s="37">
        <v>0.28530202078060563</v>
      </c>
      <c r="G87" s="24">
        <v>-5.2781084172763169E-4</v>
      </c>
      <c r="H87" s="24">
        <v>1.7884189079086683E-3</v>
      </c>
    </row>
    <row r="88" spans="2:8" ht="16" thickBot="1" x14ac:dyDescent="0.25">
      <c r="B88" s="19" t="s">
        <v>636</v>
      </c>
      <c r="C88" s="25">
        <v>-4.3783341642324426E-2</v>
      </c>
      <c r="D88" s="25">
        <v>1.2023225062464093E-2</v>
      </c>
      <c r="E88" s="25">
        <v>-3.641563841220425</v>
      </c>
      <c r="F88" s="40">
        <v>3.0595955998732134E-4</v>
      </c>
      <c r="G88" s="25">
        <v>-6.741871454965416E-2</v>
      </c>
      <c r="H88" s="25">
        <v>-2.0147968734994696E-2</v>
      </c>
    </row>
    <row r="91" spans="2:8" x14ac:dyDescent="0.2">
      <c r="B91" s="14" t="s">
        <v>1182</v>
      </c>
    </row>
    <row r="93" spans="2:8" x14ac:dyDescent="0.2">
      <c r="B93" s="14" t="s">
        <v>1183</v>
      </c>
    </row>
    <row r="96" spans="2:8" x14ac:dyDescent="0.2">
      <c r="B96" s="14" t="s">
        <v>1184</v>
      </c>
    </row>
    <row r="97" spans="2:8" ht="16" thickBot="1" x14ac:dyDescent="0.25"/>
    <row r="98" spans="2:8" ht="32" x14ac:dyDescent="0.2">
      <c r="B98" s="16" t="s">
        <v>657</v>
      </c>
      <c r="C98" s="17" t="s">
        <v>876</v>
      </c>
      <c r="D98" s="17" t="s">
        <v>877</v>
      </c>
      <c r="E98" s="17" t="s">
        <v>660</v>
      </c>
      <c r="F98" s="17" t="s">
        <v>661</v>
      </c>
      <c r="G98" s="17" t="s">
        <v>878</v>
      </c>
      <c r="H98" s="17" t="s">
        <v>879</v>
      </c>
    </row>
    <row r="99" spans="2:8" x14ac:dyDescent="0.2">
      <c r="B99" s="27" t="s">
        <v>984</v>
      </c>
      <c r="C99" s="29">
        <v>-6.8635137622679851E-2</v>
      </c>
      <c r="D99" s="29">
        <v>4.6658269299946709E-2</v>
      </c>
      <c r="E99" s="29">
        <v>-1.4710176492285418</v>
      </c>
      <c r="F99" s="53">
        <v>0.14205904913077294</v>
      </c>
      <c r="G99" s="29">
        <v>-0.16035641776054371</v>
      </c>
      <c r="H99" s="29">
        <v>2.3086142515184024E-2</v>
      </c>
    </row>
    <row r="100" spans="2:8" x14ac:dyDescent="0.2">
      <c r="B100" s="15" t="s">
        <v>635</v>
      </c>
      <c r="C100" s="24">
        <v>-3.8745113545155682E-2</v>
      </c>
      <c r="D100" s="24">
        <v>5.2249580487962313E-2</v>
      </c>
      <c r="E100" s="24">
        <v>-0.74153922736436317</v>
      </c>
      <c r="F100" s="37">
        <v>0.45879421889563721</v>
      </c>
      <c r="G100" s="24">
        <v>-0.14145784766338693</v>
      </c>
      <c r="H100" s="24">
        <v>6.3967620573075562E-2</v>
      </c>
    </row>
    <row r="101" spans="2:8" x14ac:dyDescent="0.2">
      <c r="B101" s="15" t="s">
        <v>644</v>
      </c>
      <c r="C101" s="24">
        <v>0.43597899351774139</v>
      </c>
      <c r="D101" s="24">
        <v>4.3625793467176953E-2</v>
      </c>
      <c r="E101" s="24">
        <v>9.9936060497274841</v>
      </c>
      <c r="F101" s="39">
        <v>0</v>
      </c>
      <c r="G101" s="24">
        <v>0.35021898390152317</v>
      </c>
      <c r="H101" s="24">
        <v>0.5217390031339596</v>
      </c>
    </row>
    <row r="102" spans="2:8" x14ac:dyDescent="0.2">
      <c r="B102" s="15" t="s">
        <v>634</v>
      </c>
      <c r="C102" s="24">
        <v>4.7141236533580211E-2</v>
      </c>
      <c r="D102" s="24">
        <v>4.4061678948270261E-2</v>
      </c>
      <c r="E102" s="24">
        <v>1.069891970955656</v>
      </c>
      <c r="F102" s="37">
        <v>0.28530202078060563</v>
      </c>
      <c r="G102" s="24">
        <v>-3.9475641005928777E-2</v>
      </c>
      <c r="H102" s="24">
        <v>0.13375811407308918</v>
      </c>
    </row>
    <row r="103" spans="2:8" ht="16" thickBot="1" x14ac:dyDescent="0.25">
      <c r="B103" s="19" t="s">
        <v>636</v>
      </c>
      <c r="C103" s="25">
        <v>-0.17941430471339215</v>
      </c>
      <c r="D103" s="25">
        <v>4.9268477098362136E-2</v>
      </c>
      <c r="E103" s="25">
        <v>-3.641563841220425</v>
      </c>
      <c r="F103" s="40">
        <v>3.0595955998732134E-4</v>
      </c>
      <c r="G103" s="25">
        <v>-0.27626675675901413</v>
      </c>
      <c r="H103" s="25">
        <v>-8.2561852667770178E-2</v>
      </c>
    </row>
    <row r="123" spans="2:13" x14ac:dyDescent="0.2">
      <c r="F123" t="s">
        <v>662</v>
      </c>
    </row>
    <row r="126" spans="2:13" x14ac:dyDescent="0.2">
      <c r="B126" s="14" t="s">
        <v>1185</v>
      </c>
    </row>
    <row r="127" spans="2:13" ht="16" thickBot="1" x14ac:dyDescent="0.25"/>
    <row r="128" spans="2:13" ht="28.75" customHeight="1" x14ac:dyDescent="0.2">
      <c r="B128" s="16" t="s">
        <v>663</v>
      </c>
      <c r="C128" s="17" t="s">
        <v>881</v>
      </c>
      <c r="D128" s="17" t="s">
        <v>643</v>
      </c>
      <c r="E128" s="17" t="s">
        <v>901</v>
      </c>
      <c r="F128" s="17" t="s">
        <v>882</v>
      </c>
      <c r="G128" s="17" t="s">
        <v>883</v>
      </c>
      <c r="H128" s="17" t="s">
        <v>884</v>
      </c>
      <c r="I128" s="17" t="s">
        <v>885</v>
      </c>
      <c r="J128" s="17" t="s">
        <v>886</v>
      </c>
      <c r="K128" s="17" t="s">
        <v>887</v>
      </c>
      <c r="L128" s="17" t="s">
        <v>888</v>
      </c>
      <c r="M128" s="17" t="s">
        <v>889</v>
      </c>
    </row>
    <row r="129" spans="2:13" x14ac:dyDescent="0.2">
      <c r="B129" s="27" t="s">
        <v>1172</v>
      </c>
      <c r="C129" s="36">
        <v>1</v>
      </c>
      <c r="D129" s="29">
        <v>0.152</v>
      </c>
      <c r="E129" s="29">
        <v>0.17040716376852416</v>
      </c>
      <c r="F129" s="29">
        <v>-1.8407163768524165E-2</v>
      </c>
      <c r="G129" s="29">
        <v>-5.7925406541857585E-2</v>
      </c>
      <c r="H129" s="29">
        <v>2.3768404980366181E-2</v>
      </c>
      <c r="I129" s="29">
        <v>0.12368300180658753</v>
      </c>
      <c r="J129" s="29">
        <v>0.21713132573046079</v>
      </c>
      <c r="K129" s="29">
        <v>0.31866123825918707</v>
      </c>
      <c r="L129" s="29">
        <v>-0.45602020145487621</v>
      </c>
      <c r="M129" s="29">
        <v>0.79683452899192453</v>
      </c>
    </row>
    <row r="130" spans="2:13" x14ac:dyDescent="0.2">
      <c r="B130" s="15" t="s">
        <v>1100</v>
      </c>
      <c r="C130" s="21">
        <v>1</v>
      </c>
      <c r="D130" s="24">
        <v>0.12</v>
      </c>
      <c r="E130" s="24">
        <v>0.16990740386695674</v>
      </c>
      <c r="F130" s="24">
        <v>-4.9907403866956745E-2</v>
      </c>
      <c r="G130" s="24">
        <v>-0.15705334590359488</v>
      </c>
      <c r="H130" s="24">
        <v>2.3395838974955892E-2</v>
      </c>
      <c r="I130" s="24">
        <v>0.12391563578642199</v>
      </c>
      <c r="J130" s="24">
        <v>0.21589917194749147</v>
      </c>
      <c r="K130" s="24">
        <v>0.31863366579021396</v>
      </c>
      <c r="L130" s="24">
        <v>-0.45646575912844162</v>
      </c>
      <c r="M130" s="24">
        <v>0.79628056686235515</v>
      </c>
    </row>
    <row r="131" spans="2:13" x14ac:dyDescent="0.2">
      <c r="B131" s="15" t="s">
        <v>1072</v>
      </c>
      <c r="C131" s="21">
        <v>1</v>
      </c>
      <c r="D131" s="24">
        <v>-0.32100000000000001</v>
      </c>
      <c r="E131" s="24">
        <v>0.17621075998445065</v>
      </c>
      <c r="F131" s="24">
        <v>-0.49721075998445063</v>
      </c>
      <c r="G131" s="24">
        <v>-1.5646699171729308</v>
      </c>
      <c r="H131" s="24">
        <v>2.4772425978929577E-2</v>
      </c>
      <c r="I131" s="24">
        <v>0.12751288376660105</v>
      </c>
      <c r="J131" s="24">
        <v>0.22490863620230025</v>
      </c>
      <c r="K131" s="24">
        <v>0.31873769902923194</v>
      </c>
      <c r="L131" s="24">
        <v>-0.45036691256526207</v>
      </c>
      <c r="M131" s="24">
        <v>0.80278843253416343</v>
      </c>
    </row>
    <row r="132" spans="2:13" x14ac:dyDescent="0.2">
      <c r="B132" s="15" t="s">
        <v>985</v>
      </c>
      <c r="C132" s="21">
        <v>1</v>
      </c>
      <c r="D132" s="24">
        <v>-0.443</v>
      </c>
      <c r="E132" s="24">
        <v>0.19856889340723621</v>
      </c>
      <c r="F132" s="24">
        <v>-0.64156889340723622</v>
      </c>
      <c r="G132" s="24">
        <v>-2.0189497655674682</v>
      </c>
      <c r="H132" s="24">
        <v>2.5248581801946866E-2</v>
      </c>
      <c r="I132" s="24">
        <v>0.14893498543579792</v>
      </c>
      <c r="J132" s="24">
        <v>0.24820280137867451</v>
      </c>
      <c r="K132" s="24">
        <v>0.31877505952721163</v>
      </c>
      <c r="L132" s="24">
        <v>-0.42808222277321345</v>
      </c>
      <c r="M132" s="24">
        <v>0.82522000958768582</v>
      </c>
    </row>
    <row r="133" spans="2:13" x14ac:dyDescent="0.2">
      <c r="B133" s="15" t="s">
        <v>664</v>
      </c>
      <c r="C133" s="21">
        <v>1</v>
      </c>
      <c r="D133" s="24">
        <v>0.21</v>
      </c>
      <c r="E133" s="24">
        <v>0.18325237690479484</v>
      </c>
      <c r="F133" s="24">
        <v>2.6747623095205147E-2</v>
      </c>
      <c r="G133" s="24">
        <v>8.4171953990408874E-2</v>
      </c>
      <c r="H133" s="24">
        <v>2.6376088784958923E-2</v>
      </c>
      <c r="I133" s="24">
        <v>0.13140200472673486</v>
      </c>
      <c r="J133" s="24">
        <v>0.23510274908285483</v>
      </c>
      <c r="K133" s="24">
        <v>0.31886634465424496</v>
      </c>
      <c r="L133" s="24">
        <v>-0.44357818846729152</v>
      </c>
      <c r="M133" s="24">
        <v>0.81008294227688116</v>
      </c>
    </row>
    <row r="134" spans="2:13" x14ac:dyDescent="0.2">
      <c r="B134" s="15" t="s">
        <v>665</v>
      </c>
      <c r="C134" s="21">
        <v>1</v>
      </c>
      <c r="D134" s="24">
        <v>0.17299999999999999</v>
      </c>
      <c r="E134" s="24">
        <v>0.1808128658853887</v>
      </c>
      <c r="F134" s="24">
        <v>-7.812865885388709E-3</v>
      </c>
      <c r="G134" s="24">
        <v>-2.4586266431878244E-2</v>
      </c>
      <c r="H134" s="24">
        <v>2.5372062266274798E-2</v>
      </c>
      <c r="I134" s="24">
        <v>0.13093621881474876</v>
      </c>
      <c r="J134" s="24">
        <v>0.23068951295602863</v>
      </c>
      <c r="K134" s="24">
        <v>0.31878486356351904</v>
      </c>
      <c r="L134" s="24">
        <v>-0.44585752316510363</v>
      </c>
      <c r="M134" s="24">
        <v>0.80748325493588102</v>
      </c>
    </row>
    <row r="135" spans="2:13" x14ac:dyDescent="0.2">
      <c r="B135" s="15" t="s">
        <v>666</v>
      </c>
      <c r="C135" s="21">
        <v>1</v>
      </c>
      <c r="D135" s="24">
        <v>-5.2999999999999999E-2</v>
      </c>
      <c r="E135" s="24">
        <v>0.15960143434688895</v>
      </c>
      <c r="F135" s="24">
        <v>-0.21260143434688894</v>
      </c>
      <c r="G135" s="24">
        <v>-0.66903433200197859</v>
      </c>
      <c r="H135" s="24">
        <v>3.8633677099743684E-2</v>
      </c>
      <c r="I135" s="24">
        <v>8.365497569790914E-2</v>
      </c>
      <c r="J135" s="24">
        <v>0.23554789299586876</v>
      </c>
      <c r="K135" s="24">
        <v>0.32011343098941503</v>
      </c>
      <c r="L135" s="24">
        <v>-0.46968066548672888</v>
      </c>
      <c r="M135" s="24">
        <v>0.78888353418050672</v>
      </c>
    </row>
    <row r="136" spans="2:13" x14ac:dyDescent="0.2">
      <c r="B136" s="15" t="s">
        <v>667</v>
      </c>
      <c r="C136" s="21">
        <v>1</v>
      </c>
      <c r="D136" s="24">
        <v>-3.9E-2</v>
      </c>
      <c r="E136" s="24">
        <v>0.19973570083153108</v>
      </c>
      <c r="F136" s="24">
        <v>-0.23873570083153109</v>
      </c>
      <c r="G136" s="24">
        <v>-0.75127611731084665</v>
      </c>
      <c r="H136" s="24">
        <v>2.3046102724290394E-2</v>
      </c>
      <c r="I136" s="24">
        <v>0.15443144767820974</v>
      </c>
      <c r="J136" s="24">
        <v>0.24503995398485243</v>
      </c>
      <c r="K136" s="24">
        <v>0.31860817714607742</v>
      </c>
      <c r="L136" s="24">
        <v>-0.42658735633902073</v>
      </c>
      <c r="M136" s="24">
        <v>0.82605875800208284</v>
      </c>
    </row>
    <row r="137" spans="2:13" x14ac:dyDescent="0.2">
      <c r="B137" s="15" t="s">
        <v>668</v>
      </c>
      <c r="C137" s="21">
        <v>1</v>
      </c>
      <c r="D137" s="24">
        <v>3.6999999999999998E-2</v>
      </c>
      <c r="E137" s="24">
        <v>0.29597693982620288</v>
      </c>
      <c r="F137" s="24">
        <v>-0.2589769398262029</v>
      </c>
      <c r="G137" s="24">
        <v>-0.81497316550477772</v>
      </c>
      <c r="H137" s="24">
        <v>0.1296429105903727</v>
      </c>
      <c r="I137" s="24">
        <v>4.1123643753320116E-2</v>
      </c>
      <c r="J137" s="24">
        <v>0.55083023589908564</v>
      </c>
      <c r="K137" s="24">
        <v>0.34320159084699925</v>
      </c>
      <c r="L137" s="24">
        <v>-0.37869208948290856</v>
      </c>
      <c r="M137" s="24">
        <v>0.97064596913531431</v>
      </c>
    </row>
    <row r="138" spans="2:13" x14ac:dyDescent="0.2">
      <c r="B138" s="15" t="s">
        <v>669</v>
      </c>
      <c r="C138" s="21">
        <v>1</v>
      </c>
      <c r="D138" s="24">
        <v>0.13500000000000001</v>
      </c>
      <c r="E138" s="24">
        <v>0.13593164028080276</v>
      </c>
      <c r="F138" s="24">
        <v>-9.3164028080275352E-4</v>
      </c>
      <c r="G138" s="24">
        <v>-2.9317738840651752E-3</v>
      </c>
      <c r="H138" s="24">
        <v>2.3428617433034437E-2</v>
      </c>
      <c r="I138" s="24">
        <v>8.9875435988187757E-2</v>
      </c>
      <c r="J138" s="24">
        <v>0.18198784457341777</v>
      </c>
      <c r="K138" s="24">
        <v>0.31863607424205942</v>
      </c>
      <c r="L138" s="24">
        <v>-0.49044625727268631</v>
      </c>
      <c r="M138" s="24">
        <v>0.76230953783429178</v>
      </c>
    </row>
    <row r="139" spans="2:13" x14ac:dyDescent="0.2">
      <c r="B139" s="15" t="s">
        <v>670</v>
      </c>
      <c r="C139" s="21">
        <v>1</v>
      </c>
      <c r="D139" s="24">
        <v>0.114</v>
      </c>
      <c r="E139" s="24">
        <v>2.7255219934373021E-2</v>
      </c>
      <c r="F139" s="24">
        <v>8.6744780065626984E-2</v>
      </c>
      <c r="G139" s="24">
        <v>0.27297669069895691</v>
      </c>
      <c r="H139" s="24">
        <v>2.632722191064454E-2</v>
      </c>
      <c r="I139" s="24">
        <v>-2.4499089266304806E-2</v>
      </c>
      <c r="J139" s="24">
        <v>7.9009529135050854E-2</v>
      </c>
      <c r="K139" s="24">
        <v>0.31886230618732597</v>
      </c>
      <c r="L139" s="24">
        <v>-0.5995674065801182</v>
      </c>
      <c r="M139" s="24">
        <v>0.65407784644886435</v>
      </c>
    </row>
    <row r="140" spans="2:13" x14ac:dyDescent="0.2">
      <c r="B140" s="15" t="s">
        <v>671</v>
      </c>
      <c r="C140" s="21">
        <v>1</v>
      </c>
      <c r="D140" s="24">
        <v>0.20399999999999999</v>
      </c>
      <c r="E140" s="24">
        <v>4.6439890264093897E-2</v>
      </c>
      <c r="F140" s="24">
        <v>0.15756010973590609</v>
      </c>
      <c r="G140" s="24">
        <v>0.49582507799700037</v>
      </c>
      <c r="H140" s="24">
        <v>2.6706331194857113E-2</v>
      </c>
      <c r="I140" s="24">
        <v>-6.0596756591723561E-3</v>
      </c>
      <c r="J140" s="24">
        <v>9.893945618736015E-2</v>
      </c>
      <c r="K140" s="24">
        <v>0.31889383157950407</v>
      </c>
      <c r="L140" s="24">
        <v>-0.58044470917332847</v>
      </c>
      <c r="M140" s="24">
        <v>0.67332448970151626</v>
      </c>
    </row>
    <row r="141" spans="2:13" x14ac:dyDescent="0.2">
      <c r="B141" s="15" t="s">
        <v>1101</v>
      </c>
      <c r="C141" s="21">
        <v>1</v>
      </c>
      <c r="D141" s="24">
        <v>0.16900000000000001</v>
      </c>
      <c r="E141" s="24">
        <v>5.772326008219103E-2</v>
      </c>
      <c r="F141" s="24">
        <v>0.11127673991780898</v>
      </c>
      <c r="G141" s="24">
        <v>0.3501761857203512</v>
      </c>
      <c r="H141" s="24">
        <v>2.3644498494405652E-2</v>
      </c>
      <c r="I141" s="24">
        <v>1.124267469692989E-2</v>
      </c>
      <c r="J141" s="24">
        <v>0.10420384546745218</v>
      </c>
      <c r="K141" s="24">
        <v>0.31865202023935085</v>
      </c>
      <c r="L141" s="24">
        <v>-0.56868598426805228</v>
      </c>
      <c r="M141" s="24">
        <v>0.68413250443243423</v>
      </c>
    </row>
    <row r="142" spans="2:13" x14ac:dyDescent="0.2">
      <c r="B142" s="15" t="s">
        <v>1102</v>
      </c>
      <c r="C142" s="21">
        <v>1</v>
      </c>
      <c r="D142" s="24">
        <v>9.1999999999999998E-2</v>
      </c>
      <c r="E142" s="24">
        <v>4.1047876375476244E-2</v>
      </c>
      <c r="F142" s="24">
        <v>5.0952123624523754E-2</v>
      </c>
      <c r="G142" s="24">
        <v>0.16034096899645076</v>
      </c>
      <c r="H142" s="24">
        <v>2.336093496073454E-2</v>
      </c>
      <c r="I142" s="24">
        <v>-4.8752770540145124E-3</v>
      </c>
      <c r="J142" s="24">
        <v>8.6971029804967001E-2</v>
      </c>
      <c r="K142" s="24">
        <v>0.31863110484666651</v>
      </c>
      <c r="L142" s="24">
        <v>-0.58532025229215856</v>
      </c>
      <c r="M142" s="24">
        <v>0.66741600504311105</v>
      </c>
    </row>
    <row r="143" spans="2:13" x14ac:dyDescent="0.2">
      <c r="B143" s="15" t="s">
        <v>1103</v>
      </c>
      <c r="C143" s="21">
        <v>1</v>
      </c>
      <c r="D143" s="24">
        <v>7.9000000000000001E-2</v>
      </c>
      <c r="E143" s="24">
        <v>3.9857881483805341E-2</v>
      </c>
      <c r="F143" s="24">
        <v>3.914211851619466E-2</v>
      </c>
      <c r="G143" s="24">
        <v>0.1231761262339187</v>
      </c>
      <c r="H143" s="24">
        <v>2.346587684276541E-2</v>
      </c>
      <c r="I143" s="24">
        <v>-6.2715677192828057E-3</v>
      </c>
      <c r="J143" s="24">
        <v>8.5987330686893487E-2</v>
      </c>
      <c r="K143" s="24">
        <v>0.31863881601206018</v>
      </c>
      <c r="L143" s="24">
        <v>-0.58652540586785007</v>
      </c>
      <c r="M143" s="24">
        <v>0.6662411688354607</v>
      </c>
    </row>
    <row r="144" spans="2:13" x14ac:dyDescent="0.2">
      <c r="B144" s="15" t="s">
        <v>1104</v>
      </c>
      <c r="C144" s="21">
        <v>1</v>
      </c>
      <c r="D144" s="24">
        <v>9.2999999999999999E-2</v>
      </c>
      <c r="E144" s="24">
        <v>7.8911979390110493E-2</v>
      </c>
      <c r="F144" s="24">
        <v>1.4088020609889507E-2</v>
      </c>
      <c r="G144" s="24">
        <v>4.4333517724949707E-2</v>
      </c>
      <c r="H144" s="24">
        <v>2.2913019348002984E-2</v>
      </c>
      <c r="I144" s="24">
        <v>3.3869342833831771E-2</v>
      </c>
      <c r="J144" s="24">
        <v>0.12395461594638921</v>
      </c>
      <c r="K144" s="24">
        <v>0.3185985783854185</v>
      </c>
      <c r="L144" s="24">
        <v>-0.54739220844326741</v>
      </c>
      <c r="M144" s="24">
        <v>0.70521616722348845</v>
      </c>
    </row>
    <row r="145" spans="2:13" x14ac:dyDescent="0.2">
      <c r="B145" s="15" t="s">
        <v>1105</v>
      </c>
      <c r="C145" s="21">
        <v>1</v>
      </c>
      <c r="D145" s="24">
        <v>0.11</v>
      </c>
      <c r="E145" s="24">
        <v>5.9478903735674771E-2</v>
      </c>
      <c r="F145" s="24">
        <v>5.052109626432523E-2</v>
      </c>
      <c r="G145" s="24">
        <v>0.15898457127086216</v>
      </c>
      <c r="H145" s="24">
        <v>2.1315685294749486E-2</v>
      </c>
      <c r="I145" s="24">
        <v>1.7576322015771667E-2</v>
      </c>
      <c r="J145" s="24">
        <v>0.10138148545557787</v>
      </c>
      <c r="K145" s="24">
        <v>0.31848768599924315</v>
      </c>
      <c r="L145" s="24">
        <v>-0.56660729076511385</v>
      </c>
      <c r="M145" s="24">
        <v>0.68556509823646339</v>
      </c>
    </row>
    <row r="146" spans="2:13" x14ac:dyDescent="0.2">
      <c r="B146" s="15" t="s">
        <v>1106</v>
      </c>
      <c r="C146" s="21">
        <v>1</v>
      </c>
      <c r="D146" s="24">
        <v>0.13900000000000001</v>
      </c>
      <c r="E146" s="24">
        <v>7.4933899884367577E-2</v>
      </c>
      <c r="F146" s="24">
        <v>6.4066100115632435E-2</v>
      </c>
      <c r="G146" s="24">
        <v>0.20160927242333654</v>
      </c>
      <c r="H146" s="24">
        <v>1.9412751718999224E-2</v>
      </c>
      <c r="I146" s="24">
        <v>3.6772123518025585E-2</v>
      </c>
      <c r="J146" s="24">
        <v>0.11309567625070957</v>
      </c>
      <c r="K146" s="24">
        <v>0.31836598848317826</v>
      </c>
      <c r="L146" s="24">
        <v>-0.55091306045427679</v>
      </c>
      <c r="M146" s="24">
        <v>0.700780860223012</v>
      </c>
    </row>
    <row r="147" spans="2:13" x14ac:dyDescent="0.2">
      <c r="B147" s="15" t="s">
        <v>1107</v>
      </c>
      <c r="C147" s="21">
        <v>1</v>
      </c>
      <c r="D147" s="24">
        <v>0.158</v>
      </c>
      <c r="E147" s="24">
        <v>8.826144193009372E-2</v>
      </c>
      <c r="F147" s="24">
        <v>6.9738558069906281E-2</v>
      </c>
      <c r="G147" s="24">
        <v>0.21945990043017644</v>
      </c>
      <c r="H147" s="24">
        <v>1.8584838899660495E-2</v>
      </c>
      <c r="I147" s="24">
        <v>5.1727184646041889E-2</v>
      </c>
      <c r="J147" s="24">
        <v>0.12479569921414554</v>
      </c>
      <c r="K147" s="24">
        <v>0.31831657815843339</v>
      </c>
      <c r="L147" s="24">
        <v>-0.53748838711102032</v>
      </c>
      <c r="M147" s="24">
        <v>0.71401127097120765</v>
      </c>
    </row>
    <row r="148" spans="2:13" x14ac:dyDescent="0.2">
      <c r="B148" s="15" t="s">
        <v>1108</v>
      </c>
      <c r="C148" s="21">
        <v>1</v>
      </c>
      <c r="D148" s="24">
        <v>-4.8000000000000001E-2</v>
      </c>
      <c r="E148" s="24">
        <v>0.10692965475957292</v>
      </c>
      <c r="F148" s="24">
        <v>-0.15492965475957293</v>
      </c>
      <c r="G148" s="24">
        <v>-0.48754731311098898</v>
      </c>
      <c r="H148" s="24">
        <v>1.8336858641804774E-2</v>
      </c>
      <c r="I148" s="24">
        <v>7.0882879481191402E-2</v>
      </c>
      <c r="J148" s="24">
        <v>0.14297643003795443</v>
      </c>
      <c r="K148" s="24">
        <v>0.31830219615707528</v>
      </c>
      <c r="L148" s="24">
        <v>-0.51879190200322256</v>
      </c>
      <c r="M148" s="24">
        <v>0.73265121152236845</v>
      </c>
    </row>
    <row r="149" spans="2:13" x14ac:dyDescent="0.2">
      <c r="B149" s="15" t="s">
        <v>1073</v>
      </c>
      <c r="C149" s="21">
        <v>1</v>
      </c>
      <c r="D149" s="24">
        <v>0.17599999999999999</v>
      </c>
      <c r="E149" s="24">
        <v>0.12768424442847742</v>
      </c>
      <c r="F149" s="24">
        <v>4.8315755571522567E-2</v>
      </c>
      <c r="G149" s="24">
        <v>0.15204459628067177</v>
      </c>
      <c r="H149" s="24">
        <v>3.4032909634688725E-2</v>
      </c>
      <c r="I149" s="24">
        <v>6.0782019263570658E-2</v>
      </c>
      <c r="J149" s="24">
        <v>0.19458646959338419</v>
      </c>
      <c r="K149" s="24">
        <v>0.31959081124426997</v>
      </c>
      <c r="L149" s="24">
        <v>-0.50057048442097751</v>
      </c>
      <c r="M149" s="24">
        <v>0.75593897327793225</v>
      </c>
    </row>
    <row r="150" spans="2:13" x14ac:dyDescent="0.2">
      <c r="B150" s="15" t="s">
        <v>986</v>
      </c>
      <c r="C150" s="21">
        <v>1</v>
      </c>
      <c r="D150" s="24">
        <v>0.19400000000000001</v>
      </c>
      <c r="E150" s="24">
        <v>0.16100804278208775</v>
      </c>
      <c r="F150" s="24">
        <v>3.299195721791226E-2</v>
      </c>
      <c r="G150" s="24">
        <v>0.10382221609431386</v>
      </c>
      <c r="H150" s="24">
        <v>3.5229649734997863E-2</v>
      </c>
      <c r="I150" s="24">
        <v>9.1753254274399745E-2</v>
      </c>
      <c r="J150" s="24">
        <v>0.23026283128977576</v>
      </c>
      <c r="K150" s="24">
        <v>0.31972046527242881</v>
      </c>
      <c r="L150" s="24">
        <v>-0.46750156121846437</v>
      </c>
      <c r="M150" s="24">
        <v>0.78951764678263991</v>
      </c>
    </row>
    <row r="151" spans="2:13" x14ac:dyDescent="0.2">
      <c r="B151" s="15" t="s">
        <v>987</v>
      </c>
      <c r="C151" s="21">
        <v>1</v>
      </c>
      <c r="D151" s="24">
        <v>0.158</v>
      </c>
      <c r="E151" s="24">
        <v>0.16036436602950366</v>
      </c>
      <c r="F151" s="24">
        <v>-2.3643660295036562E-3</v>
      </c>
      <c r="G151" s="24">
        <v>-7.4404109831928637E-3</v>
      </c>
      <c r="H151" s="24">
        <v>3.5662155508136312E-2</v>
      </c>
      <c r="I151" s="24">
        <v>9.0259353461333416E-2</v>
      </c>
      <c r="J151" s="24">
        <v>0.23046937859767391</v>
      </c>
      <c r="K151" s="24">
        <v>0.31976841155601066</v>
      </c>
      <c r="L151" s="24">
        <v>-0.4682394912422041</v>
      </c>
      <c r="M151" s="24">
        <v>0.78896822330121141</v>
      </c>
    </row>
    <row r="152" spans="2:13" x14ac:dyDescent="0.2">
      <c r="B152" s="15" t="s">
        <v>1074</v>
      </c>
      <c r="C152" s="21">
        <v>1</v>
      </c>
      <c r="D152" s="24">
        <v>-0.36599999999999999</v>
      </c>
      <c r="E152" s="24">
        <v>0.1643034304537378</v>
      </c>
      <c r="F152" s="24">
        <v>-0.53030343045373773</v>
      </c>
      <c r="G152" s="24">
        <v>-1.6688090672666052</v>
      </c>
      <c r="H152" s="24">
        <v>3.4571365501655259E-2</v>
      </c>
      <c r="I152" s="24">
        <v>9.6342703502182686E-2</v>
      </c>
      <c r="J152" s="24">
        <v>0.23226415740529291</v>
      </c>
      <c r="K152" s="24">
        <v>0.319648599255834</v>
      </c>
      <c r="L152" s="24">
        <v>-0.46406489863157668</v>
      </c>
      <c r="M152" s="24">
        <v>0.79267175953905222</v>
      </c>
    </row>
    <row r="153" spans="2:13" x14ac:dyDescent="0.2">
      <c r="B153" s="15" t="s">
        <v>988</v>
      </c>
      <c r="C153" s="21">
        <v>1</v>
      </c>
      <c r="D153" s="24">
        <v>0.185</v>
      </c>
      <c r="E153" s="24">
        <v>0.19182942902085692</v>
      </c>
      <c r="F153" s="24">
        <v>-6.8294290208569253E-3</v>
      </c>
      <c r="G153" s="24">
        <v>-2.149149415176935E-2</v>
      </c>
      <c r="H153" s="24">
        <v>3.4866475002938394E-2</v>
      </c>
      <c r="I153" s="24">
        <v>0.12328857293796759</v>
      </c>
      <c r="J153" s="24">
        <v>0.26037028510374627</v>
      </c>
      <c r="K153" s="24">
        <v>0.31968065123291123</v>
      </c>
      <c r="L153" s="24">
        <v>-0.43660190815311112</v>
      </c>
      <c r="M153" s="24">
        <v>0.82026076619482491</v>
      </c>
    </row>
    <row r="154" spans="2:13" x14ac:dyDescent="0.2">
      <c r="B154" s="15" t="s">
        <v>672</v>
      </c>
      <c r="C154" s="21">
        <v>1</v>
      </c>
      <c r="D154" s="24">
        <v>0.17299999999999999</v>
      </c>
      <c r="E154" s="24">
        <v>0.17648156544313201</v>
      </c>
      <c r="F154" s="24">
        <v>-3.4815654431320231E-3</v>
      </c>
      <c r="G154" s="24">
        <v>-1.0956119923285412E-2</v>
      </c>
      <c r="H154" s="24">
        <v>3.3612704093273556E-2</v>
      </c>
      <c r="I154" s="24">
        <v>0.11040538442340891</v>
      </c>
      <c r="J154" s="24">
        <v>0.24255774646285511</v>
      </c>
      <c r="K154" s="24">
        <v>0.31954633712503994</v>
      </c>
      <c r="L154" s="24">
        <v>-0.4516857357496612</v>
      </c>
      <c r="M154" s="24">
        <v>0.80464886663592516</v>
      </c>
    </row>
    <row r="155" spans="2:13" x14ac:dyDescent="0.2">
      <c r="B155" s="15" t="s">
        <v>673</v>
      </c>
      <c r="C155" s="21">
        <v>1</v>
      </c>
      <c r="D155" s="24">
        <v>0.16300000000000001</v>
      </c>
      <c r="E155" s="24">
        <v>0.16999999791127512</v>
      </c>
      <c r="F155" s="24">
        <v>-6.9999979112751187E-3</v>
      </c>
      <c r="G155" s="24">
        <v>-2.2028256493057501E-2</v>
      </c>
      <c r="H155" s="24">
        <v>3.3813002739789613E-2</v>
      </c>
      <c r="I155" s="24">
        <v>0.10353006786176631</v>
      </c>
      <c r="J155" s="24">
        <v>0.23646992796078392</v>
      </c>
      <c r="K155" s="24">
        <v>0.31956746838163724</v>
      </c>
      <c r="L155" s="24">
        <v>-0.45820884331150863</v>
      </c>
      <c r="M155" s="24">
        <v>0.79820883913405893</v>
      </c>
    </row>
    <row r="156" spans="2:13" x14ac:dyDescent="0.2">
      <c r="B156" s="15" t="s">
        <v>675</v>
      </c>
      <c r="C156" s="21">
        <v>1</v>
      </c>
      <c r="D156" s="24">
        <v>0.74299999999999999</v>
      </c>
      <c r="E156" s="24">
        <v>0.22108819910252761</v>
      </c>
      <c r="F156" s="24">
        <v>0.52191180089747236</v>
      </c>
      <c r="G156" s="24">
        <v>1.642401492492563</v>
      </c>
      <c r="H156" s="24">
        <v>3.3716340837473373E-2</v>
      </c>
      <c r="I156" s="24">
        <v>0.15480828796186455</v>
      </c>
      <c r="J156" s="24">
        <v>0.28736811024319064</v>
      </c>
      <c r="K156" s="24">
        <v>0.31955725517195877</v>
      </c>
      <c r="L156" s="24">
        <v>-0.40710056489321611</v>
      </c>
      <c r="M156" s="24">
        <v>0.84927696309827139</v>
      </c>
    </row>
    <row r="157" spans="2:13" x14ac:dyDescent="0.2">
      <c r="B157" s="15" t="s">
        <v>676</v>
      </c>
      <c r="C157" s="21">
        <v>1</v>
      </c>
      <c r="D157" s="24">
        <v>0.68</v>
      </c>
      <c r="E157" s="24">
        <v>0.18776456624550503</v>
      </c>
      <c r="F157" s="24">
        <v>0.49223543375449502</v>
      </c>
      <c r="G157" s="24">
        <v>1.5490130893110874</v>
      </c>
      <c r="H157" s="24">
        <v>3.2098317463988453E-2</v>
      </c>
      <c r="I157" s="24">
        <v>0.12466538120839658</v>
      </c>
      <c r="J157" s="24">
        <v>0.25086375128261346</v>
      </c>
      <c r="K157" s="24">
        <v>0.31939059109120088</v>
      </c>
      <c r="L157" s="24">
        <v>-0.44009656787734658</v>
      </c>
      <c r="M157" s="24">
        <v>0.81562570036835669</v>
      </c>
    </row>
    <row r="158" spans="2:13" x14ac:dyDescent="0.2">
      <c r="B158" s="15" t="s">
        <v>989</v>
      </c>
      <c r="C158" s="21">
        <v>1</v>
      </c>
      <c r="D158" s="24">
        <v>0.68300000000000005</v>
      </c>
      <c r="E158" s="24">
        <v>0.19637762566745656</v>
      </c>
      <c r="F158" s="24">
        <v>0.48662237433254352</v>
      </c>
      <c r="G158" s="24">
        <v>1.5313493822322095</v>
      </c>
      <c r="H158" s="24">
        <v>3.4057086423260351E-2</v>
      </c>
      <c r="I158" s="24">
        <v>0.12942787353614743</v>
      </c>
      <c r="J158" s="24">
        <v>0.26332737779876569</v>
      </c>
      <c r="K158" s="24">
        <v>0.31959338671069076</v>
      </c>
      <c r="L158" s="24">
        <v>-0.43188216605896768</v>
      </c>
      <c r="M158" s="24">
        <v>0.82463741739388075</v>
      </c>
    </row>
    <row r="159" spans="2:13" x14ac:dyDescent="0.2">
      <c r="B159" s="15" t="s">
        <v>1075</v>
      </c>
      <c r="C159" s="21">
        <v>1</v>
      </c>
      <c r="D159" s="24">
        <v>0.77300000000000002</v>
      </c>
      <c r="E159" s="24">
        <v>0.19641436276114835</v>
      </c>
      <c r="F159" s="24">
        <v>0.5765856372388517</v>
      </c>
      <c r="G159" s="24">
        <v>1.8144542996008961</v>
      </c>
      <c r="H159" s="24">
        <v>3.2756031425372527E-2</v>
      </c>
      <c r="I159" s="24">
        <v>0.1320222372140763</v>
      </c>
      <c r="J159" s="24">
        <v>0.2608064883082204</v>
      </c>
      <c r="K159" s="24">
        <v>0.31945736067323244</v>
      </c>
      <c r="L159" s="24">
        <v>-0.43157802765624842</v>
      </c>
      <c r="M159" s="24">
        <v>0.82440675317854506</v>
      </c>
    </row>
    <row r="160" spans="2:13" x14ac:dyDescent="0.2">
      <c r="B160" s="15" t="s">
        <v>990</v>
      </c>
      <c r="C160" s="21">
        <v>1</v>
      </c>
      <c r="D160" s="24">
        <v>0.84899999999999998</v>
      </c>
      <c r="E160" s="24">
        <v>0.20198223816394928</v>
      </c>
      <c r="F160" s="24">
        <v>0.64701776183605064</v>
      </c>
      <c r="G160" s="24">
        <v>2.0360967808763601</v>
      </c>
      <c r="H160" s="24">
        <v>3.2711828871140665E-2</v>
      </c>
      <c r="I160" s="24">
        <v>0.13767700642842101</v>
      </c>
      <c r="J160" s="24">
        <v>0.26628746989947755</v>
      </c>
      <c r="K160" s="24">
        <v>0.31945283132516217</v>
      </c>
      <c r="L160" s="24">
        <v>-0.42600124841690518</v>
      </c>
      <c r="M160" s="24">
        <v>0.82996572474480379</v>
      </c>
    </row>
    <row r="161" spans="2:13" x14ac:dyDescent="0.2">
      <c r="B161" s="15" t="s">
        <v>991</v>
      </c>
      <c r="C161" s="21">
        <v>1</v>
      </c>
      <c r="D161" s="24">
        <v>0.84</v>
      </c>
      <c r="E161" s="24">
        <v>0.21386260746465499</v>
      </c>
      <c r="F161" s="24">
        <v>0.62613739253534495</v>
      </c>
      <c r="G161" s="24">
        <v>1.9703884568946002</v>
      </c>
      <c r="H161" s="24">
        <v>3.2356150542405607E-2</v>
      </c>
      <c r="I161" s="24">
        <v>0.15025657165127193</v>
      </c>
      <c r="J161" s="24">
        <v>0.27746864327803805</v>
      </c>
      <c r="K161" s="24">
        <v>0.31941660597328142</v>
      </c>
      <c r="L161" s="24">
        <v>-0.41404966696671774</v>
      </c>
      <c r="M161" s="24">
        <v>0.84177488189602778</v>
      </c>
    </row>
    <row r="162" spans="2:13" x14ac:dyDescent="0.2">
      <c r="B162" s="15" t="s">
        <v>992</v>
      </c>
      <c r="C162" s="21">
        <v>1</v>
      </c>
      <c r="D162" s="24">
        <v>1.1040000000000001</v>
      </c>
      <c r="E162" s="24">
        <v>0.24339840061026555</v>
      </c>
      <c r="F162" s="24">
        <v>0.86060159938973457</v>
      </c>
      <c r="G162" s="24">
        <v>2.7082226323463696</v>
      </c>
      <c r="H162" s="24">
        <v>3.2797379736448334E-2</v>
      </c>
      <c r="I162" s="24">
        <v>0.17892499215063984</v>
      </c>
      <c r="J162" s="24">
        <v>0.30787180906989126</v>
      </c>
      <c r="K162" s="24">
        <v>0.31946160303101295</v>
      </c>
      <c r="L162" s="24">
        <v>-0.38460232947536732</v>
      </c>
      <c r="M162" s="24">
        <v>0.87139913069589836</v>
      </c>
    </row>
    <row r="163" spans="2:13" x14ac:dyDescent="0.2">
      <c r="B163" s="15" t="s">
        <v>993</v>
      </c>
      <c r="C163" s="21">
        <v>1</v>
      </c>
      <c r="D163" s="24">
        <v>0.81</v>
      </c>
      <c r="E163" s="24">
        <v>0.22071214176447701</v>
      </c>
      <c r="F163" s="24">
        <v>0.58928785823552299</v>
      </c>
      <c r="G163" s="24">
        <v>1.8544268518348732</v>
      </c>
      <c r="H163" s="24">
        <v>3.1275602064026395E-2</v>
      </c>
      <c r="I163" s="24">
        <v>0.15923025867203672</v>
      </c>
      <c r="J163" s="24">
        <v>0.2821940248569173</v>
      </c>
      <c r="K163" s="24">
        <v>0.31930895849949942</v>
      </c>
      <c r="L163" s="24">
        <v>-0.40698851821468746</v>
      </c>
      <c r="M163" s="24">
        <v>0.84841280174364142</v>
      </c>
    </row>
    <row r="164" spans="2:13" x14ac:dyDescent="0.2">
      <c r="B164" s="15" t="s">
        <v>677</v>
      </c>
      <c r="C164" s="21">
        <v>1</v>
      </c>
      <c r="D164" s="24">
        <v>0.625</v>
      </c>
      <c r="E164" s="24">
        <v>0.19703280873060533</v>
      </c>
      <c r="F164" s="24">
        <v>0.42796719126939464</v>
      </c>
      <c r="G164" s="24">
        <v>1.3467676961318313</v>
      </c>
      <c r="H164" s="24">
        <v>3.0825877254224719E-2</v>
      </c>
      <c r="I164" s="24">
        <v>0.1364349990485951</v>
      </c>
      <c r="J164" s="24">
        <v>0.25763061841261559</v>
      </c>
      <c r="K164" s="24">
        <v>0.31926522266300822</v>
      </c>
      <c r="L164" s="24">
        <v>-0.43058187491529476</v>
      </c>
      <c r="M164" s="24">
        <v>0.82464749237650548</v>
      </c>
    </row>
    <row r="165" spans="2:13" x14ac:dyDescent="0.2">
      <c r="B165" s="15" t="s">
        <v>994</v>
      </c>
      <c r="C165" s="21">
        <v>1</v>
      </c>
      <c r="D165" s="24">
        <v>0.307</v>
      </c>
      <c r="E165" s="24">
        <v>0.20621519727623547</v>
      </c>
      <c r="F165" s="24">
        <v>0.10078480272376453</v>
      </c>
      <c r="G165" s="24">
        <v>0.31715916392278887</v>
      </c>
      <c r="H165" s="24">
        <v>3.1469204414159929E-2</v>
      </c>
      <c r="I165" s="24">
        <v>0.1443527287986453</v>
      </c>
      <c r="J165" s="24">
        <v>0.26807766575382563</v>
      </c>
      <c r="K165" s="24">
        <v>0.31932797954458658</v>
      </c>
      <c r="L165" s="24">
        <v>-0.42152285445858406</v>
      </c>
      <c r="M165" s="24">
        <v>0.83395324901105505</v>
      </c>
    </row>
    <row r="166" spans="2:13" x14ac:dyDescent="0.2">
      <c r="B166" s="15" t="s">
        <v>678</v>
      </c>
      <c r="C166" s="21">
        <v>1</v>
      </c>
      <c r="D166" s="24">
        <v>-0.373</v>
      </c>
      <c r="E166" s="24">
        <v>0.14507455943018771</v>
      </c>
      <c r="F166" s="24">
        <v>-0.51807455943018765</v>
      </c>
      <c r="G166" s="24">
        <v>-1.6303260975655172</v>
      </c>
      <c r="H166" s="24">
        <v>2.9155588857223351E-2</v>
      </c>
      <c r="I166" s="24">
        <v>8.7760218943906107E-2</v>
      </c>
      <c r="J166" s="24">
        <v>0.2023888999164693</v>
      </c>
      <c r="K166" s="24">
        <v>0.31910828264897662</v>
      </c>
      <c r="L166" s="24">
        <v>-0.48223161000788145</v>
      </c>
      <c r="M166" s="24">
        <v>0.77238072886825693</v>
      </c>
    </row>
    <row r="167" spans="2:13" x14ac:dyDescent="0.2">
      <c r="B167" s="15" t="s">
        <v>679</v>
      </c>
      <c r="C167" s="21">
        <v>1</v>
      </c>
      <c r="D167" s="24">
        <v>1.2999999999999999E-2</v>
      </c>
      <c r="E167" s="24">
        <v>0.14706440347313784</v>
      </c>
      <c r="F167" s="24">
        <v>-0.13406440347313783</v>
      </c>
      <c r="G167" s="24">
        <v>-0.42188656392857032</v>
      </c>
      <c r="H167" s="24">
        <v>2.4071132301700184E-2</v>
      </c>
      <c r="I167" s="24">
        <v>9.9745137195030337E-2</v>
      </c>
      <c r="J167" s="24">
        <v>0.19438366975124535</v>
      </c>
      <c r="K167" s="24">
        <v>0.31868396116506031</v>
      </c>
      <c r="L167" s="24">
        <v>-0.47940763065989878</v>
      </c>
      <c r="M167" s="24">
        <v>0.77353643760617452</v>
      </c>
    </row>
    <row r="168" spans="2:13" x14ac:dyDescent="0.2">
      <c r="B168" s="15" t="s">
        <v>680</v>
      </c>
      <c r="C168" s="21">
        <v>1</v>
      </c>
      <c r="D168" s="24">
        <v>8.5999999999999993E-2</v>
      </c>
      <c r="E168" s="24">
        <v>0.10729211683558265</v>
      </c>
      <c r="F168" s="24">
        <v>-2.1292116835582658E-2</v>
      </c>
      <c r="G168" s="24">
        <v>-6.7004050126769896E-2</v>
      </c>
      <c r="H168" s="24">
        <v>4.3470029170026341E-2</v>
      </c>
      <c r="I168" s="24">
        <v>2.1838310191501786E-2</v>
      </c>
      <c r="J168" s="24">
        <v>0.19274592347966352</v>
      </c>
      <c r="K168" s="24">
        <v>0.32073305275510761</v>
      </c>
      <c r="L168" s="24">
        <v>-0.52320804149877498</v>
      </c>
      <c r="M168" s="24">
        <v>0.73779227516994039</v>
      </c>
    </row>
    <row r="169" spans="2:13" x14ac:dyDescent="0.2">
      <c r="B169" s="15" t="s">
        <v>681</v>
      </c>
      <c r="C169" s="21">
        <v>1</v>
      </c>
      <c r="D169" s="24">
        <v>0.14899999999999999</v>
      </c>
      <c r="E169" s="24">
        <v>0.16701873349822721</v>
      </c>
      <c r="F169" s="24">
        <v>-1.8018733498227218E-2</v>
      </c>
      <c r="G169" s="24">
        <v>-5.6703057373726169E-2</v>
      </c>
      <c r="H169" s="24">
        <v>2.0463544609400034E-2</v>
      </c>
      <c r="I169" s="24">
        <v>0.1267912982355438</v>
      </c>
      <c r="J169" s="24">
        <v>0.20724616876091062</v>
      </c>
      <c r="K169" s="24">
        <v>0.31843178916613935</v>
      </c>
      <c r="L169" s="24">
        <v>-0.45895757846373481</v>
      </c>
      <c r="M169" s="24">
        <v>0.79299504546018929</v>
      </c>
    </row>
    <row r="170" spans="2:13" x14ac:dyDescent="0.2">
      <c r="B170" s="15" t="s">
        <v>682</v>
      </c>
      <c r="C170" s="21">
        <v>1</v>
      </c>
      <c r="D170" s="24">
        <v>0.3</v>
      </c>
      <c r="E170" s="24">
        <v>0.1888866378261769</v>
      </c>
      <c r="F170" s="24">
        <v>0.11111336217382309</v>
      </c>
      <c r="G170" s="24">
        <v>0.34966205315982835</v>
      </c>
      <c r="H170" s="24">
        <v>2.1425703292141884E-2</v>
      </c>
      <c r="I170" s="24">
        <v>0.14676778165566862</v>
      </c>
      <c r="J170" s="24">
        <v>0.23100549399668519</v>
      </c>
      <c r="K170" s="24">
        <v>0.31849506818023193</v>
      </c>
      <c r="L170" s="24">
        <v>-0.43721406863788559</v>
      </c>
      <c r="M170" s="24">
        <v>0.81498734429023934</v>
      </c>
    </row>
    <row r="171" spans="2:13" x14ac:dyDescent="0.2">
      <c r="B171" s="15" t="s">
        <v>683</v>
      </c>
      <c r="C171" s="21">
        <v>1</v>
      </c>
      <c r="D171" s="24">
        <v>0.14699999999999999</v>
      </c>
      <c r="E171" s="24">
        <v>0.1369104072699257</v>
      </c>
      <c r="F171" s="24">
        <v>1.0089592730074287E-2</v>
      </c>
      <c r="G171" s="24">
        <v>3.175088612677579E-2</v>
      </c>
      <c r="H171" s="24">
        <v>3.1935329809534251E-2</v>
      </c>
      <c r="I171" s="24">
        <v>7.4131624951081498E-2</v>
      </c>
      <c r="J171" s="24">
        <v>0.19968918958876991</v>
      </c>
      <c r="K171" s="24">
        <v>0.3193742522239566</v>
      </c>
      <c r="L171" s="24">
        <v>-0.49091860774859269</v>
      </c>
      <c r="M171" s="24">
        <v>0.76473942228844405</v>
      </c>
    </row>
    <row r="172" spans="2:13" x14ac:dyDescent="0.2">
      <c r="B172" s="15" t="s">
        <v>907</v>
      </c>
      <c r="C172" s="21">
        <v>1</v>
      </c>
      <c r="D172" s="24">
        <v>-0.22900000000000001</v>
      </c>
      <c r="E172" s="24">
        <v>0.21590143473117696</v>
      </c>
      <c r="F172" s="24">
        <v>-0.44490143473117694</v>
      </c>
      <c r="G172" s="24">
        <v>-1.4000579775319399</v>
      </c>
      <c r="H172" s="24">
        <v>2.3633636730335566E-2</v>
      </c>
      <c r="I172" s="24">
        <v>0.16944220150749428</v>
      </c>
      <c r="J172" s="24">
        <v>0.26236066795485963</v>
      </c>
      <c r="K172" s="24">
        <v>0.3186512144628813</v>
      </c>
      <c r="L172" s="24">
        <v>-0.41050622561583594</v>
      </c>
      <c r="M172" s="24">
        <v>0.84230909507818985</v>
      </c>
    </row>
    <row r="173" spans="2:13" x14ac:dyDescent="0.2">
      <c r="B173" s="15" t="s">
        <v>995</v>
      </c>
      <c r="C173" s="21">
        <v>1</v>
      </c>
      <c r="D173" s="24">
        <v>4.7E-2</v>
      </c>
      <c r="E173" s="24">
        <v>0.15076770346438695</v>
      </c>
      <c r="F173" s="24">
        <v>-0.10376770346438695</v>
      </c>
      <c r="G173" s="24">
        <v>-0.32654603852484038</v>
      </c>
      <c r="H173" s="24">
        <v>2.2351114192398418E-2</v>
      </c>
      <c r="I173" s="24">
        <v>0.10682966553470527</v>
      </c>
      <c r="J173" s="24">
        <v>0.19470574139406863</v>
      </c>
      <c r="K173" s="24">
        <v>0.31855866021693607</v>
      </c>
      <c r="L173" s="24">
        <v>-0.47545801284467382</v>
      </c>
      <c r="M173" s="24">
        <v>0.77699341977344771</v>
      </c>
    </row>
    <row r="174" spans="2:13" x14ac:dyDescent="0.2">
      <c r="B174" s="15" t="s">
        <v>685</v>
      </c>
      <c r="C174" s="21">
        <v>1</v>
      </c>
      <c r="D174" s="24">
        <v>6.8000000000000005E-2</v>
      </c>
      <c r="E174" s="24">
        <v>0.17869319499380967</v>
      </c>
      <c r="F174" s="24">
        <v>-0.11069319499380967</v>
      </c>
      <c r="G174" s="24">
        <v>-0.34833983127796292</v>
      </c>
      <c r="H174" s="24">
        <v>2.9785311762386267E-2</v>
      </c>
      <c r="I174" s="24">
        <v>0.1201409390884548</v>
      </c>
      <c r="J174" s="24">
        <v>0.23724545089916454</v>
      </c>
      <c r="K174" s="24">
        <v>0.31916643384032456</v>
      </c>
      <c r="L174" s="24">
        <v>-0.44872728862247491</v>
      </c>
      <c r="M174" s="24">
        <v>0.8061136786100942</v>
      </c>
    </row>
    <row r="175" spans="2:13" x14ac:dyDescent="0.2">
      <c r="B175" s="15" t="s">
        <v>686</v>
      </c>
      <c r="C175" s="21">
        <v>1</v>
      </c>
      <c r="D175" s="24">
        <v>8.7999999999999995E-2</v>
      </c>
      <c r="E175" s="24">
        <v>0.15197929346481259</v>
      </c>
      <c r="F175" s="24">
        <v>-6.3979293464812598E-2</v>
      </c>
      <c r="G175" s="24">
        <v>-0.20133610103188759</v>
      </c>
      <c r="H175" s="24">
        <v>2.127641049290863E-2</v>
      </c>
      <c r="I175" s="24">
        <v>0.11015391853281768</v>
      </c>
      <c r="J175" s="24">
        <v>0.19380466839680749</v>
      </c>
      <c r="K175" s="24">
        <v>0.31848505983331532</v>
      </c>
      <c r="L175" s="24">
        <v>-0.47410173849342202</v>
      </c>
      <c r="M175" s="24">
        <v>0.77806032542304715</v>
      </c>
    </row>
    <row r="176" spans="2:13" x14ac:dyDescent="0.2">
      <c r="B176" s="15" t="s">
        <v>687</v>
      </c>
      <c r="C176" s="21">
        <v>1</v>
      </c>
      <c r="D176" s="24">
        <v>0.1</v>
      </c>
      <c r="E176" s="24">
        <v>0.14932543552347452</v>
      </c>
      <c r="F176" s="24">
        <v>-4.9325435523474515E-2</v>
      </c>
      <c r="G176" s="24">
        <v>-0.15522195279411735</v>
      </c>
      <c r="H176" s="24">
        <v>2.1640590815294049E-2</v>
      </c>
      <c r="I176" s="24">
        <v>0.10678415136742597</v>
      </c>
      <c r="J176" s="24">
        <v>0.19186671967952307</v>
      </c>
      <c r="K176" s="24">
        <v>0.31850959618887892</v>
      </c>
      <c r="L176" s="24">
        <v>-0.47680383024145667</v>
      </c>
      <c r="M176" s="24">
        <v>0.77545470128840577</v>
      </c>
    </row>
    <row r="177" spans="2:13" x14ac:dyDescent="0.2">
      <c r="B177" s="15" t="s">
        <v>688</v>
      </c>
      <c r="C177" s="21">
        <v>1</v>
      </c>
      <c r="D177" s="24">
        <v>0.1</v>
      </c>
      <c r="E177" s="24">
        <v>0.14701312073349418</v>
      </c>
      <c r="F177" s="24">
        <v>-4.7013120733494174E-2</v>
      </c>
      <c r="G177" s="24">
        <v>-0.14794534158194361</v>
      </c>
      <c r="H177" s="24">
        <v>2.1825956493324316E-2</v>
      </c>
      <c r="I177" s="24">
        <v>0.10410744292252327</v>
      </c>
      <c r="J177" s="24">
        <v>0.18991879854446508</v>
      </c>
      <c r="K177" s="24">
        <v>0.31852224423172737</v>
      </c>
      <c r="L177" s="24">
        <v>-0.47914100867723242</v>
      </c>
      <c r="M177" s="24">
        <v>0.77316725014422072</v>
      </c>
    </row>
    <row r="178" spans="2:13" x14ac:dyDescent="0.2">
      <c r="B178" s="15" t="s">
        <v>689</v>
      </c>
      <c r="C178" s="21">
        <v>1</v>
      </c>
      <c r="D178" s="24">
        <v>8.7999999999999995E-2</v>
      </c>
      <c r="E178" s="24">
        <v>0.1395236753410202</v>
      </c>
      <c r="F178" s="24">
        <v>-5.1523675341020203E-2</v>
      </c>
      <c r="G178" s="24">
        <v>-0.16213958207742774</v>
      </c>
      <c r="H178" s="24">
        <v>2.2326407211812352E-2</v>
      </c>
      <c r="I178" s="24">
        <v>9.5634206634365782E-2</v>
      </c>
      <c r="J178" s="24">
        <v>0.18341314404767461</v>
      </c>
      <c r="K178" s="24">
        <v>0.31855692764803495</v>
      </c>
      <c r="L178" s="24">
        <v>-0.48669863506722344</v>
      </c>
      <c r="M178" s="24">
        <v>0.76574598574926378</v>
      </c>
    </row>
    <row r="179" spans="2:13" x14ac:dyDescent="0.2">
      <c r="B179" s="15" t="s">
        <v>908</v>
      </c>
      <c r="C179" s="21">
        <v>1</v>
      </c>
      <c r="D179" s="24">
        <v>5.3999999999999999E-2</v>
      </c>
      <c r="E179" s="24">
        <v>0.1482736798882216</v>
      </c>
      <c r="F179" s="24">
        <v>-9.4273679888221606E-2</v>
      </c>
      <c r="G179" s="24">
        <v>-0.29666934582611232</v>
      </c>
      <c r="H179" s="24">
        <v>2.196887810297941E-2</v>
      </c>
      <c r="I179" s="24">
        <v>0.10508704538525131</v>
      </c>
      <c r="J179" s="24">
        <v>0.19146031439119188</v>
      </c>
      <c r="K179" s="24">
        <v>0.31853206949798835</v>
      </c>
      <c r="L179" s="24">
        <v>-0.47789976412659707</v>
      </c>
      <c r="M179" s="24">
        <v>0.77444712390304027</v>
      </c>
    </row>
    <row r="180" spans="2:13" x14ac:dyDescent="0.2">
      <c r="B180" s="15" t="s">
        <v>909</v>
      </c>
      <c r="C180" s="21">
        <v>1</v>
      </c>
      <c r="D180" s="24">
        <v>7.9000000000000001E-2</v>
      </c>
      <c r="E180" s="24">
        <v>0.11950715266640106</v>
      </c>
      <c r="F180" s="24">
        <v>-4.0507152666401064E-2</v>
      </c>
      <c r="G180" s="24">
        <v>-0.12747174499890374</v>
      </c>
      <c r="H180" s="24">
        <v>3.4140868148058133E-2</v>
      </c>
      <c r="I180" s="24">
        <v>5.2392701604636313E-2</v>
      </c>
      <c r="J180" s="24">
        <v>0.18662160372816583</v>
      </c>
      <c r="K180" s="24">
        <v>0.31960232566655516</v>
      </c>
      <c r="L180" s="24">
        <v>-0.50877021134650691</v>
      </c>
      <c r="M180" s="24">
        <v>0.74778451667930912</v>
      </c>
    </row>
    <row r="181" spans="2:13" x14ac:dyDescent="0.2">
      <c r="B181" s="15" t="s">
        <v>910</v>
      </c>
      <c r="C181" s="21">
        <v>1</v>
      </c>
      <c r="D181" s="24">
        <v>9.5000000000000001E-2</v>
      </c>
      <c r="E181" s="24">
        <v>0.16028591719897245</v>
      </c>
      <c r="F181" s="24">
        <v>-6.5285917198972448E-2</v>
      </c>
      <c r="G181" s="24">
        <v>-0.20544790836680532</v>
      </c>
      <c r="H181" s="24">
        <v>2.1126677000023047E-2</v>
      </c>
      <c r="I181" s="24">
        <v>0.11875488982536404</v>
      </c>
      <c r="J181" s="24">
        <v>0.20181694457258087</v>
      </c>
      <c r="K181" s="24">
        <v>0.31847509192185031</v>
      </c>
      <c r="L181" s="24">
        <v>-0.46577551974183895</v>
      </c>
      <c r="M181" s="24">
        <v>0.78634735413978385</v>
      </c>
    </row>
    <row r="182" spans="2:13" x14ac:dyDescent="0.2">
      <c r="B182" s="15" t="s">
        <v>1076</v>
      </c>
      <c r="C182" s="21">
        <v>1</v>
      </c>
      <c r="D182" s="24">
        <v>5.0000000000000001E-3</v>
      </c>
      <c r="E182" s="24">
        <v>0.15501857654102302</v>
      </c>
      <c r="F182" s="24">
        <v>-0.15001857654102302</v>
      </c>
      <c r="G182" s="24">
        <v>-0.47209266697724767</v>
      </c>
      <c r="H182" s="24">
        <v>2.1121374200500257E-2</v>
      </c>
      <c r="I182" s="24">
        <v>0.11349797346235402</v>
      </c>
      <c r="J182" s="24">
        <v>0.19653917961969203</v>
      </c>
      <c r="K182" s="24">
        <v>0.31847474019407768</v>
      </c>
      <c r="L182" s="24">
        <v>-0.47104216896990792</v>
      </c>
      <c r="M182" s="24">
        <v>0.78107932205195396</v>
      </c>
    </row>
    <row r="183" spans="2:13" x14ac:dyDescent="0.2">
      <c r="B183" s="15" t="s">
        <v>911</v>
      </c>
      <c r="C183" s="21">
        <v>1</v>
      </c>
      <c r="D183" s="24">
        <v>4.42</v>
      </c>
      <c r="E183" s="24">
        <v>0.90981346345484582</v>
      </c>
      <c r="F183" s="24">
        <v>3.5101865365451541</v>
      </c>
      <c r="G183" s="24">
        <v>11.046187491134352</v>
      </c>
      <c r="H183" s="24">
        <v>7.9247204458626333E-2</v>
      </c>
      <c r="I183" s="24">
        <v>0.75402853723812169</v>
      </c>
      <c r="J183" s="24">
        <v>1.0655983896715699</v>
      </c>
      <c r="K183" s="24">
        <v>0.32750598026307098</v>
      </c>
      <c r="L183" s="24">
        <v>0.26599901827204597</v>
      </c>
      <c r="M183" s="24">
        <v>1.5536279086376457</v>
      </c>
    </row>
    <row r="184" spans="2:13" x14ac:dyDescent="0.2">
      <c r="B184" s="15" t="s">
        <v>690</v>
      </c>
      <c r="C184" s="21">
        <v>1</v>
      </c>
      <c r="D184" s="24">
        <v>0.83099999999999996</v>
      </c>
      <c r="E184" s="24">
        <v>0.33596922339771634</v>
      </c>
      <c r="F184" s="24">
        <v>0.49503077660228362</v>
      </c>
      <c r="G184" s="24">
        <v>1.5578097389697876</v>
      </c>
      <c r="H184" s="24">
        <v>4.0776337114153641E-2</v>
      </c>
      <c r="I184" s="24">
        <v>0.2558107028276545</v>
      </c>
      <c r="J184" s="24">
        <v>0.41612774396777819</v>
      </c>
      <c r="K184" s="24">
        <v>0.32037908383977692</v>
      </c>
      <c r="L184" s="24">
        <v>-0.29383509939601232</v>
      </c>
      <c r="M184" s="24">
        <v>0.96577354619144495</v>
      </c>
    </row>
    <row r="185" spans="2:13" x14ac:dyDescent="0.2">
      <c r="B185" s="15" t="s">
        <v>691</v>
      </c>
      <c r="C185" s="21">
        <v>1</v>
      </c>
      <c r="D185" s="24">
        <v>0.67</v>
      </c>
      <c r="E185" s="24">
        <v>0.27623862602749472</v>
      </c>
      <c r="F185" s="24">
        <v>0.39376137397250532</v>
      </c>
      <c r="G185" s="24">
        <v>1.2391255901596478</v>
      </c>
      <c r="H185" s="24">
        <v>3.9275019554819615E-2</v>
      </c>
      <c r="I185" s="24">
        <v>0.19903141013507397</v>
      </c>
      <c r="J185" s="24">
        <v>0.35344584191991546</v>
      </c>
      <c r="K185" s="24">
        <v>0.32019146593030734</v>
      </c>
      <c r="L185" s="24">
        <v>-0.35319687565281643</v>
      </c>
      <c r="M185" s="24">
        <v>0.90567412770780586</v>
      </c>
    </row>
    <row r="186" spans="2:13" x14ac:dyDescent="0.2">
      <c r="B186" s="15" t="s">
        <v>692</v>
      </c>
      <c r="C186" s="21">
        <v>1</v>
      </c>
      <c r="D186" s="24">
        <v>0.79800000000000004</v>
      </c>
      <c r="E186" s="24">
        <v>0.27608722436859456</v>
      </c>
      <c r="F186" s="24">
        <v>0.52191277563140548</v>
      </c>
      <c r="G186" s="24">
        <v>1.6424045598776342</v>
      </c>
      <c r="H186" s="24">
        <v>3.7852306542731265E-2</v>
      </c>
      <c r="I186" s="24">
        <v>0.20167679156940549</v>
      </c>
      <c r="J186" s="24">
        <v>0.35049765716778364</v>
      </c>
      <c r="K186" s="24">
        <v>0.32002006937717609</v>
      </c>
      <c r="L186" s="24">
        <v>-0.35301134429854897</v>
      </c>
      <c r="M186" s="24">
        <v>0.9051857930357381</v>
      </c>
    </row>
    <row r="187" spans="2:13" x14ac:dyDescent="0.2">
      <c r="B187" s="15" t="s">
        <v>693</v>
      </c>
      <c r="C187" s="21">
        <v>1</v>
      </c>
      <c r="D187" s="24">
        <v>0.59299999999999997</v>
      </c>
      <c r="E187" s="24">
        <v>0.24500042229989374</v>
      </c>
      <c r="F187" s="24">
        <v>0.34799957770010626</v>
      </c>
      <c r="G187" s="24">
        <v>1.0951180349219887</v>
      </c>
      <c r="H187" s="24">
        <v>3.6823145760811603E-2</v>
      </c>
      <c r="I187" s="24">
        <v>0.17261312378754506</v>
      </c>
      <c r="J187" s="24">
        <v>0.31738772081224242</v>
      </c>
      <c r="K187" s="24">
        <v>0.31989997148685351</v>
      </c>
      <c r="L187" s="24">
        <v>-0.38386205676496676</v>
      </c>
      <c r="M187" s="24">
        <v>0.8738629013647542</v>
      </c>
    </row>
    <row r="188" spans="2:13" x14ac:dyDescent="0.2">
      <c r="B188" s="15" t="s">
        <v>694</v>
      </c>
      <c r="C188" s="21">
        <v>1</v>
      </c>
      <c r="D188" s="24">
        <v>0.66600000000000004</v>
      </c>
      <c r="E188" s="24">
        <v>0.29232496016899756</v>
      </c>
      <c r="F188" s="24">
        <v>0.37367503983100248</v>
      </c>
      <c r="G188" s="24">
        <v>1.1759160112308331</v>
      </c>
      <c r="H188" s="24">
        <v>3.6014232117152045E-2</v>
      </c>
      <c r="I188" s="24">
        <v>0.22152783197437911</v>
      </c>
      <c r="J188" s="24">
        <v>0.36312208836361604</v>
      </c>
      <c r="K188" s="24">
        <v>0.31980786827180441</v>
      </c>
      <c r="L188" s="24">
        <v>-0.33635646149883835</v>
      </c>
      <c r="M188" s="24">
        <v>0.92100638183683348</v>
      </c>
    </row>
    <row r="189" spans="2:13" x14ac:dyDescent="0.2">
      <c r="B189" s="15" t="s">
        <v>695</v>
      </c>
      <c r="C189" s="21">
        <v>1</v>
      </c>
      <c r="D189" s="24">
        <v>1.0760000000000001</v>
      </c>
      <c r="E189" s="24">
        <v>-0.29685802504962649</v>
      </c>
      <c r="F189" s="24">
        <v>1.3728580250496265</v>
      </c>
      <c r="G189" s="24">
        <v>4.3202396754482333</v>
      </c>
      <c r="H189" s="24">
        <v>6.5319829283350353E-2</v>
      </c>
      <c r="I189" s="24">
        <v>-0.42526438152505763</v>
      </c>
      <c r="J189" s="24">
        <v>-0.16845166857419536</v>
      </c>
      <c r="K189" s="24">
        <v>0.3244175207832859</v>
      </c>
      <c r="L189" s="24">
        <v>-0.9346011465123214</v>
      </c>
      <c r="M189" s="24">
        <v>0.34088509641306847</v>
      </c>
    </row>
    <row r="190" spans="2:13" x14ac:dyDescent="0.2">
      <c r="B190" s="15" t="s">
        <v>697</v>
      </c>
      <c r="C190" s="21">
        <v>1</v>
      </c>
      <c r="D190" s="24">
        <v>-0.11</v>
      </c>
      <c r="E190" s="24">
        <v>0.30033391147813215</v>
      </c>
      <c r="F190" s="24">
        <v>-0.41033391147813214</v>
      </c>
      <c r="G190" s="24">
        <v>-1.2912776209947916</v>
      </c>
      <c r="H190" s="24">
        <v>2.8520553294271452E-2</v>
      </c>
      <c r="I190" s="24">
        <v>0.24426793008533892</v>
      </c>
      <c r="J190" s="24">
        <v>0.35639989287092538</v>
      </c>
      <c r="K190" s="24">
        <v>0.31905088881521565</v>
      </c>
      <c r="L190" s="24">
        <v>-0.32685943260264116</v>
      </c>
      <c r="M190" s="24">
        <v>0.92752725555890547</v>
      </c>
    </row>
    <row r="191" spans="2:13" x14ac:dyDescent="0.2">
      <c r="B191" s="15" t="s">
        <v>912</v>
      </c>
      <c r="C191" s="21">
        <v>1</v>
      </c>
      <c r="D191" s="24">
        <v>0.14699999999999999</v>
      </c>
      <c r="E191" s="24">
        <v>0.25133731945803184</v>
      </c>
      <c r="F191" s="24">
        <v>-0.10433731945803185</v>
      </c>
      <c r="G191" s="24">
        <v>-0.32833856008978923</v>
      </c>
      <c r="H191" s="24">
        <v>2.5330393956233377E-2</v>
      </c>
      <c r="I191" s="24">
        <v>0.20154258435702821</v>
      </c>
      <c r="J191" s="24">
        <v>0.30113205455903547</v>
      </c>
      <c r="K191" s="24">
        <v>0.31878154989200003</v>
      </c>
      <c r="L191" s="24">
        <v>-0.37532655554472061</v>
      </c>
      <c r="M191" s="24">
        <v>0.87800119446078428</v>
      </c>
    </row>
    <row r="192" spans="2:13" x14ac:dyDescent="0.2">
      <c r="B192" s="15" t="s">
        <v>698</v>
      </c>
      <c r="C192" s="21">
        <v>1</v>
      </c>
      <c r="D192" s="24">
        <v>0.23</v>
      </c>
      <c r="E192" s="24">
        <v>0.16560234630681045</v>
      </c>
      <c r="F192" s="24">
        <v>6.439765369318956E-2</v>
      </c>
      <c r="G192" s="24">
        <v>0.20265263662718225</v>
      </c>
      <c r="H192" s="24">
        <v>3.5090148825381418E-2</v>
      </c>
      <c r="I192" s="24">
        <v>9.6621790045675823E-2</v>
      </c>
      <c r="J192" s="24">
        <v>0.23458290256794506</v>
      </c>
      <c r="K192" s="24">
        <v>0.31970512388473715</v>
      </c>
      <c r="L192" s="24">
        <v>-0.46287709944442623</v>
      </c>
      <c r="M192" s="24">
        <v>0.79408179205804719</v>
      </c>
    </row>
    <row r="193" spans="2:13" x14ac:dyDescent="0.2">
      <c r="B193" s="15" t="s">
        <v>913</v>
      </c>
      <c r="C193" s="21">
        <v>1</v>
      </c>
      <c r="D193" s="24">
        <v>0.252</v>
      </c>
      <c r="E193" s="24">
        <v>0.18447336363438638</v>
      </c>
      <c r="F193" s="24">
        <v>6.7526636365613624E-2</v>
      </c>
      <c r="G193" s="24">
        <v>0.21249921568965144</v>
      </c>
      <c r="H193" s="24">
        <v>3.0764514277239835E-2</v>
      </c>
      <c r="I193" s="24">
        <v>0.12399618189007228</v>
      </c>
      <c r="J193" s="24">
        <v>0.24495054537870048</v>
      </c>
      <c r="K193" s="24">
        <v>0.31925930375211026</v>
      </c>
      <c r="L193" s="24">
        <v>-0.44312968455883339</v>
      </c>
      <c r="M193" s="24">
        <v>0.81207641182760615</v>
      </c>
    </row>
    <row r="194" spans="2:13" x14ac:dyDescent="0.2">
      <c r="B194" s="15" t="s">
        <v>1109</v>
      </c>
      <c r="C194" s="21">
        <v>1</v>
      </c>
      <c r="D194" s="24">
        <v>0.23899999999999999</v>
      </c>
      <c r="E194" s="24">
        <v>0.17415219928955702</v>
      </c>
      <c r="F194" s="24">
        <v>6.4847800710442965E-2</v>
      </c>
      <c r="G194" s="24">
        <v>0.20406920190067623</v>
      </c>
      <c r="H194" s="24">
        <v>2.8812286805256819E-2</v>
      </c>
      <c r="I194" s="24">
        <v>0.11751272532003158</v>
      </c>
      <c r="J194" s="24">
        <v>0.23079167325908245</v>
      </c>
      <c r="K194" s="24">
        <v>0.31907709971810272</v>
      </c>
      <c r="L194" s="24">
        <v>-0.45309267043934764</v>
      </c>
      <c r="M194" s="24">
        <v>0.80139706901846175</v>
      </c>
    </row>
    <row r="195" spans="2:13" x14ac:dyDescent="0.2">
      <c r="B195" s="15" t="s">
        <v>914</v>
      </c>
      <c r="C195" s="21">
        <v>1</v>
      </c>
      <c r="D195" s="24">
        <v>0.23799999999999999</v>
      </c>
      <c r="E195" s="24">
        <v>0.1723987974007985</v>
      </c>
      <c r="F195" s="24">
        <v>6.5601202599201491E-2</v>
      </c>
      <c r="G195" s="24">
        <v>0.20644007832925271</v>
      </c>
      <c r="H195" s="24">
        <v>2.7337936762218913E-2</v>
      </c>
      <c r="I195" s="24">
        <v>0.11865761510277545</v>
      </c>
      <c r="J195" s="24">
        <v>0.22613997969882155</v>
      </c>
      <c r="K195" s="24">
        <v>0.31894734750422804</v>
      </c>
      <c r="L195" s="24">
        <v>-0.45459100416257264</v>
      </c>
      <c r="M195" s="24">
        <v>0.79938859896416958</v>
      </c>
    </row>
    <row r="196" spans="2:13" x14ac:dyDescent="0.2">
      <c r="B196" s="15" t="s">
        <v>915</v>
      </c>
      <c r="C196" s="21">
        <v>1</v>
      </c>
      <c r="D196" s="24">
        <v>0.245</v>
      </c>
      <c r="E196" s="24">
        <v>0.16614550057566177</v>
      </c>
      <c r="F196" s="24">
        <v>7.8854499424338226E-2</v>
      </c>
      <c r="G196" s="24">
        <v>0.24814680818019855</v>
      </c>
      <c r="H196" s="24">
        <v>2.5833288658405791E-2</v>
      </c>
      <c r="I196" s="24">
        <v>0.11536217017204893</v>
      </c>
      <c r="J196" s="24">
        <v>0.21692883097927462</v>
      </c>
      <c r="K196" s="24">
        <v>0.31882190404123151</v>
      </c>
      <c r="L196" s="24">
        <v>-0.46059770300660974</v>
      </c>
      <c r="M196" s="24">
        <v>0.79288870415793333</v>
      </c>
    </row>
    <row r="197" spans="2:13" x14ac:dyDescent="0.2">
      <c r="B197" s="15" t="s">
        <v>1110</v>
      </c>
      <c r="C197" s="21">
        <v>1</v>
      </c>
      <c r="D197" s="24">
        <v>0.24</v>
      </c>
      <c r="E197" s="24">
        <v>0.17255011687489846</v>
      </c>
      <c r="F197" s="24">
        <v>6.7449883125101529E-2</v>
      </c>
      <c r="G197" s="24">
        <v>0.21225768132205536</v>
      </c>
      <c r="H197" s="24">
        <v>2.497881086768091E-2</v>
      </c>
      <c r="I197" s="24">
        <v>0.12344652723301056</v>
      </c>
      <c r="J197" s="24">
        <v>0.22165370651678637</v>
      </c>
      <c r="K197" s="24">
        <v>0.31875380575913298</v>
      </c>
      <c r="L197" s="24">
        <v>-0.45405921844129765</v>
      </c>
      <c r="M197" s="24">
        <v>0.79915945219109452</v>
      </c>
    </row>
    <row r="198" spans="2:13" x14ac:dyDescent="0.2">
      <c r="B198" s="15" t="s">
        <v>1111</v>
      </c>
      <c r="C198" s="21">
        <v>1</v>
      </c>
      <c r="D198" s="24">
        <v>0.254</v>
      </c>
      <c r="E198" s="24">
        <v>0.16687663924025792</v>
      </c>
      <c r="F198" s="24">
        <v>8.7123360759742086E-2</v>
      </c>
      <c r="G198" s="24">
        <v>0.27416804428777075</v>
      </c>
      <c r="H198" s="24">
        <v>2.4541012027888959E-2</v>
      </c>
      <c r="I198" s="24">
        <v>0.11863367882082246</v>
      </c>
      <c r="J198" s="24">
        <v>0.21511959965969338</v>
      </c>
      <c r="K198" s="24">
        <v>0.31871979694540581</v>
      </c>
      <c r="L198" s="24">
        <v>-0.45966584121874293</v>
      </c>
      <c r="M198" s="24">
        <v>0.79341911969925882</v>
      </c>
    </row>
    <row r="199" spans="2:13" x14ac:dyDescent="0.2">
      <c r="B199" s="15" t="s">
        <v>1112</v>
      </c>
      <c r="C199" s="21">
        <v>1</v>
      </c>
      <c r="D199" s="24">
        <v>0.23599999999999999</v>
      </c>
      <c r="E199" s="24">
        <v>0.16888401167891987</v>
      </c>
      <c r="F199" s="24">
        <v>6.7115988321080122E-2</v>
      </c>
      <c r="G199" s="24">
        <v>0.21120694952500216</v>
      </c>
      <c r="H199" s="24">
        <v>2.3469155238741005E-2</v>
      </c>
      <c r="I199" s="24">
        <v>0.12274811777309859</v>
      </c>
      <c r="J199" s="24">
        <v>0.21501990558474116</v>
      </c>
      <c r="K199" s="24">
        <v>0.31863905746343751</v>
      </c>
      <c r="L199" s="24">
        <v>-0.45749975032020429</v>
      </c>
      <c r="M199" s="24">
        <v>0.79526777367804402</v>
      </c>
    </row>
    <row r="200" spans="2:13" x14ac:dyDescent="0.2">
      <c r="B200" s="15" t="s">
        <v>1077</v>
      </c>
      <c r="C200" s="21">
        <v>1</v>
      </c>
      <c r="D200" s="24">
        <v>0.26300000000000001</v>
      </c>
      <c r="E200" s="24">
        <v>0.16022363681008123</v>
      </c>
      <c r="F200" s="24">
        <v>0.10277636318991878</v>
      </c>
      <c r="G200" s="24">
        <v>0.32342639504570325</v>
      </c>
      <c r="H200" s="24">
        <v>2.1629513797053853E-2</v>
      </c>
      <c r="I200" s="24">
        <v>0.11770412796435484</v>
      </c>
      <c r="J200" s="24">
        <v>0.20274314565580762</v>
      </c>
      <c r="K200" s="24">
        <v>0.31850884377151079</v>
      </c>
      <c r="L200" s="24">
        <v>-0.4659041498454608</v>
      </c>
      <c r="M200" s="24">
        <v>0.78635142346562326</v>
      </c>
    </row>
    <row r="201" spans="2:13" x14ac:dyDescent="0.2">
      <c r="B201" s="15" t="s">
        <v>916</v>
      </c>
      <c r="C201" s="21">
        <v>1</v>
      </c>
      <c r="D201" s="24">
        <v>0.186</v>
      </c>
      <c r="E201" s="24">
        <v>0.17249807638620263</v>
      </c>
      <c r="F201" s="24">
        <v>1.3501923613797373E-2</v>
      </c>
      <c r="G201" s="24">
        <v>4.2489132180357991E-2</v>
      </c>
      <c r="H201" s="24">
        <v>2.259011499531717E-2</v>
      </c>
      <c r="I201" s="24">
        <v>0.1280902083508057</v>
      </c>
      <c r="J201" s="24">
        <v>0.21690594442159955</v>
      </c>
      <c r="K201" s="24">
        <v>0.31857551850239429</v>
      </c>
      <c r="L201" s="24">
        <v>-0.45376078010457421</v>
      </c>
      <c r="M201" s="24">
        <v>0.79875693287697946</v>
      </c>
    </row>
    <row r="202" spans="2:13" x14ac:dyDescent="0.2">
      <c r="B202" s="15" t="s">
        <v>917</v>
      </c>
      <c r="C202" s="21">
        <v>1</v>
      </c>
      <c r="D202" s="24">
        <v>9.5000000000000001E-2</v>
      </c>
      <c r="E202" s="24">
        <v>0.1308855146633188</v>
      </c>
      <c r="F202" s="24">
        <v>-3.5885514663318796E-2</v>
      </c>
      <c r="G202" s="24">
        <v>-0.11292793675205053</v>
      </c>
      <c r="H202" s="24">
        <v>2.6551166820730408E-2</v>
      </c>
      <c r="I202" s="24">
        <v>7.869097237766759E-2</v>
      </c>
      <c r="J202" s="24">
        <v>0.18308005694897</v>
      </c>
      <c r="K202" s="24">
        <v>0.31888087454896064</v>
      </c>
      <c r="L202" s="24">
        <v>-0.49597361371728865</v>
      </c>
      <c r="M202" s="24">
        <v>0.75774464304392619</v>
      </c>
    </row>
    <row r="203" spans="2:13" x14ac:dyDescent="0.2">
      <c r="B203" s="15" t="s">
        <v>996</v>
      </c>
      <c r="C203" s="21">
        <v>1</v>
      </c>
      <c r="D203" s="24">
        <v>1.6E-2</v>
      </c>
      <c r="E203" s="24">
        <v>8.9907062024357887E-2</v>
      </c>
      <c r="F203" s="24">
        <v>-7.3907062024357886E-2</v>
      </c>
      <c r="G203" s="24">
        <v>-0.23257774353025495</v>
      </c>
      <c r="H203" s="24">
        <v>3.5025568712364431E-2</v>
      </c>
      <c r="I203" s="24">
        <v>2.1053457978259082E-2</v>
      </c>
      <c r="J203" s="24">
        <v>0.15876066607045669</v>
      </c>
      <c r="K203" s="24">
        <v>0.3196980421541431</v>
      </c>
      <c r="L203" s="24">
        <v>-0.53855846239191663</v>
      </c>
      <c r="M203" s="24">
        <v>0.71837258644063251</v>
      </c>
    </row>
    <row r="204" spans="2:13" x14ac:dyDescent="0.2">
      <c r="B204" s="15" t="s">
        <v>918</v>
      </c>
      <c r="C204" s="21">
        <v>1</v>
      </c>
      <c r="D204" s="24">
        <v>8.8999999999999996E-2</v>
      </c>
      <c r="E204" s="24">
        <v>0.13464951687951462</v>
      </c>
      <c r="F204" s="24">
        <v>-4.5649516879514629E-2</v>
      </c>
      <c r="G204" s="24">
        <v>-0.14365422380860823</v>
      </c>
      <c r="H204" s="24">
        <v>2.2218197396018314E-2</v>
      </c>
      <c r="I204" s="24">
        <v>9.0972768082471678E-2</v>
      </c>
      <c r="J204" s="24">
        <v>0.17832626567655757</v>
      </c>
      <c r="K204" s="24">
        <v>0.31854936193484384</v>
      </c>
      <c r="L204" s="24">
        <v>-0.49155792077606453</v>
      </c>
      <c r="M204" s="24">
        <v>0.76085695453509383</v>
      </c>
    </row>
    <row r="205" spans="2:13" x14ac:dyDescent="0.2">
      <c r="B205" s="15" t="s">
        <v>997</v>
      </c>
      <c r="C205" s="21">
        <v>1</v>
      </c>
      <c r="D205" s="24">
        <v>0.155</v>
      </c>
      <c r="E205" s="24">
        <v>0.17210274775971929</v>
      </c>
      <c r="F205" s="24">
        <v>-1.7102747759719289E-2</v>
      </c>
      <c r="G205" s="24">
        <v>-5.3820546686210863E-2</v>
      </c>
      <c r="H205" s="24">
        <v>3.7035060574631726E-2</v>
      </c>
      <c r="I205" s="24">
        <v>9.9298865042782888E-2</v>
      </c>
      <c r="J205" s="24">
        <v>0.24490663047665567</v>
      </c>
      <c r="K205" s="24">
        <v>0.31992443389859165</v>
      </c>
      <c r="L205" s="24">
        <v>-0.45680781975234558</v>
      </c>
      <c r="M205" s="24">
        <v>0.80101331527178421</v>
      </c>
    </row>
    <row r="206" spans="2:13" x14ac:dyDescent="0.2">
      <c r="B206" s="15" t="s">
        <v>919</v>
      </c>
      <c r="C206" s="21">
        <v>1</v>
      </c>
      <c r="D206" s="24">
        <v>0.21</v>
      </c>
      <c r="E206" s="24">
        <v>0.16006567805138039</v>
      </c>
      <c r="F206" s="24">
        <v>4.9934321948619603E-2</v>
      </c>
      <c r="G206" s="24">
        <v>0.15713805427275246</v>
      </c>
      <c r="H206" s="24">
        <v>3.0910599576464835E-2</v>
      </c>
      <c r="I206" s="24">
        <v>9.9301320403303084E-2</v>
      </c>
      <c r="J206" s="24">
        <v>0.22083003569945769</v>
      </c>
      <c r="K206" s="24">
        <v>0.31927341395697867</v>
      </c>
      <c r="L206" s="24">
        <v>-0.46756510811997176</v>
      </c>
      <c r="M206" s="24">
        <v>0.78769646422273254</v>
      </c>
    </row>
    <row r="207" spans="2:13" x14ac:dyDescent="0.2">
      <c r="B207" s="15" t="s">
        <v>1113</v>
      </c>
      <c r="C207" s="21">
        <v>1</v>
      </c>
      <c r="D207" s="24">
        <v>0.19600000000000001</v>
      </c>
      <c r="E207" s="24">
        <v>0.18911534850450806</v>
      </c>
      <c r="F207" s="24">
        <v>6.8846514954919447E-3</v>
      </c>
      <c r="G207" s="24">
        <v>2.1665273465829173E-2</v>
      </c>
      <c r="H207" s="24">
        <v>3.3424142740370921E-2</v>
      </c>
      <c r="I207" s="24">
        <v>0.1234098432284902</v>
      </c>
      <c r="J207" s="24">
        <v>0.25482085378052594</v>
      </c>
      <c r="K207" s="24">
        <v>0.31952655759967186</v>
      </c>
      <c r="L207" s="24">
        <v>-0.4390130699047079</v>
      </c>
      <c r="M207" s="24">
        <v>0.81724376691372402</v>
      </c>
    </row>
    <row r="208" spans="2:13" x14ac:dyDescent="0.2">
      <c r="B208" s="15" t="s">
        <v>1114</v>
      </c>
      <c r="C208" s="21">
        <v>1</v>
      </c>
      <c r="D208" s="24">
        <v>0.13200000000000001</v>
      </c>
      <c r="E208" s="24">
        <v>0.17334093475130616</v>
      </c>
      <c r="F208" s="24">
        <v>-4.1340934751306152E-2</v>
      </c>
      <c r="G208" s="24">
        <v>-0.13009556944262557</v>
      </c>
      <c r="H208" s="24">
        <v>3.2030131868236063E-2</v>
      </c>
      <c r="I208" s="24">
        <v>0.1103757896223042</v>
      </c>
      <c r="J208" s="24">
        <v>0.23630607988030811</v>
      </c>
      <c r="K208" s="24">
        <v>0.31938374573710587</v>
      </c>
      <c r="L208" s="24">
        <v>-0.45450674270780689</v>
      </c>
      <c r="M208" s="24">
        <v>0.80118861221041926</v>
      </c>
    </row>
    <row r="209" spans="2:13" x14ac:dyDescent="0.2">
      <c r="B209" s="15" t="s">
        <v>920</v>
      </c>
      <c r="C209" s="21">
        <v>1</v>
      </c>
      <c r="D209" s="24">
        <v>0.17699999999999999</v>
      </c>
      <c r="E209" s="24">
        <v>0.17303331616501502</v>
      </c>
      <c r="F209" s="24">
        <v>3.9666838349849687E-3</v>
      </c>
      <c r="G209" s="24">
        <v>1.2482736430988005E-2</v>
      </c>
      <c r="H209" s="24">
        <v>2.9164573176688871E-2</v>
      </c>
      <c r="I209" s="24">
        <v>0.11570131421604077</v>
      </c>
      <c r="J209" s="24">
        <v>0.23036531811398928</v>
      </c>
      <c r="K209" s="24">
        <v>0.31910910363408018</v>
      </c>
      <c r="L209" s="24">
        <v>-0.45427446717356534</v>
      </c>
      <c r="M209" s="24">
        <v>0.80034109950359544</v>
      </c>
    </row>
    <row r="210" spans="2:13" x14ac:dyDescent="0.2">
      <c r="B210" s="15" t="s">
        <v>921</v>
      </c>
      <c r="C210" s="21">
        <v>1</v>
      </c>
      <c r="D210" s="24">
        <v>0.20499999999999999</v>
      </c>
      <c r="E210" s="24">
        <v>0.16723168868841939</v>
      </c>
      <c r="F210" s="24">
        <v>3.7768311311580594E-2</v>
      </c>
      <c r="G210" s="24">
        <v>0.11885289959030726</v>
      </c>
      <c r="H210" s="24">
        <v>2.4883996348738606E-2</v>
      </c>
      <c r="I210" s="24">
        <v>0.11831448635115133</v>
      </c>
      <c r="J210" s="24">
        <v>0.21614889102568746</v>
      </c>
      <c r="K210" s="24">
        <v>0.31874638973304742</v>
      </c>
      <c r="L210" s="24">
        <v>-0.45936306813148198</v>
      </c>
      <c r="M210" s="24">
        <v>0.79382644550832082</v>
      </c>
    </row>
    <row r="211" spans="2:13" x14ac:dyDescent="0.2">
      <c r="B211" s="15" t="s">
        <v>922</v>
      </c>
      <c r="C211" s="21">
        <v>1</v>
      </c>
      <c r="D211" s="24">
        <v>0.27200000000000002</v>
      </c>
      <c r="E211" s="24">
        <v>0.13735032516442017</v>
      </c>
      <c r="F211" s="24">
        <v>0.13464967483557985</v>
      </c>
      <c r="G211" s="24">
        <v>0.42372835129098474</v>
      </c>
      <c r="H211" s="24">
        <v>2.3985209384585583E-2</v>
      </c>
      <c r="I211" s="24">
        <v>9.0199966993475128E-2</v>
      </c>
      <c r="J211" s="24">
        <v>0.18450068333536521</v>
      </c>
      <c r="K211" s="24">
        <v>0.31867748267298418</v>
      </c>
      <c r="L211" s="24">
        <v>-0.48910897348580706</v>
      </c>
      <c r="M211" s="24">
        <v>0.76380962381464734</v>
      </c>
    </row>
    <row r="212" spans="2:13" x14ac:dyDescent="0.2">
      <c r="B212" s="15" t="s">
        <v>699</v>
      </c>
      <c r="C212" s="21">
        <v>1</v>
      </c>
      <c r="D212" s="24">
        <v>0.16500000000000001</v>
      </c>
      <c r="E212" s="24">
        <v>0.10562545893344205</v>
      </c>
      <c r="F212" s="24">
        <v>5.9374541066557956E-2</v>
      </c>
      <c r="G212" s="24">
        <v>0.18684543000577331</v>
      </c>
      <c r="H212" s="24">
        <v>2.3910880651673794E-2</v>
      </c>
      <c r="I212" s="24">
        <v>5.8621216909451969E-2</v>
      </c>
      <c r="J212" s="24">
        <v>0.15262970095743214</v>
      </c>
      <c r="K212" s="24">
        <v>0.31867189695218856</v>
      </c>
      <c r="L212" s="24">
        <v>-0.52082285925245264</v>
      </c>
      <c r="M212" s="24">
        <v>0.73207377711933663</v>
      </c>
    </row>
    <row r="213" spans="2:13" x14ac:dyDescent="0.2">
      <c r="B213" s="15" t="s">
        <v>923</v>
      </c>
      <c r="C213" s="21">
        <v>1</v>
      </c>
      <c r="D213" s="24">
        <v>0.14499999999999999</v>
      </c>
      <c r="E213" s="24">
        <v>6.2827121536643937E-2</v>
      </c>
      <c r="F213" s="24">
        <v>8.2172878463356053E-2</v>
      </c>
      <c r="G213" s="24">
        <v>0.25858939766939382</v>
      </c>
      <c r="H213" s="24">
        <v>2.8198660379362552E-2</v>
      </c>
      <c r="I213" s="24">
        <v>7.3939203705014611E-3</v>
      </c>
      <c r="J213" s="24">
        <v>0.11826032270278641</v>
      </c>
      <c r="K213" s="24">
        <v>0.3190222753049673</v>
      </c>
      <c r="L213" s="24">
        <v>-0.56430997382705106</v>
      </c>
      <c r="M213" s="24">
        <v>0.68996421690033893</v>
      </c>
    </row>
    <row r="214" spans="2:13" x14ac:dyDescent="0.2">
      <c r="B214" s="15" t="s">
        <v>924</v>
      </c>
      <c r="C214" s="21">
        <v>1</v>
      </c>
      <c r="D214" s="24">
        <v>-2.3E-2</v>
      </c>
      <c r="E214" s="24">
        <v>0.6042025423980103</v>
      </c>
      <c r="F214" s="24">
        <v>-0.62720254239801032</v>
      </c>
      <c r="G214" s="24">
        <v>-1.9737403713773951</v>
      </c>
      <c r="H214" s="24">
        <v>4.7227961717920604E-2</v>
      </c>
      <c r="I214" s="24">
        <v>0.51136135535735305</v>
      </c>
      <c r="J214" s="24">
        <v>0.69704372943866755</v>
      </c>
      <c r="K214" s="24">
        <v>0.32126395387842233</v>
      </c>
      <c r="L214" s="24">
        <v>-2.7341266534358533E-2</v>
      </c>
      <c r="M214" s="24">
        <v>1.2357463513303792</v>
      </c>
    </row>
    <row r="215" spans="2:13" x14ac:dyDescent="0.2">
      <c r="B215" s="15" t="s">
        <v>925</v>
      </c>
      <c r="C215" s="21">
        <v>1</v>
      </c>
      <c r="D215" s="24">
        <v>0.186</v>
      </c>
      <c r="E215" s="24">
        <v>0.44995478071704725</v>
      </c>
      <c r="F215" s="24">
        <v>-0.26395478071704725</v>
      </c>
      <c r="G215" s="24">
        <v>-0.83063790673970406</v>
      </c>
      <c r="H215" s="24">
        <v>3.4365043772031111E-2</v>
      </c>
      <c r="I215" s="24">
        <v>0.38239964303070317</v>
      </c>
      <c r="J215" s="24">
        <v>0.51750991840339133</v>
      </c>
      <c r="K215" s="24">
        <v>0.3196263504891631</v>
      </c>
      <c r="L215" s="24">
        <v>-0.17836981152609194</v>
      </c>
      <c r="M215" s="24">
        <v>1.0782793729601865</v>
      </c>
    </row>
    <row r="216" spans="2:13" x14ac:dyDescent="0.2">
      <c r="B216" s="15" t="s">
        <v>926</v>
      </c>
      <c r="C216" s="21">
        <v>1</v>
      </c>
      <c r="D216" s="24">
        <v>9.1999999999999998E-2</v>
      </c>
      <c r="E216" s="24">
        <v>0.4604000084394172</v>
      </c>
      <c r="F216" s="24">
        <v>-0.36840000843941723</v>
      </c>
      <c r="G216" s="24">
        <v>-1.1593160427771849</v>
      </c>
      <c r="H216" s="24">
        <v>3.5168885121563076E-2</v>
      </c>
      <c r="I216" s="24">
        <v>0.3912646716005318</v>
      </c>
      <c r="J216" s="24">
        <v>0.52953534527830259</v>
      </c>
      <c r="K216" s="24">
        <v>0.31971377539020962</v>
      </c>
      <c r="L216" s="24">
        <v>-0.16809644452552375</v>
      </c>
      <c r="M216" s="24">
        <v>1.0888964614043581</v>
      </c>
    </row>
    <row r="217" spans="2:13" x14ac:dyDescent="0.2">
      <c r="B217" s="15" t="s">
        <v>701</v>
      </c>
      <c r="C217" s="21">
        <v>1</v>
      </c>
      <c r="D217" s="24">
        <v>3.5999999999999997E-2</v>
      </c>
      <c r="E217" s="24">
        <v>0.45439547348377873</v>
      </c>
      <c r="F217" s="24">
        <v>-0.41839547348377876</v>
      </c>
      <c r="G217" s="24">
        <v>-1.3166465079353196</v>
      </c>
      <c r="H217" s="24">
        <v>3.4656081643650957E-2</v>
      </c>
      <c r="I217" s="24">
        <v>0.38626821071534123</v>
      </c>
      <c r="J217" s="24">
        <v>0.52252273625221624</v>
      </c>
      <c r="K217" s="24">
        <v>0.31965777276402824</v>
      </c>
      <c r="L217" s="24">
        <v>-0.17399088897327353</v>
      </c>
      <c r="M217" s="24">
        <v>1.082781835940831</v>
      </c>
    </row>
    <row r="218" spans="2:13" x14ac:dyDescent="0.2">
      <c r="B218" s="15" t="s">
        <v>702</v>
      </c>
      <c r="C218" s="21">
        <v>1</v>
      </c>
      <c r="D218" s="24">
        <v>-1.0999999999999999E-2</v>
      </c>
      <c r="E218" s="24">
        <v>0.48799337383596719</v>
      </c>
      <c r="F218" s="24">
        <v>-0.4989933738359672</v>
      </c>
      <c r="G218" s="24">
        <v>-1.5702796152967022</v>
      </c>
      <c r="H218" s="24">
        <v>3.7693345305620976E-2</v>
      </c>
      <c r="I218" s="24">
        <v>0.41389542858461931</v>
      </c>
      <c r="J218" s="24">
        <v>0.56209131908731513</v>
      </c>
      <c r="K218" s="24">
        <v>0.32000130620654738</v>
      </c>
      <c r="L218" s="24">
        <v>-0.14106831000764286</v>
      </c>
      <c r="M218" s="24">
        <v>1.1170550576795772</v>
      </c>
    </row>
    <row r="219" spans="2:13" x14ac:dyDescent="0.2">
      <c r="B219" s="15" t="s">
        <v>703</v>
      </c>
      <c r="C219" s="21">
        <v>1</v>
      </c>
      <c r="D219" s="24">
        <v>6.4000000000000001E-2</v>
      </c>
      <c r="E219" s="24">
        <v>0.4849792808170687</v>
      </c>
      <c r="F219" s="24">
        <v>-0.4209792808170687</v>
      </c>
      <c r="G219" s="24">
        <v>-1.3247774775995642</v>
      </c>
      <c r="H219" s="24">
        <v>3.7178783662897452E-2</v>
      </c>
      <c r="I219" s="24">
        <v>0.41189286585367552</v>
      </c>
      <c r="J219" s="24">
        <v>0.55806569578046195</v>
      </c>
      <c r="K219" s="24">
        <v>0.31994110340533027</v>
      </c>
      <c r="L219" s="24">
        <v>-0.14396405577366705</v>
      </c>
      <c r="M219" s="24">
        <v>1.1139226174078045</v>
      </c>
    </row>
    <row r="220" spans="2:13" x14ac:dyDescent="0.2">
      <c r="B220" s="15" t="s">
        <v>998</v>
      </c>
      <c r="C220" s="21">
        <v>1</v>
      </c>
      <c r="D220" s="24">
        <v>8.1000000000000003E-2</v>
      </c>
      <c r="E220" s="24">
        <v>0.45990018741357946</v>
      </c>
      <c r="F220" s="24">
        <v>-0.37890018741357945</v>
      </c>
      <c r="G220" s="24">
        <v>-1.1923590005891138</v>
      </c>
      <c r="H220" s="24">
        <v>3.5684876191803314E-2</v>
      </c>
      <c r="I220" s="24">
        <v>0.3897505103042076</v>
      </c>
      <c r="J220" s="24">
        <v>0.53004986452295133</v>
      </c>
      <c r="K220" s="24">
        <v>0.31977094627622449</v>
      </c>
      <c r="L220" s="24">
        <v>-0.1687086526358072</v>
      </c>
      <c r="M220" s="24">
        <v>1.0885090274629661</v>
      </c>
    </row>
    <row r="221" spans="2:13" x14ac:dyDescent="0.2">
      <c r="B221" s="15" t="s">
        <v>999</v>
      </c>
      <c r="C221" s="21">
        <v>1</v>
      </c>
      <c r="D221" s="24">
        <v>0.10199999999999999</v>
      </c>
      <c r="E221" s="24">
        <v>0.41903025835811164</v>
      </c>
      <c r="F221" s="24">
        <v>-0.31703025835811166</v>
      </c>
      <c r="G221" s="24">
        <v>-0.99766084728740068</v>
      </c>
      <c r="H221" s="24">
        <v>3.3414068843581224E-2</v>
      </c>
      <c r="I221" s="24">
        <v>0.35334455644650037</v>
      </c>
      <c r="J221" s="24">
        <v>0.48471596026972291</v>
      </c>
      <c r="K221" s="24">
        <v>0.31952550397464563</v>
      </c>
      <c r="L221" s="24">
        <v>-0.20909608882476777</v>
      </c>
      <c r="M221" s="24">
        <v>1.0471566055409911</v>
      </c>
    </row>
    <row r="222" spans="2:13" x14ac:dyDescent="0.2">
      <c r="B222" s="15" t="s">
        <v>1078</v>
      </c>
      <c r="C222" s="21">
        <v>1</v>
      </c>
      <c r="D222" s="24">
        <v>8.8999999999999996E-2</v>
      </c>
      <c r="E222" s="24">
        <v>0.43843834516183872</v>
      </c>
      <c r="F222" s="24">
        <v>-0.34943834516183869</v>
      </c>
      <c r="G222" s="24">
        <v>-1.0996456846559777</v>
      </c>
      <c r="H222" s="24">
        <v>3.4555716930406599E-2</v>
      </c>
      <c r="I222" s="24">
        <v>0.37050838032402655</v>
      </c>
      <c r="J222" s="24">
        <v>0.50636830999965088</v>
      </c>
      <c r="K222" s="24">
        <v>0.31964690717437277</v>
      </c>
      <c r="L222" s="24">
        <v>-0.18992665761326216</v>
      </c>
      <c r="M222" s="24">
        <v>1.0668033479369396</v>
      </c>
    </row>
    <row r="223" spans="2:13" x14ac:dyDescent="0.2">
      <c r="B223" s="15" t="s">
        <v>1000</v>
      </c>
      <c r="C223" s="21">
        <v>1</v>
      </c>
      <c r="D223" s="24">
        <v>0.13700000000000001</v>
      </c>
      <c r="E223" s="24">
        <v>0.43732374065722085</v>
      </c>
      <c r="F223" s="24">
        <v>-0.30032374065722084</v>
      </c>
      <c r="G223" s="24">
        <v>-0.94508719488269721</v>
      </c>
      <c r="H223" s="24">
        <v>3.5099914175215456E-2</v>
      </c>
      <c r="I223" s="24">
        <v>0.36832398757628965</v>
      </c>
      <c r="J223" s="24">
        <v>0.50632349373815211</v>
      </c>
      <c r="K223" s="24">
        <v>0.31970619585593768</v>
      </c>
      <c r="L223" s="24">
        <v>-0.19115781238544055</v>
      </c>
      <c r="M223" s="24">
        <v>1.0658052936998823</v>
      </c>
    </row>
    <row r="224" spans="2:13" x14ac:dyDescent="0.2">
      <c r="B224" s="15" t="s">
        <v>1001</v>
      </c>
      <c r="C224" s="21">
        <v>1</v>
      </c>
      <c r="D224" s="24">
        <v>0.34100000000000003</v>
      </c>
      <c r="E224" s="24">
        <v>0.32331584717035822</v>
      </c>
      <c r="F224" s="24">
        <v>1.7684152829641808E-2</v>
      </c>
      <c r="G224" s="24">
        <v>5.5650167233095328E-2</v>
      </c>
      <c r="H224" s="24">
        <v>3.16128620399602E-2</v>
      </c>
      <c r="I224" s="24">
        <v>0.26117097513306331</v>
      </c>
      <c r="J224" s="24">
        <v>0.38546071920765312</v>
      </c>
      <c r="K224" s="24">
        <v>0.31934216874682436</v>
      </c>
      <c r="L224" s="24">
        <v>-0.30445009783639176</v>
      </c>
      <c r="M224" s="24">
        <v>0.9510817921771082</v>
      </c>
    </row>
    <row r="225" spans="2:13" x14ac:dyDescent="0.2">
      <c r="B225" s="15" t="s">
        <v>1115</v>
      </c>
      <c r="C225" s="21">
        <v>1</v>
      </c>
      <c r="D225" s="24">
        <v>0.65100000000000002</v>
      </c>
      <c r="E225" s="24">
        <v>1.8448041757753066</v>
      </c>
      <c r="F225" s="24">
        <v>-1.1938041757753066</v>
      </c>
      <c r="G225" s="24">
        <v>-3.7567760619047412</v>
      </c>
      <c r="H225" s="24">
        <v>0.16981102595468026</v>
      </c>
      <c r="I225" s="24">
        <v>1.5109880073709401</v>
      </c>
      <c r="J225" s="24">
        <v>2.1786203441796732</v>
      </c>
      <c r="K225" s="24">
        <v>0.36029964228312633</v>
      </c>
      <c r="L225" s="24">
        <v>1.1365236304559687</v>
      </c>
      <c r="M225" s="24">
        <v>2.5530847210946446</v>
      </c>
    </row>
    <row r="226" spans="2:13" x14ac:dyDescent="0.2">
      <c r="B226" s="15" t="s">
        <v>1116</v>
      </c>
      <c r="C226" s="21">
        <v>1</v>
      </c>
      <c r="D226" s="24">
        <v>2.0049999999999999</v>
      </c>
      <c r="E226" s="24">
        <v>2.0405279617128644</v>
      </c>
      <c r="F226" s="24">
        <v>-3.5527961712864542E-2</v>
      </c>
      <c r="G226" s="24">
        <v>-0.11180275525881476</v>
      </c>
      <c r="H226" s="24">
        <v>0.18968676830759951</v>
      </c>
      <c r="I226" s="24">
        <v>1.6676398654454943</v>
      </c>
      <c r="J226" s="24">
        <v>2.4134160579802346</v>
      </c>
      <c r="K226" s="24">
        <v>0.37008258235770652</v>
      </c>
      <c r="L226" s="24">
        <v>1.3130160175307846</v>
      </c>
      <c r="M226" s="24">
        <v>2.7680399058949443</v>
      </c>
    </row>
    <row r="227" spans="2:13" x14ac:dyDescent="0.2">
      <c r="B227" s="15" t="s">
        <v>1079</v>
      </c>
      <c r="C227" s="21">
        <v>1</v>
      </c>
      <c r="D227" s="24">
        <v>1.022</v>
      </c>
      <c r="E227" s="24">
        <v>0.56729502130415166</v>
      </c>
      <c r="F227" s="24">
        <v>0.45470497869584836</v>
      </c>
      <c r="G227" s="24">
        <v>1.430908698308142</v>
      </c>
      <c r="H227" s="24">
        <v>4.8817052066693803E-2</v>
      </c>
      <c r="I227" s="24">
        <v>0.47132998498166156</v>
      </c>
      <c r="J227" s="24">
        <v>0.66326005762664175</v>
      </c>
      <c r="K227" s="24">
        <v>0.32150140321007931</v>
      </c>
      <c r="L227" s="24">
        <v>-6.4715567836618137E-2</v>
      </c>
      <c r="M227" s="24">
        <v>1.1993056104449216</v>
      </c>
    </row>
    <row r="228" spans="2:13" x14ac:dyDescent="0.2">
      <c r="B228" s="15" t="s">
        <v>1002</v>
      </c>
      <c r="C228" s="21">
        <v>1</v>
      </c>
      <c r="D228" s="24">
        <v>0.57299999999999995</v>
      </c>
      <c r="E228" s="24">
        <v>0.41386857374742481</v>
      </c>
      <c r="F228" s="24">
        <v>0.15913142625257515</v>
      </c>
      <c r="G228" s="24">
        <v>0.50076984565260363</v>
      </c>
      <c r="H228" s="24">
        <v>3.4276864069094547E-2</v>
      </c>
      <c r="I228" s="24">
        <v>0.3464867805797881</v>
      </c>
      <c r="J228" s="24">
        <v>0.48125036691506151</v>
      </c>
      <c r="K228" s="24">
        <v>0.31961688175686043</v>
      </c>
      <c r="L228" s="24">
        <v>-0.21443740476954931</v>
      </c>
      <c r="M228" s="24">
        <v>1.0421745522643988</v>
      </c>
    </row>
    <row r="229" spans="2:13" x14ac:dyDescent="0.2">
      <c r="B229" s="15" t="s">
        <v>1003</v>
      </c>
      <c r="C229" s="21">
        <v>1</v>
      </c>
      <c r="D229" s="24">
        <v>0.46700000000000003</v>
      </c>
      <c r="E229" s="24">
        <v>0.28737183540878108</v>
      </c>
      <c r="F229" s="24">
        <v>0.17962816459121894</v>
      </c>
      <c r="G229" s="24">
        <v>0.56527092338399465</v>
      </c>
      <c r="H229" s="24">
        <v>3.1367331193718449E-2</v>
      </c>
      <c r="I229" s="24">
        <v>0.22570963029995394</v>
      </c>
      <c r="J229" s="24">
        <v>0.34903404051760822</v>
      </c>
      <c r="K229" s="24">
        <v>0.31931795621258779</v>
      </c>
      <c r="L229" s="24">
        <v>-0.34034651236239033</v>
      </c>
      <c r="M229" s="24">
        <v>0.9150901831799525</v>
      </c>
    </row>
    <row r="230" spans="2:13" x14ac:dyDescent="0.2">
      <c r="B230" s="15" t="s">
        <v>1004</v>
      </c>
      <c r="C230" s="21">
        <v>1</v>
      </c>
      <c r="D230" s="24">
        <v>0.189</v>
      </c>
      <c r="E230" s="24">
        <v>0.21100559003339556</v>
      </c>
      <c r="F230" s="24">
        <v>-2.2005590033395556E-2</v>
      </c>
      <c r="G230" s="24">
        <v>-6.9249275168484448E-2</v>
      </c>
      <c r="H230" s="24">
        <v>2.4818991066616194E-2</v>
      </c>
      <c r="I230" s="24">
        <v>0.16221617571273098</v>
      </c>
      <c r="J230" s="24">
        <v>0.25979500435406017</v>
      </c>
      <c r="K230" s="24">
        <v>0.31874132146794598</v>
      </c>
      <c r="L230" s="24">
        <v>-0.41557920354161582</v>
      </c>
      <c r="M230" s="24">
        <v>0.83759038360840699</v>
      </c>
    </row>
    <row r="231" spans="2:13" x14ac:dyDescent="0.2">
      <c r="B231" s="15" t="s">
        <v>1005</v>
      </c>
      <c r="C231" s="21">
        <v>1</v>
      </c>
      <c r="D231" s="24">
        <v>0.24099999999999999</v>
      </c>
      <c r="E231" s="24">
        <v>0.26039575316786129</v>
      </c>
      <c r="F231" s="24">
        <v>-1.9395753167861296E-2</v>
      </c>
      <c r="G231" s="24">
        <v>-6.1036393306559217E-2</v>
      </c>
      <c r="H231" s="24">
        <v>2.6478402161978269E-2</v>
      </c>
      <c r="I231" s="24">
        <v>0.20834425235695136</v>
      </c>
      <c r="J231" s="24">
        <v>0.31244725397877121</v>
      </c>
      <c r="K231" s="24">
        <v>0.3188748241467475</v>
      </c>
      <c r="L231" s="24">
        <v>-0.36645148127315802</v>
      </c>
      <c r="M231" s="24">
        <v>0.88724298760888054</v>
      </c>
    </row>
    <row r="232" spans="2:13" x14ac:dyDescent="0.2">
      <c r="B232" s="15" t="s">
        <v>1080</v>
      </c>
      <c r="C232" s="21">
        <v>1</v>
      </c>
      <c r="D232" s="24">
        <v>0.28399999999999997</v>
      </c>
      <c r="E232" s="24">
        <v>0.31490926178626449</v>
      </c>
      <c r="F232" s="24">
        <v>-3.0909261786264519E-2</v>
      </c>
      <c r="G232" s="24">
        <v>-9.7268192829341432E-2</v>
      </c>
      <c r="H232" s="24">
        <v>3.4904000025587356E-2</v>
      </c>
      <c r="I232" s="24">
        <v>0.24629463864844137</v>
      </c>
      <c r="J232" s="24">
        <v>0.38352388492408762</v>
      </c>
      <c r="K232" s="24">
        <v>0.31968474613492887</v>
      </c>
      <c r="L232" s="24">
        <v>-0.31353012518596507</v>
      </c>
      <c r="M232" s="24">
        <v>0.94334864875849411</v>
      </c>
    </row>
    <row r="233" spans="2:13" x14ac:dyDescent="0.2">
      <c r="B233" s="15" t="s">
        <v>1006</v>
      </c>
      <c r="C233" s="21">
        <v>1</v>
      </c>
      <c r="D233" s="24">
        <v>0.45800000000000002</v>
      </c>
      <c r="E233" s="24">
        <v>0.26512701755362345</v>
      </c>
      <c r="F233" s="24">
        <v>0.19287298244637657</v>
      </c>
      <c r="G233" s="24">
        <v>0.60695097080905069</v>
      </c>
      <c r="H233" s="24">
        <v>3.1200563553823942E-2</v>
      </c>
      <c r="I233" s="24">
        <v>0.20379264589524776</v>
      </c>
      <c r="J233" s="24">
        <v>0.32646138921199913</v>
      </c>
      <c r="K233" s="24">
        <v>0.31930161737711871</v>
      </c>
      <c r="L233" s="24">
        <v>-0.3625592111756788</v>
      </c>
      <c r="M233" s="24">
        <v>0.89281324628292569</v>
      </c>
    </row>
    <row r="234" spans="2:13" x14ac:dyDescent="0.2">
      <c r="B234" s="15" t="s">
        <v>1007</v>
      </c>
      <c r="C234" s="21">
        <v>1</v>
      </c>
      <c r="D234" s="24">
        <v>0.105</v>
      </c>
      <c r="E234" s="24">
        <v>0.16150072786849862</v>
      </c>
      <c r="F234" s="24">
        <v>-5.6500727868498621E-2</v>
      </c>
      <c r="G234" s="24">
        <v>-0.17780184241583741</v>
      </c>
      <c r="H234" s="24">
        <v>3.458075793674685E-2</v>
      </c>
      <c r="I234" s="24">
        <v>9.3521537176578975E-2</v>
      </c>
      <c r="J234" s="24">
        <v>0.22947991856041827</v>
      </c>
      <c r="K234" s="24">
        <v>0.31964961522430713</v>
      </c>
      <c r="L234" s="24">
        <v>-0.46686959841753356</v>
      </c>
      <c r="M234" s="24">
        <v>0.78987105415453085</v>
      </c>
    </row>
    <row r="235" spans="2:13" x14ac:dyDescent="0.2">
      <c r="B235" s="15" t="s">
        <v>704</v>
      </c>
      <c r="C235" s="21">
        <v>1</v>
      </c>
      <c r="D235" s="24">
        <v>6.9000000000000006E-2</v>
      </c>
      <c r="E235" s="24">
        <v>0.16721856700195264</v>
      </c>
      <c r="F235" s="24">
        <v>-9.8218567001952639E-2</v>
      </c>
      <c r="G235" s="24">
        <v>-0.30908349026999182</v>
      </c>
      <c r="H235" s="24">
        <v>3.2734083980168152E-2</v>
      </c>
      <c r="I235" s="24">
        <v>0.10286958595638278</v>
      </c>
      <c r="J235" s="24">
        <v>0.2315675480475225</v>
      </c>
      <c r="K235" s="24">
        <v>0.31945511100558149</v>
      </c>
      <c r="L235" s="24">
        <v>-0.46076940099686908</v>
      </c>
      <c r="M235" s="24">
        <v>0.79520653500077443</v>
      </c>
    </row>
    <row r="236" spans="2:13" x14ac:dyDescent="0.2">
      <c r="B236" s="15" t="s">
        <v>705</v>
      </c>
      <c r="C236" s="21">
        <v>1</v>
      </c>
      <c r="D236" s="24">
        <v>3.0000000000000001E-3</v>
      </c>
      <c r="E236" s="24">
        <v>0.17323004418664489</v>
      </c>
      <c r="F236" s="24">
        <v>-0.17023004418664489</v>
      </c>
      <c r="G236" s="24">
        <v>-0.53569602786993542</v>
      </c>
      <c r="H236" s="24">
        <v>3.2000660297256095E-2</v>
      </c>
      <c r="I236" s="24">
        <v>0.11032283455886308</v>
      </c>
      <c r="J236" s="24">
        <v>0.23613725381442671</v>
      </c>
      <c r="K236" s="24">
        <v>0.3193807914590796</v>
      </c>
      <c r="L236" s="24">
        <v>-0.45461182572395598</v>
      </c>
      <c r="M236" s="24">
        <v>0.80107191409724576</v>
      </c>
    </row>
    <row r="237" spans="2:13" x14ac:dyDescent="0.2">
      <c r="B237" s="15" t="s">
        <v>1081</v>
      </c>
      <c r="C237" s="21">
        <v>1</v>
      </c>
      <c r="D237" s="24">
        <v>-0.14899999999999999</v>
      </c>
      <c r="E237" s="24">
        <v>0.16937276472438509</v>
      </c>
      <c r="F237" s="24">
        <v>-0.31837276472438508</v>
      </c>
      <c r="G237" s="24">
        <v>-1.0018855734879899</v>
      </c>
      <c r="H237" s="24">
        <v>2.9204911980040951E-2</v>
      </c>
      <c r="I237" s="24">
        <v>0.11196146436297086</v>
      </c>
      <c r="J237" s="24">
        <v>0.22678406508579932</v>
      </c>
      <c r="K237" s="24">
        <v>0.3191127928763271</v>
      </c>
      <c r="L237" s="24">
        <v>-0.45794227096252926</v>
      </c>
      <c r="M237" s="24">
        <v>0.7966878004112995</v>
      </c>
    </row>
    <row r="238" spans="2:13" x14ac:dyDescent="0.2">
      <c r="B238" s="15" t="s">
        <v>706</v>
      </c>
      <c r="C238" s="21">
        <v>1</v>
      </c>
      <c r="D238" s="24">
        <v>-5.6000000000000001E-2</v>
      </c>
      <c r="E238" s="24">
        <v>0.15268338453997699</v>
      </c>
      <c r="F238" s="24">
        <v>-0.20868338453997698</v>
      </c>
      <c r="G238" s="24">
        <v>-0.6567046417373269</v>
      </c>
      <c r="H238" s="24">
        <v>2.5285436292778306E-2</v>
      </c>
      <c r="I238" s="24">
        <v>0.10297702765158125</v>
      </c>
      <c r="J238" s="24">
        <v>0.20238974142837274</v>
      </c>
      <c r="K238" s="24">
        <v>0.31877798070457103</v>
      </c>
      <c r="L238" s="24">
        <v>-0.47397347411937152</v>
      </c>
      <c r="M238" s="24">
        <v>0.77934024319932549</v>
      </c>
    </row>
    <row r="239" spans="2:13" x14ac:dyDescent="0.2">
      <c r="B239" s="15" t="s">
        <v>927</v>
      </c>
      <c r="C239" s="21">
        <v>1</v>
      </c>
      <c r="D239" s="24">
        <v>-0.10100000000000001</v>
      </c>
      <c r="E239" s="24">
        <v>0.16181352598341248</v>
      </c>
      <c r="F239" s="24">
        <v>-0.26281352598341245</v>
      </c>
      <c r="G239" s="24">
        <v>-0.82704649824000576</v>
      </c>
      <c r="H239" s="24">
        <v>2.4175797638247988E-2</v>
      </c>
      <c r="I239" s="24">
        <v>0.11428850756751113</v>
      </c>
      <c r="J239" s="24">
        <v>0.20933854439931382</v>
      </c>
      <c r="K239" s="24">
        <v>0.31869188393338982</v>
      </c>
      <c r="L239" s="24">
        <v>-0.46467408280475653</v>
      </c>
      <c r="M239" s="24">
        <v>0.78830113477158148</v>
      </c>
    </row>
    <row r="240" spans="2:13" x14ac:dyDescent="0.2">
      <c r="B240" s="15" t="s">
        <v>707</v>
      </c>
      <c r="C240" s="21">
        <v>1</v>
      </c>
      <c r="D240" s="24">
        <v>-2.1000000000000001E-2</v>
      </c>
      <c r="E240" s="24">
        <v>0.15279518666163866</v>
      </c>
      <c r="F240" s="24">
        <v>-0.17379518666163865</v>
      </c>
      <c r="G240" s="24">
        <v>-0.5469151559138109</v>
      </c>
      <c r="H240" s="24">
        <v>2.1369525969163149E-2</v>
      </c>
      <c r="I240" s="24">
        <v>0.11078676441968446</v>
      </c>
      <c r="J240" s="24">
        <v>0.19480360890359286</v>
      </c>
      <c r="K240" s="24">
        <v>0.31849129396847642</v>
      </c>
      <c r="L240" s="24">
        <v>-0.47329810042020232</v>
      </c>
      <c r="M240" s="24">
        <v>0.77888847374347958</v>
      </c>
    </row>
    <row r="241" spans="2:13" x14ac:dyDescent="0.2">
      <c r="B241" s="15" t="s">
        <v>708</v>
      </c>
      <c r="C241" s="21">
        <v>1</v>
      </c>
      <c r="D241" s="24">
        <v>3.7999999999999999E-2</v>
      </c>
      <c r="E241" s="24">
        <v>0.14225192342508536</v>
      </c>
      <c r="F241" s="24">
        <v>-0.10425192342508535</v>
      </c>
      <c r="G241" s="24">
        <v>-0.32806982776428312</v>
      </c>
      <c r="H241" s="24">
        <v>2.1021951041638835E-2</v>
      </c>
      <c r="I241" s="24">
        <v>0.10092676736026712</v>
      </c>
      <c r="J241" s="24">
        <v>0.18357707948990359</v>
      </c>
      <c r="K241" s="24">
        <v>0.31846816186106386</v>
      </c>
      <c r="L241" s="24">
        <v>-0.48379589033474862</v>
      </c>
      <c r="M241" s="24">
        <v>0.7682997371849194</v>
      </c>
    </row>
    <row r="242" spans="2:13" x14ac:dyDescent="0.2">
      <c r="B242" s="15" t="s">
        <v>1082</v>
      </c>
      <c r="C242" s="21">
        <v>1</v>
      </c>
      <c r="D242" s="24">
        <v>1.2999999999999999E-2</v>
      </c>
      <c r="E242" s="24">
        <v>0.138810778125151</v>
      </c>
      <c r="F242" s="24">
        <v>-0.12581077812515098</v>
      </c>
      <c r="G242" s="24">
        <v>-0.39591327386941139</v>
      </c>
      <c r="H242" s="24">
        <v>2.064272351615231E-2</v>
      </c>
      <c r="I242" s="24">
        <v>9.8231111222768938E-2</v>
      </c>
      <c r="J242" s="24">
        <v>0.17939044502753304</v>
      </c>
      <c r="K242" s="24">
        <v>0.31844335403291435</v>
      </c>
      <c r="L242" s="24">
        <v>-0.48718826816453342</v>
      </c>
      <c r="M242" s="24">
        <v>0.76480982441483536</v>
      </c>
    </row>
    <row r="243" spans="2:13" x14ac:dyDescent="0.2">
      <c r="B243" s="15" t="s">
        <v>710</v>
      </c>
      <c r="C243" s="21">
        <v>1</v>
      </c>
      <c r="D243" s="24">
        <v>0.63500000000000001</v>
      </c>
      <c r="E243" s="24">
        <v>0.16631295349283809</v>
      </c>
      <c r="F243" s="24">
        <v>0.46868704650716192</v>
      </c>
      <c r="G243" s="24">
        <v>1.4749087937302896</v>
      </c>
      <c r="H243" s="24">
        <v>2.4344564997305685E-2</v>
      </c>
      <c r="I243" s="24">
        <v>0.11845617055908148</v>
      </c>
      <c r="J243" s="24">
        <v>0.2141697364265947</v>
      </c>
      <c r="K243" s="24">
        <v>0.31870473096343543</v>
      </c>
      <c r="L243" s="24">
        <v>-0.4601999101120961</v>
      </c>
      <c r="M243" s="24">
        <v>0.79282581709777222</v>
      </c>
    </row>
    <row r="244" spans="2:13" x14ac:dyDescent="0.2">
      <c r="B244" s="15" t="s">
        <v>1117</v>
      </c>
      <c r="C244" s="21">
        <v>1</v>
      </c>
      <c r="D244" s="24">
        <v>0.46100000000000002</v>
      </c>
      <c r="E244" s="24">
        <v>0.14932992940436868</v>
      </c>
      <c r="F244" s="24">
        <v>0.31167007059563134</v>
      </c>
      <c r="G244" s="24">
        <v>0.98079290069949154</v>
      </c>
      <c r="H244" s="24">
        <v>2.2698328115024192E-2</v>
      </c>
      <c r="I244" s="24">
        <v>0.10470933496449597</v>
      </c>
      <c r="J244" s="24">
        <v>0.19395052384424138</v>
      </c>
      <c r="K244" s="24">
        <v>0.31858321015518853</v>
      </c>
      <c r="L244" s="24">
        <v>-0.47694404741237068</v>
      </c>
      <c r="M244" s="24">
        <v>0.77560390622110797</v>
      </c>
    </row>
    <row r="245" spans="2:13" x14ac:dyDescent="0.2">
      <c r="B245" s="15" t="s">
        <v>1118</v>
      </c>
      <c r="C245" s="21">
        <v>1</v>
      </c>
      <c r="D245" s="24">
        <v>0.436</v>
      </c>
      <c r="E245" s="24">
        <v>0.15161335433586468</v>
      </c>
      <c r="F245" s="24">
        <v>0.2843866456641353</v>
      </c>
      <c r="G245" s="24">
        <v>0.89493483473749824</v>
      </c>
      <c r="H245" s="24">
        <v>2.2735541621486693E-2</v>
      </c>
      <c r="I245" s="24">
        <v>0.10691960522261099</v>
      </c>
      <c r="J245" s="24">
        <v>0.19630710344911836</v>
      </c>
      <c r="K245" s="24">
        <v>0.3185858636951584</v>
      </c>
      <c r="L245" s="24">
        <v>-0.47466583883558711</v>
      </c>
      <c r="M245" s="24">
        <v>0.7778925475073164</v>
      </c>
    </row>
    <row r="246" spans="2:13" x14ac:dyDescent="0.2">
      <c r="B246" s="15" t="s">
        <v>1119</v>
      </c>
      <c r="C246" s="21">
        <v>1</v>
      </c>
      <c r="D246" s="24">
        <v>0.34899999999999998</v>
      </c>
      <c r="E246" s="24">
        <v>0.14185531288030107</v>
      </c>
      <c r="F246" s="24">
        <v>0.20714468711969891</v>
      </c>
      <c r="G246" s="24">
        <v>0.65186252294404901</v>
      </c>
      <c r="H246" s="24">
        <v>2.0570892306451205E-2</v>
      </c>
      <c r="I246" s="24">
        <v>0.10141685246942606</v>
      </c>
      <c r="J246" s="24">
        <v>0.18229377329117608</v>
      </c>
      <c r="K246" s="24">
        <v>0.31843870572505995</v>
      </c>
      <c r="L246" s="24">
        <v>-0.48413459572053896</v>
      </c>
      <c r="M246" s="24">
        <v>0.76784522148114109</v>
      </c>
    </row>
    <row r="247" spans="2:13" x14ac:dyDescent="0.2">
      <c r="B247" s="15" t="s">
        <v>1120</v>
      </c>
      <c r="C247" s="21">
        <v>1</v>
      </c>
      <c r="D247" s="24">
        <v>0.443</v>
      </c>
      <c r="E247" s="24">
        <v>0.14132903262726637</v>
      </c>
      <c r="F247" s="24">
        <v>0.30167096737273363</v>
      </c>
      <c r="G247" s="24">
        <v>0.9493267755254019</v>
      </c>
      <c r="H247" s="24">
        <v>2.0136529704494529E-2</v>
      </c>
      <c r="I247" s="24">
        <v>0.10174444644904587</v>
      </c>
      <c r="J247" s="24">
        <v>0.18091361880548687</v>
      </c>
      <c r="K247" s="24">
        <v>0.31841094127260716</v>
      </c>
      <c r="L247" s="24">
        <v>-0.48460629634257779</v>
      </c>
      <c r="M247" s="24">
        <v>0.76726436159711053</v>
      </c>
    </row>
    <row r="248" spans="2:13" x14ac:dyDescent="0.2">
      <c r="B248" s="15" t="s">
        <v>1121</v>
      </c>
      <c r="C248" s="21">
        <v>1</v>
      </c>
      <c r="D248" s="24">
        <v>0.48399999999999999</v>
      </c>
      <c r="E248" s="24">
        <v>0.1514486506619088</v>
      </c>
      <c r="F248" s="24">
        <v>0.33255134933809116</v>
      </c>
      <c r="G248" s="24">
        <v>1.0465040865987092</v>
      </c>
      <c r="H248" s="24">
        <v>2.0105122446251088E-2</v>
      </c>
      <c r="I248" s="24">
        <v>0.11192580517778028</v>
      </c>
      <c r="J248" s="24">
        <v>0.19097149614603731</v>
      </c>
      <c r="K248" s="24">
        <v>0.31840895659850155</v>
      </c>
      <c r="L248" s="24">
        <v>-0.47448277681625228</v>
      </c>
      <c r="M248" s="24">
        <v>0.77738007814006993</v>
      </c>
    </row>
    <row r="249" spans="2:13" x14ac:dyDescent="0.2">
      <c r="B249" s="15" t="s">
        <v>711</v>
      </c>
      <c r="C249" s="21">
        <v>1</v>
      </c>
      <c r="D249" s="24">
        <v>0.56299999999999994</v>
      </c>
      <c r="E249" s="24">
        <v>0.14403552908687409</v>
      </c>
      <c r="F249" s="24">
        <v>0.41896447091312583</v>
      </c>
      <c r="G249" s="24">
        <v>1.3184370829435434</v>
      </c>
      <c r="H249" s="24">
        <v>1.9757782942516969E-2</v>
      </c>
      <c r="I249" s="24">
        <v>0.10519548698150227</v>
      </c>
      <c r="J249" s="24">
        <v>0.1828755711922459</v>
      </c>
      <c r="K249" s="24">
        <v>0.31838721343730392</v>
      </c>
      <c r="L249" s="24">
        <v>-0.48185315547327445</v>
      </c>
      <c r="M249" s="24">
        <v>0.76992421364702268</v>
      </c>
    </row>
    <row r="250" spans="2:13" x14ac:dyDescent="0.2">
      <c r="B250" s="15" t="s">
        <v>712</v>
      </c>
      <c r="C250" s="21">
        <v>1</v>
      </c>
      <c r="D250" s="24">
        <v>0.67100000000000004</v>
      </c>
      <c r="E250" s="24">
        <v>0.15432734191244568</v>
      </c>
      <c r="F250" s="24">
        <v>0.51667265808755436</v>
      </c>
      <c r="G250" s="24">
        <v>1.6259144616272054</v>
      </c>
      <c r="H250" s="24">
        <v>1.87581613102672E-2</v>
      </c>
      <c r="I250" s="24">
        <v>0.11745236574584744</v>
      </c>
      <c r="J250" s="24">
        <v>0.19120231807904392</v>
      </c>
      <c r="K250" s="24">
        <v>0.3183267445712184</v>
      </c>
      <c r="L250" s="24">
        <v>-0.47144247236191938</v>
      </c>
      <c r="M250" s="24">
        <v>0.78009715618681075</v>
      </c>
    </row>
    <row r="251" spans="2:13" x14ac:dyDescent="0.2">
      <c r="B251" s="15" t="s">
        <v>713</v>
      </c>
      <c r="C251" s="21">
        <v>1</v>
      </c>
      <c r="D251" s="24">
        <v>0.77900000000000003</v>
      </c>
      <c r="E251" s="24">
        <v>0.16638335251993724</v>
      </c>
      <c r="F251" s="24">
        <v>0.61261664748006273</v>
      </c>
      <c r="G251" s="24">
        <v>1.9278400956193407</v>
      </c>
      <c r="H251" s="24">
        <v>1.9281015711457752E-2</v>
      </c>
      <c r="I251" s="24">
        <v>0.12848054408003673</v>
      </c>
      <c r="J251" s="24">
        <v>0.20428616095983776</v>
      </c>
      <c r="K251" s="24">
        <v>0.31835798287530531</v>
      </c>
      <c r="L251" s="24">
        <v>-0.45944787031679363</v>
      </c>
      <c r="M251" s="24">
        <v>0.79221457535666806</v>
      </c>
    </row>
    <row r="252" spans="2:13" x14ac:dyDescent="0.2">
      <c r="B252" s="15" t="s">
        <v>714</v>
      </c>
      <c r="C252" s="21">
        <v>1</v>
      </c>
      <c r="D252" s="24">
        <v>0.89300000000000002</v>
      </c>
      <c r="E252" s="24">
        <v>0.18264381622244866</v>
      </c>
      <c r="F252" s="24">
        <v>0.71035618377755139</v>
      </c>
      <c r="G252" s="24">
        <v>2.2354161266929538</v>
      </c>
      <c r="H252" s="24">
        <v>2.0402761092548495E-2</v>
      </c>
      <c r="I252" s="24">
        <v>0.14253586978908861</v>
      </c>
      <c r="J252" s="24">
        <v>0.2227517626558087</v>
      </c>
      <c r="K252" s="24">
        <v>0.31842788878138062</v>
      </c>
      <c r="L252" s="24">
        <v>-0.44332482832517361</v>
      </c>
      <c r="M252" s="24">
        <v>0.80861246077007087</v>
      </c>
    </row>
    <row r="253" spans="2:13" x14ac:dyDescent="0.2">
      <c r="B253" s="15" t="s">
        <v>1122</v>
      </c>
      <c r="C253" s="21">
        <v>1</v>
      </c>
      <c r="D253" s="24">
        <v>5.2999999999999999E-2</v>
      </c>
      <c r="E253" s="24">
        <v>6.3131134808172978E-2</v>
      </c>
      <c r="F253" s="24">
        <v>-1.013113480817298E-2</v>
      </c>
      <c r="G253" s="24">
        <v>-3.1881614673157019E-2</v>
      </c>
      <c r="H253" s="24">
        <v>2.3523989313873239E-2</v>
      </c>
      <c r="I253" s="24">
        <v>1.688744754349452E-2</v>
      </c>
      <c r="J253" s="24">
        <v>0.10937482207285143</v>
      </c>
      <c r="K253" s="24">
        <v>0.31864310092454057</v>
      </c>
      <c r="L253" s="24">
        <v>-0.56326057586616185</v>
      </c>
      <c r="M253" s="24">
        <v>0.68952284548250786</v>
      </c>
    </row>
    <row r="254" spans="2:13" x14ac:dyDescent="0.2">
      <c r="B254" s="15" t="s">
        <v>715</v>
      </c>
      <c r="C254" s="21">
        <v>1</v>
      </c>
      <c r="D254" s="24">
        <v>3.4000000000000002E-2</v>
      </c>
      <c r="E254" s="24">
        <v>0.11618423422409416</v>
      </c>
      <c r="F254" s="24">
        <v>-8.2184234224094155E-2</v>
      </c>
      <c r="G254" s="24">
        <v>-0.25862513305294443</v>
      </c>
      <c r="H254" s="24">
        <v>2.5941044857003607E-2</v>
      </c>
      <c r="I254" s="24">
        <v>6.5189075635971427E-2</v>
      </c>
      <c r="J254" s="24">
        <v>0.16717939281221689</v>
      </c>
      <c r="K254" s="24">
        <v>0.3188306533284414</v>
      </c>
      <c r="L254" s="24">
        <v>-0.51057616879217327</v>
      </c>
      <c r="M254" s="24">
        <v>0.74294463724036164</v>
      </c>
    </row>
    <row r="255" spans="2:13" x14ac:dyDescent="0.2">
      <c r="B255" s="15" t="s">
        <v>716</v>
      </c>
      <c r="C255" s="21">
        <v>1</v>
      </c>
      <c r="D255" s="24">
        <v>6.6000000000000003E-2</v>
      </c>
      <c r="E255" s="24">
        <v>0.11923896551389618</v>
      </c>
      <c r="F255" s="24">
        <v>-5.3238965513896175E-2</v>
      </c>
      <c r="G255" s="24">
        <v>-0.16753741967210353</v>
      </c>
      <c r="H255" s="24">
        <v>1.8917385148906708E-2</v>
      </c>
      <c r="I255" s="24">
        <v>8.205098557481344E-2</v>
      </c>
      <c r="J255" s="24">
        <v>0.15642694545297892</v>
      </c>
      <c r="K255" s="24">
        <v>0.31833616689663113</v>
      </c>
      <c r="L255" s="24">
        <v>-0.50654937125951771</v>
      </c>
      <c r="M255" s="24">
        <v>0.74502730228731018</v>
      </c>
    </row>
    <row r="256" spans="2:13" x14ac:dyDescent="0.2">
      <c r="B256" s="15" t="s">
        <v>928</v>
      </c>
      <c r="C256" s="21">
        <v>1</v>
      </c>
      <c r="D256" s="24">
        <v>6.9000000000000006E-2</v>
      </c>
      <c r="E256" s="24">
        <v>0.11557733501568319</v>
      </c>
      <c r="F256" s="24">
        <v>-4.6577335015683188E-2</v>
      </c>
      <c r="G256" s="24">
        <v>-0.14657396980589077</v>
      </c>
      <c r="H256" s="24">
        <v>1.9488671589441509E-2</v>
      </c>
      <c r="I256" s="24">
        <v>7.726631462873465E-2</v>
      </c>
      <c r="J256" s="24">
        <v>0.15388835540263174</v>
      </c>
      <c r="K256" s="24">
        <v>0.31837062680763878</v>
      </c>
      <c r="L256" s="24">
        <v>-0.51027874338635271</v>
      </c>
      <c r="M256" s="24">
        <v>0.74143341341771918</v>
      </c>
    </row>
    <row r="257" spans="2:13" x14ac:dyDescent="0.2">
      <c r="B257" s="15" t="s">
        <v>929</v>
      </c>
      <c r="C257" s="21">
        <v>1</v>
      </c>
      <c r="D257" s="24">
        <v>7.4999999999999997E-2</v>
      </c>
      <c r="E257" s="24">
        <v>0.11870843855039728</v>
      </c>
      <c r="F257" s="24">
        <v>-4.3708438550397286E-2</v>
      </c>
      <c r="G257" s="24">
        <v>-0.13754585465637753</v>
      </c>
      <c r="H257" s="24">
        <v>1.8996621641367707E-2</v>
      </c>
      <c r="I257" s="24">
        <v>8.1364694742847077E-2</v>
      </c>
      <c r="J257" s="24">
        <v>0.15605218235794749</v>
      </c>
      <c r="K257" s="24">
        <v>0.31834088541585887</v>
      </c>
      <c r="L257" s="24">
        <v>-0.5070891739340625</v>
      </c>
      <c r="M257" s="24">
        <v>0.74450605103485701</v>
      </c>
    </row>
    <row r="258" spans="2:13" x14ac:dyDescent="0.2">
      <c r="B258" s="15" t="s">
        <v>930</v>
      </c>
      <c r="C258" s="21">
        <v>1</v>
      </c>
      <c r="D258" s="24">
        <v>7.5999999999999998E-2</v>
      </c>
      <c r="E258" s="24">
        <v>0.12219578173085152</v>
      </c>
      <c r="F258" s="24">
        <v>-4.6195781730851523E-2</v>
      </c>
      <c r="G258" s="24">
        <v>-0.14537326178703516</v>
      </c>
      <c r="H258" s="24">
        <v>1.8723716615479537E-2</v>
      </c>
      <c r="I258" s="24">
        <v>8.538851728068178E-2</v>
      </c>
      <c r="J258" s="24">
        <v>0.15900304618102126</v>
      </c>
      <c r="K258" s="24">
        <v>0.31832471669266349</v>
      </c>
      <c r="L258" s="24">
        <v>-0.50357004612010325</v>
      </c>
      <c r="M258" s="24">
        <v>0.74796160958180635</v>
      </c>
    </row>
    <row r="259" spans="2:13" x14ac:dyDescent="0.2">
      <c r="B259" s="15" t="s">
        <v>931</v>
      </c>
      <c r="C259" s="21">
        <v>1</v>
      </c>
      <c r="D259" s="24">
        <v>0.10100000000000001</v>
      </c>
      <c r="E259" s="24">
        <v>4.5481086755734618E-2</v>
      </c>
      <c r="F259" s="24">
        <v>5.5518913244265389E-2</v>
      </c>
      <c r="G259" s="24">
        <v>0.17471217515516463</v>
      </c>
      <c r="H259" s="24">
        <v>2.5109306462252866E-2</v>
      </c>
      <c r="I259" s="24">
        <v>-3.8790323967004131E-3</v>
      </c>
      <c r="J259" s="24">
        <v>9.4841205908169648E-2</v>
      </c>
      <c r="K259" s="24">
        <v>0.31876405845794947</v>
      </c>
      <c r="L259" s="24">
        <v>-0.58114840341563345</v>
      </c>
      <c r="M259" s="24">
        <v>0.67211057692710263</v>
      </c>
    </row>
    <row r="260" spans="2:13" x14ac:dyDescent="0.2">
      <c r="B260" s="15" t="s">
        <v>717</v>
      </c>
      <c r="C260" s="21">
        <v>1</v>
      </c>
      <c r="D260" s="24">
        <v>4.2999999999999997E-2</v>
      </c>
      <c r="E260" s="24">
        <v>0.12691359384997697</v>
      </c>
      <c r="F260" s="24">
        <v>-8.3913593849976972E-2</v>
      </c>
      <c r="G260" s="24">
        <v>-0.26406724573505308</v>
      </c>
      <c r="H260" s="24">
        <v>2.7039091611616821E-2</v>
      </c>
      <c r="I260" s="24">
        <v>7.375988425909627E-2</v>
      </c>
      <c r="J260" s="24">
        <v>0.18006730344085767</v>
      </c>
      <c r="K260" s="24">
        <v>0.31892187157476221</v>
      </c>
      <c r="L260" s="24">
        <v>-0.50002612688317116</v>
      </c>
      <c r="M260" s="24">
        <v>0.75385331458312521</v>
      </c>
    </row>
    <row r="261" spans="2:13" x14ac:dyDescent="0.2">
      <c r="B261" s="15" t="s">
        <v>932</v>
      </c>
      <c r="C261" s="21">
        <v>1</v>
      </c>
      <c r="D261" s="24">
        <v>4.3999999999999997E-2</v>
      </c>
      <c r="E261" s="24">
        <v>0.1023546185290171</v>
      </c>
      <c r="F261" s="24">
        <v>-5.8354618529017105E-2</v>
      </c>
      <c r="G261" s="24">
        <v>-0.18363584115378073</v>
      </c>
      <c r="H261" s="24">
        <v>1.8540014720536079E-2</v>
      </c>
      <c r="I261" s="24">
        <v>6.590847705277611E-2</v>
      </c>
      <c r="J261" s="24">
        <v>0.13880076000525809</v>
      </c>
      <c r="K261" s="24">
        <v>0.31831396425448477</v>
      </c>
      <c r="L261" s="24">
        <v>-0.52339007207426114</v>
      </c>
      <c r="M261" s="24">
        <v>0.72809930913229526</v>
      </c>
    </row>
    <row r="262" spans="2:13" x14ac:dyDescent="0.2">
      <c r="B262" s="15" t="s">
        <v>718</v>
      </c>
      <c r="C262" s="21">
        <v>1</v>
      </c>
      <c r="D262" s="24">
        <v>0.122</v>
      </c>
      <c r="E262" s="24">
        <v>8.8990719073459942E-2</v>
      </c>
      <c r="F262" s="24">
        <v>3.3009280926540055E-2</v>
      </c>
      <c r="G262" s="24">
        <v>0.10387673198158996</v>
      </c>
      <c r="H262" s="24">
        <v>2.0170326619783831E-2</v>
      </c>
      <c r="I262" s="24">
        <v>4.9339694590056764E-2</v>
      </c>
      <c r="J262" s="24">
        <v>0.12864174355686311</v>
      </c>
      <c r="K262" s="24">
        <v>0.31841308039952831</v>
      </c>
      <c r="L262" s="24">
        <v>-0.53694881501291625</v>
      </c>
      <c r="M262" s="24">
        <v>0.71493025315983605</v>
      </c>
    </row>
    <row r="263" spans="2:13" x14ac:dyDescent="0.2">
      <c r="B263" s="15" t="s">
        <v>1173</v>
      </c>
      <c r="C263" s="21">
        <v>1</v>
      </c>
      <c r="D263" s="24">
        <v>-0.246</v>
      </c>
      <c r="E263" s="24">
        <v>0.16790008021352953</v>
      </c>
      <c r="F263" s="24">
        <v>-0.41390008021352953</v>
      </c>
      <c r="G263" s="24">
        <v>-1.3024999785721165</v>
      </c>
      <c r="H263" s="24">
        <v>5.5240939557005653E-2</v>
      </c>
      <c r="I263" s="24">
        <v>5.9306903308172079E-2</v>
      </c>
      <c r="J263" s="24">
        <v>0.276493257118887</v>
      </c>
      <c r="K263" s="24">
        <v>0.32253931403273689</v>
      </c>
      <c r="L263" s="24">
        <v>-0.46615084412936936</v>
      </c>
      <c r="M263" s="24">
        <v>0.80195100455642843</v>
      </c>
    </row>
    <row r="264" spans="2:13" x14ac:dyDescent="0.2">
      <c r="B264" s="15" t="s">
        <v>722</v>
      </c>
      <c r="C264" s="21">
        <v>1</v>
      </c>
      <c r="D264" s="24">
        <v>-0.42899999999999999</v>
      </c>
      <c r="E264" s="24">
        <v>0.20324597599690625</v>
      </c>
      <c r="F264" s="24">
        <v>-0.63224597599690624</v>
      </c>
      <c r="G264" s="24">
        <v>-1.9896115259592035</v>
      </c>
      <c r="H264" s="24">
        <v>4.8278379814901157E-2</v>
      </c>
      <c r="I264" s="24">
        <v>0.10833986683246281</v>
      </c>
      <c r="J264" s="24">
        <v>0.29815208516134967</v>
      </c>
      <c r="K264" s="24">
        <v>0.32142005172533894</v>
      </c>
      <c r="L264" s="24">
        <v>-0.42860469160297804</v>
      </c>
      <c r="M264" s="24">
        <v>0.83509664359679059</v>
      </c>
    </row>
    <row r="265" spans="2:13" x14ac:dyDescent="0.2">
      <c r="B265" s="15" t="s">
        <v>933</v>
      </c>
      <c r="C265" s="21">
        <v>1</v>
      </c>
      <c r="D265" s="24">
        <v>-0.46600000000000003</v>
      </c>
      <c r="E265" s="24">
        <v>0.20767158297427313</v>
      </c>
      <c r="F265" s="24">
        <v>-0.67367158297427321</v>
      </c>
      <c r="G265" s="24">
        <v>-2.1199735499832659</v>
      </c>
      <c r="H265" s="24">
        <v>4.1999114749806547E-2</v>
      </c>
      <c r="I265" s="24">
        <v>0.12510931422090346</v>
      </c>
      <c r="J265" s="24">
        <v>0.29023385172764282</v>
      </c>
      <c r="K265" s="24">
        <v>0.32053700774377852</v>
      </c>
      <c r="L265" s="24">
        <v>-0.42244318816777038</v>
      </c>
      <c r="M265" s="24">
        <v>0.83778635411631663</v>
      </c>
    </row>
    <row r="266" spans="2:13" x14ac:dyDescent="0.2">
      <c r="B266" s="15" t="s">
        <v>934</v>
      </c>
      <c r="C266" s="21">
        <v>1</v>
      </c>
      <c r="D266" s="24">
        <v>-1.0680000000000001</v>
      </c>
      <c r="E266" s="24">
        <v>0.2374674472793088</v>
      </c>
      <c r="F266" s="24">
        <v>-1.3054674472793089</v>
      </c>
      <c r="G266" s="24">
        <v>-4.1081686218342357</v>
      </c>
      <c r="H266" s="24">
        <v>3.8421887453215869E-2</v>
      </c>
      <c r="I266" s="24">
        <v>0.16193732677983463</v>
      </c>
      <c r="J266" s="24">
        <v>0.31299756777878296</v>
      </c>
      <c r="K266" s="24">
        <v>0.32008793968069976</v>
      </c>
      <c r="L266" s="24">
        <v>-0.39176454149140783</v>
      </c>
      <c r="M266" s="24">
        <v>0.86669943605002542</v>
      </c>
    </row>
    <row r="267" spans="2:13" x14ac:dyDescent="0.2">
      <c r="B267" s="15" t="s">
        <v>935</v>
      </c>
      <c r="C267" s="21">
        <v>1</v>
      </c>
      <c r="D267" s="24">
        <v>-0.318</v>
      </c>
      <c r="E267" s="24">
        <v>0.2376545092715362</v>
      </c>
      <c r="F267" s="24">
        <v>-0.55565450927153615</v>
      </c>
      <c r="G267" s="24">
        <v>-1.7485862434389985</v>
      </c>
      <c r="H267" s="24">
        <v>3.3787297336312826E-2</v>
      </c>
      <c r="I267" s="24">
        <v>0.17123511115449566</v>
      </c>
      <c r="J267" s="24">
        <v>0.30407390738857676</v>
      </c>
      <c r="K267" s="24">
        <v>0.31956474954985276</v>
      </c>
      <c r="L267" s="24">
        <v>-0.39054898724525022</v>
      </c>
      <c r="M267" s="24">
        <v>0.86585800578832262</v>
      </c>
    </row>
    <row r="268" spans="2:13" x14ac:dyDescent="0.2">
      <c r="B268" s="15" t="s">
        <v>1123</v>
      </c>
      <c r="C268" s="21">
        <v>1</v>
      </c>
      <c r="D268" s="24">
        <v>-7.0999999999999994E-2</v>
      </c>
      <c r="E268" s="24">
        <v>0.22046549820717537</v>
      </c>
      <c r="F268" s="24">
        <v>-0.29146549820717538</v>
      </c>
      <c r="G268" s="24">
        <v>-0.91721123845519792</v>
      </c>
      <c r="H268" s="24">
        <v>3.1905655818194364E-2</v>
      </c>
      <c r="I268" s="24">
        <v>0.15774504930946595</v>
      </c>
      <c r="J268" s="24">
        <v>0.28318594710488476</v>
      </c>
      <c r="K268" s="24">
        <v>0.31937128638429096</v>
      </c>
      <c r="L268" s="24">
        <v>-0.40735768653484766</v>
      </c>
      <c r="M268" s="24">
        <v>0.84828868294919846</v>
      </c>
    </row>
    <row r="269" spans="2:13" x14ac:dyDescent="0.2">
      <c r="B269" s="15" t="s">
        <v>936</v>
      </c>
      <c r="C269" s="21">
        <v>1</v>
      </c>
      <c r="D269" s="24">
        <v>1.8580000000000001</v>
      </c>
      <c r="E269" s="24">
        <v>0.69892620800494754</v>
      </c>
      <c r="F269" s="24">
        <v>1.1590737919950524</v>
      </c>
      <c r="G269" s="24">
        <v>3.6474832004338156</v>
      </c>
      <c r="H269" s="24">
        <v>5.5199510585982485E-2</v>
      </c>
      <c r="I269" s="24">
        <v>0.59041447257425372</v>
      </c>
      <c r="J269" s="24">
        <v>0.80743794343564135</v>
      </c>
      <c r="K269" s="24">
        <v>0.32253222112294411</v>
      </c>
      <c r="L269" s="24">
        <v>6.4889226973188552E-2</v>
      </c>
      <c r="M269" s="24">
        <v>1.3329631890367066</v>
      </c>
    </row>
    <row r="270" spans="2:13" x14ac:dyDescent="0.2">
      <c r="B270" s="15" t="s">
        <v>937</v>
      </c>
      <c r="C270" s="21">
        <v>1</v>
      </c>
      <c r="D270" s="24">
        <v>1.389</v>
      </c>
      <c r="E270" s="24">
        <v>0.45113290728346594</v>
      </c>
      <c r="F270" s="24">
        <v>0.93786709271653401</v>
      </c>
      <c r="G270" s="24">
        <v>2.951369005622261</v>
      </c>
      <c r="H270" s="24">
        <v>3.3795710927943777E-2</v>
      </c>
      <c r="I270" s="24">
        <v>0.38469696964606759</v>
      </c>
      <c r="J270" s="24">
        <v>0.5175688449208643</v>
      </c>
      <c r="K270" s="24">
        <v>0.31956563922094761</v>
      </c>
      <c r="L270" s="24">
        <v>-0.17707233815742213</v>
      </c>
      <c r="M270" s="24">
        <v>1.079338152724354</v>
      </c>
    </row>
    <row r="271" spans="2:13" x14ac:dyDescent="0.2">
      <c r="B271" s="15" t="s">
        <v>938</v>
      </c>
      <c r="C271" s="21">
        <v>1</v>
      </c>
      <c r="D271" s="24">
        <v>1.3720000000000001</v>
      </c>
      <c r="E271" s="24">
        <v>0.44861575158890621</v>
      </c>
      <c r="F271" s="24">
        <v>0.9233842484110939</v>
      </c>
      <c r="G271" s="24">
        <v>2.9057930192929828</v>
      </c>
      <c r="H271" s="24">
        <v>3.2905075325015846E-2</v>
      </c>
      <c r="I271" s="24">
        <v>0.3839306340925584</v>
      </c>
      <c r="J271" s="24">
        <v>0.51330086908525407</v>
      </c>
      <c r="K271" s="24">
        <v>0.31947267751047614</v>
      </c>
      <c r="L271" s="24">
        <v>-0.17940674881629626</v>
      </c>
      <c r="M271" s="24">
        <v>1.0766382519941087</v>
      </c>
    </row>
    <row r="272" spans="2:13" x14ac:dyDescent="0.2">
      <c r="B272" s="15" t="s">
        <v>939</v>
      </c>
      <c r="C272" s="21">
        <v>1</v>
      </c>
      <c r="D272" s="24">
        <v>1.016</v>
      </c>
      <c r="E272" s="24">
        <v>0.27187873133581036</v>
      </c>
      <c r="F272" s="24">
        <v>0.74412126866418959</v>
      </c>
      <c r="G272" s="24">
        <v>2.3416712941687452</v>
      </c>
      <c r="H272" s="24">
        <v>2.2890851693518392E-2</v>
      </c>
      <c r="I272" s="24">
        <v>0.22687967217058122</v>
      </c>
      <c r="J272" s="24">
        <v>0.31687779050103948</v>
      </c>
      <c r="K272" s="24">
        <v>0.31859698489600047</v>
      </c>
      <c r="L272" s="24">
        <v>-0.35442232400055257</v>
      </c>
      <c r="M272" s="24">
        <v>0.89817978667217324</v>
      </c>
    </row>
    <row r="273" spans="2:13" x14ac:dyDescent="0.2">
      <c r="B273" s="15" t="s">
        <v>1124</v>
      </c>
      <c r="C273" s="21">
        <v>1</v>
      </c>
      <c r="D273" s="24">
        <v>0.64300000000000002</v>
      </c>
      <c r="E273" s="24">
        <v>0.27886248440106887</v>
      </c>
      <c r="F273" s="24">
        <v>0.36413751559893115</v>
      </c>
      <c r="G273" s="24">
        <v>1.1459024265475559</v>
      </c>
      <c r="H273" s="24">
        <v>2.3578047751052579E-2</v>
      </c>
      <c r="I273" s="24">
        <v>0.23251252853417401</v>
      </c>
      <c r="J273" s="24">
        <v>0.3252124402679637</v>
      </c>
      <c r="K273" s="24">
        <v>0.31864709637672617</v>
      </c>
      <c r="L273" s="24">
        <v>-0.34753708057207922</v>
      </c>
      <c r="M273" s="24">
        <v>0.90526204937421695</v>
      </c>
    </row>
    <row r="274" spans="2:13" x14ac:dyDescent="0.2">
      <c r="B274" s="15" t="s">
        <v>723</v>
      </c>
      <c r="C274" s="21">
        <v>1</v>
      </c>
      <c r="D274" s="24">
        <v>0.57699999999999996</v>
      </c>
      <c r="E274" s="24">
        <v>0.26549360930749027</v>
      </c>
      <c r="F274" s="24">
        <v>0.31150639069250968</v>
      </c>
      <c r="G274" s="24">
        <v>0.98027781727597862</v>
      </c>
      <c r="H274" s="24">
        <v>2.2646330058171987E-2</v>
      </c>
      <c r="I274" s="24">
        <v>0.22097523315412335</v>
      </c>
      <c r="J274" s="24">
        <v>0.31001198546085723</v>
      </c>
      <c r="K274" s="24">
        <v>0.31857950963404941</v>
      </c>
      <c r="L274" s="24">
        <v>-0.36077309298875898</v>
      </c>
      <c r="M274" s="24">
        <v>0.89176031160373959</v>
      </c>
    </row>
    <row r="275" spans="2:13" x14ac:dyDescent="0.2">
      <c r="B275" s="15" t="s">
        <v>724</v>
      </c>
      <c r="C275" s="21">
        <v>1</v>
      </c>
      <c r="D275" s="24">
        <v>0.53200000000000003</v>
      </c>
      <c r="E275" s="24">
        <v>0.23956461250524205</v>
      </c>
      <c r="F275" s="24">
        <v>0.29243538749475795</v>
      </c>
      <c r="G275" s="24">
        <v>0.92026337793688606</v>
      </c>
      <c r="H275" s="24">
        <v>2.2863595549662663E-2</v>
      </c>
      <c r="I275" s="24">
        <v>0.19461913373301887</v>
      </c>
      <c r="J275" s="24">
        <v>0.28451009127746524</v>
      </c>
      <c r="K275" s="24">
        <v>0.31859502773117204</v>
      </c>
      <c r="L275" s="24">
        <v>-0.38673259541744265</v>
      </c>
      <c r="M275" s="24">
        <v>0.86586182042792681</v>
      </c>
    </row>
    <row r="276" spans="2:13" x14ac:dyDescent="0.2">
      <c r="B276" s="15" t="s">
        <v>1125</v>
      </c>
      <c r="C276" s="21">
        <v>1</v>
      </c>
      <c r="D276" s="24">
        <v>0.51</v>
      </c>
      <c r="E276" s="24">
        <v>0.23094186848318632</v>
      </c>
      <c r="F276" s="24">
        <v>0.27905813151681369</v>
      </c>
      <c r="G276" s="24">
        <v>0.87816656168201324</v>
      </c>
      <c r="H276" s="24">
        <v>2.2501807106056055E-2</v>
      </c>
      <c r="I276" s="24">
        <v>0.18670759695642181</v>
      </c>
      <c r="J276" s="24">
        <v>0.27517614000995083</v>
      </c>
      <c r="K276" s="24">
        <v>0.31856926878876102</v>
      </c>
      <c r="L276" s="24">
        <v>-0.39530470225967185</v>
      </c>
      <c r="M276" s="24">
        <v>0.85718843922604449</v>
      </c>
    </row>
    <row r="277" spans="2:13" x14ac:dyDescent="0.2">
      <c r="B277" s="15" t="s">
        <v>940</v>
      </c>
      <c r="C277" s="21">
        <v>1</v>
      </c>
      <c r="D277" s="24">
        <v>0.193</v>
      </c>
      <c r="E277" s="24">
        <v>0.33567443881135095</v>
      </c>
      <c r="F277" s="24">
        <v>-0.14267443881135095</v>
      </c>
      <c r="G277" s="24">
        <v>-0.44898143870545409</v>
      </c>
      <c r="H277" s="24">
        <v>2.5952334705733032E-2</v>
      </c>
      <c r="I277" s="24">
        <v>0.28465708652865784</v>
      </c>
      <c r="J277" s="24">
        <v>0.38669179109404406</v>
      </c>
      <c r="K277" s="24">
        <v>0.31883157210390267</v>
      </c>
      <c r="L277" s="24">
        <v>-0.29108777034266509</v>
      </c>
      <c r="M277" s="24">
        <v>0.96243664796536699</v>
      </c>
    </row>
    <row r="278" spans="2:13" x14ac:dyDescent="0.2">
      <c r="B278" s="15" t="s">
        <v>1126</v>
      </c>
      <c r="C278" s="21">
        <v>1</v>
      </c>
      <c r="D278" s="24">
        <v>-0.56599999999999995</v>
      </c>
      <c r="E278" s="24">
        <v>-0.2688487463676178</v>
      </c>
      <c r="F278" s="24">
        <v>-0.29715125363238215</v>
      </c>
      <c r="G278" s="24">
        <v>-0.93510371220315547</v>
      </c>
      <c r="H278" s="24">
        <v>5.2054766877828347E-2</v>
      </c>
      <c r="I278" s="24">
        <v>-0.37117851399399532</v>
      </c>
      <c r="J278" s="24">
        <v>-0.16651897874124028</v>
      </c>
      <c r="K278" s="24">
        <v>0.32200892293269262</v>
      </c>
      <c r="L278" s="24">
        <v>-0.90185702272121704</v>
      </c>
      <c r="M278" s="24">
        <v>0.36415952998598144</v>
      </c>
    </row>
    <row r="279" spans="2:13" x14ac:dyDescent="0.2">
      <c r="B279" s="15" t="s">
        <v>941</v>
      </c>
      <c r="C279" s="21">
        <v>1</v>
      </c>
      <c r="D279" s="24">
        <v>0.26200000000000001</v>
      </c>
      <c r="E279" s="24">
        <v>0.18792207244816478</v>
      </c>
      <c r="F279" s="24">
        <v>7.4077927551835232E-2</v>
      </c>
      <c r="G279" s="24">
        <v>0.23311543935713941</v>
      </c>
      <c r="H279" s="24">
        <v>3.4216470571948029E-2</v>
      </c>
      <c r="I279" s="24">
        <v>0.12065900140531739</v>
      </c>
      <c r="J279" s="24">
        <v>0.25518514349101218</v>
      </c>
      <c r="K279" s="24">
        <v>0.31961041058133366</v>
      </c>
      <c r="L279" s="24">
        <v>-0.44037118496894395</v>
      </c>
      <c r="M279" s="24">
        <v>0.81621532986527345</v>
      </c>
    </row>
    <row r="280" spans="2:13" x14ac:dyDescent="0.2">
      <c r="B280" s="15" t="s">
        <v>942</v>
      </c>
      <c r="C280" s="21">
        <v>1</v>
      </c>
      <c r="D280" s="24">
        <v>0.247</v>
      </c>
      <c r="E280" s="24">
        <v>0.2048018255571698</v>
      </c>
      <c r="F280" s="24">
        <v>4.2198174442830194E-2</v>
      </c>
      <c r="G280" s="24">
        <v>0.13279321250484777</v>
      </c>
      <c r="H280" s="24">
        <v>3.724038188425844E-2</v>
      </c>
      <c r="I280" s="24">
        <v>0.13159432021039519</v>
      </c>
      <c r="J280" s="24">
        <v>0.27800933090394442</v>
      </c>
      <c r="K280" s="24">
        <v>0.31994826728152959</v>
      </c>
      <c r="L280" s="24">
        <v>-0.42415559385115881</v>
      </c>
      <c r="M280" s="24">
        <v>0.83375924496549847</v>
      </c>
    </row>
    <row r="281" spans="2:13" x14ac:dyDescent="0.2">
      <c r="B281" s="15" t="s">
        <v>1127</v>
      </c>
      <c r="C281" s="21">
        <v>1</v>
      </c>
      <c r="D281" s="24">
        <v>0.221</v>
      </c>
      <c r="E281" s="24">
        <v>0.19289112836749051</v>
      </c>
      <c r="F281" s="24">
        <v>2.8108871632509497E-2</v>
      </c>
      <c r="G281" s="24">
        <v>8.845565983012639E-2</v>
      </c>
      <c r="H281" s="24">
        <v>3.7541757137510748E-2</v>
      </c>
      <c r="I281" s="24">
        <v>0.11909117661314614</v>
      </c>
      <c r="J281" s="24">
        <v>0.26669108012183484</v>
      </c>
      <c r="K281" s="24">
        <v>0.31998348585909797</v>
      </c>
      <c r="L281" s="24">
        <v>-0.43613552406357275</v>
      </c>
      <c r="M281" s="24">
        <v>0.82191778079855382</v>
      </c>
    </row>
    <row r="282" spans="2:13" x14ac:dyDescent="0.2">
      <c r="B282" s="15" t="s">
        <v>943</v>
      </c>
      <c r="C282" s="21">
        <v>1</v>
      </c>
      <c r="D282" s="24">
        <v>0.14499999999999999</v>
      </c>
      <c r="E282" s="24">
        <v>0.19828912826974623</v>
      </c>
      <c r="F282" s="24">
        <v>-5.3289128269746244E-2</v>
      </c>
      <c r="G282" s="24">
        <v>-0.16769527658381547</v>
      </c>
      <c r="H282" s="24">
        <v>3.6123908531825615E-2</v>
      </c>
      <c r="I282" s="24">
        <v>0.12727639711115751</v>
      </c>
      <c r="J282" s="24">
        <v>0.26930185942833496</v>
      </c>
      <c r="K282" s="24">
        <v>0.31982023772923346</v>
      </c>
      <c r="L282" s="24">
        <v>-0.43041660939795479</v>
      </c>
      <c r="M282" s="24">
        <v>0.8269948659374472</v>
      </c>
    </row>
    <row r="283" spans="2:13" x14ac:dyDescent="0.2">
      <c r="B283" s="15" t="s">
        <v>944</v>
      </c>
      <c r="C283" s="21">
        <v>1</v>
      </c>
      <c r="D283" s="24">
        <v>0.28000000000000003</v>
      </c>
      <c r="E283" s="24">
        <v>0.19876351079468102</v>
      </c>
      <c r="F283" s="24">
        <v>8.1236489205319007E-2</v>
      </c>
      <c r="G283" s="24">
        <v>0.25564267925392697</v>
      </c>
      <c r="H283" s="24">
        <v>3.593720760971264E-2</v>
      </c>
      <c r="I283" s="24">
        <v>0.12811779812683477</v>
      </c>
      <c r="J283" s="24">
        <v>0.26940922346252727</v>
      </c>
      <c r="K283" s="24">
        <v>0.31979920353926977</v>
      </c>
      <c r="L283" s="24">
        <v>-0.42990087765756302</v>
      </c>
      <c r="M283" s="24">
        <v>0.82742789924692506</v>
      </c>
    </row>
    <row r="284" spans="2:13" x14ac:dyDescent="0.2">
      <c r="B284" s="15" t="s">
        <v>1128</v>
      </c>
      <c r="C284" s="21">
        <v>1</v>
      </c>
      <c r="D284" s="24">
        <v>0.26400000000000001</v>
      </c>
      <c r="E284" s="24">
        <v>0.19438203407094559</v>
      </c>
      <c r="F284" s="24">
        <v>6.9617965929054421E-2</v>
      </c>
      <c r="G284" s="24">
        <v>0.21908040965840736</v>
      </c>
      <c r="H284" s="24">
        <v>3.5265883719996033E-2</v>
      </c>
      <c r="I284" s="24">
        <v>0.12505601644270958</v>
      </c>
      <c r="J284" s="24">
        <v>0.2637080516991816</v>
      </c>
      <c r="K284" s="24">
        <v>0.319724459884007</v>
      </c>
      <c r="L284" s="24">
        <v>-0.43413542257594562</v>
      </c>
      <c r="M284" s="24">
        <v>0.82289949071783675</v>
      </c>
    </row>
    <row r="285" spans="2:13" x14ac:dyDescent="0.2">
      <c r="B285" s="15" t="s">
        <v>945</v>
      </c>
      <c r="C285" s="21">
        <v>1</v>
      </c>
      <c r="D285" s="24">
        <v>0.28899999999999998</v>
      </c>
      <c r="E285" s="24">
        <v>0.19589512507628193</v>
      </c>
      <c r="F285" s="24">
        <v>9.3104874923718051E-2</v>
      </c>
      <c r="G285" s="24">
        <v>0.29299123965025586</v>
      </c>
      <c r="H285" s="24">
        <v>3.4505466280947542E-2</v>
      </c>
      <c r="I285" s="24">
        <v>0.12806394345450625</v>
      </c>
      <c r="J285" s="24">
        <v>0.26372630669805763</v>
      </c>
      <c r="K285" s="24">
        <v>0.31964147868640785</v>
      </c>
      <c r="L285" s="24">
        <v>-0.432459206324316</v>
      </c>
      <c r="M285" s="24">
        <v>0.82424945647687986</v>
      </c>
    </row>
    <row r="286" spans="2:13" x14ac:dyDescent="0.2">
      <c r="B286" s="15" t="s">
        <v>1129</v>
      </c>
      <c r="C286" s="21">
        <v>1</v>
      </c>
      <c r="D286" s="24">
        <v>0.30599999999999999</v>
      </c>
      <c r="E286" s="24">
        <v>0.19676141170713024</v>
      </c>
      <c r="F286" s="24">
        <v>0.10923858829286975</v>
      </c>
      <c r="G286" s="24">
        <v>0.34376233712568427</v>
      </c>
      <c r="H286" s="24">
        <v>3.2549293426136168E-2</v>
      </c>
      <c r="I286" s="24">
        <v>0.13277569373212647</v>
      </c>
      <c r="J286" s="24">
        <v>0.26074712968213398</v>
      </c>
      <c r="K286" s="24">
        <v>0.31943622868439392</v>
      </c>
      <c r="L286" s="24">
        <v>-0.43118943724082914</v>
      </c>
      <c r="M286" s="24">
        <v>0.82471226065508962</v>
      </c>
    </row>
    <row r="287" spans="2:13" x14ac:dyDescent="0.2">
      <c r="B287" s="15" t="s">
        <v>1130</v>
      </c>
      <c r="C287" s="21">
        <v>1</v>
      </c>
      <c r="D287" s="24">
        <v>0.32100000000000001</v>
      </c>
      <c r="E287" s="24">
        <v>0.23398604451516197</v>
      </c>
      <c r="F287" s="24">
        <v>8.7013955484838035E-2</v>
      </c>
      <c r="G287" s="24">
        <v>0.27382375740542786</v>
      </c>
      <c r="H287" s="24">
        <v>3.5975462484105124E-2</v>
      </c>
      <c r="I287" s="24">
        <v>0.16326513004271737</v>
      </c>
      <c r="J287" s="24">
        <v>0.30470695898760658</v>
      </c>
      <c r="K287" s="24">
        <v>0.31980350466264901</v>
      </c>
      <c r="L287" s="24">
        <v>-0.39468679912730437</v>
      </c>
      <c r="M287" s="24">
        <v>0.86265888815762826</v>
      </c>
    </row>
    <row r="288" spans="2:13" x14ac:dyDescent="0.2">
      <c r="B288" s="15" t="s">
        <v>946</v>
      </c>
      <c r="C288" s="21">
        <v>1</v>
      </c>
      <c r="D288" s="24">
        <v>0.39700000000000002</v>
      </c>
      <c r="E288" s="24">
        <v>0.20504648153676375</v>
      </c>
      <c r="F288" s="24">
        <v>0.19195351846323627</v>
      </c>
      <c r="G288" s="24">
        <v>0.60405751445185396</v>
      </c>
      <c r="H288" s="24">
        <v>3.1201716459316534E-2</v>
      </c>
      <c r="I288" s="24">
        <v>0.143709843485544</v>
      </c>
      <c r="J288" s="24">
        <v>0.2663831195879835</v>
      </c>
      <c r="K288" s="24">
        <v>0.31930173003536216</v>
      </c>
      <c r="L288" s="24">
        <v>-0.42263996865721054</v>
      </c>
      <c r="M288" s="24">
        <v>0.83273293173073804</v>
      </c>
    </row>
    <row r="289" spans="2:13" x14ac:dyDescent="0.2">
      <c r="B289" s="15" t="s">
        <v>947</v>
      </c>
      <c r="C289" s="21">
        <v>1</v>
      </c>
      <c r="D289" s="24">
        <v>-0.189</v>
      </c>
      <c r="E289" s="24">
        <v>0.10101215093150298</v>
      </c>
      <c r="F289" s="24">
        <v>-0.29001215093150301</v>
      </c>
      <c r="G289" s="24">
        <v>-0.91263770758164864</v>
      </c>
      <c r="H289" s="24">
        <v>2.9585554447411747E-2</v>
      </c>
      <c r="I289" s="24">
        <v>4.2852579901118092E-2</v>
      </c>
      <c r="J289" s="24">
        <v>0.15917172196188786</v>
      </c>
      <c r="K289" s="24">
        <v>0.31914785401993301</v>
      </c>
      <c r="L289" s="24">
        <v>-0.52637180829292962</v>
      </c>
      <c r="M289" s="24">
        <v>0.72839611015593553</v>
      </c>
    </row>
    <row r="290" spans="2:13" x14ac:dyDescent="0.2">
      <c r="B290" s="15" t="s">
        <v>948</v>
      </c>
      <c r="C290" s="21">
        <v>1</v>
      </c>
      <c r="D290" s="24">
        <v>-0.11799999999999999</v>
      </c>
      <c r="E290" s="24">
        <v>0.14601768955494662</v>
      </c>
      <c r="F290" s="24">
        <v>-0.26401768955494664</v>
      </c>
      <c r="G290" s="24">
        <v>-0.83083587422976513</v>
      </c>
      <c r="H290" s="24">
        <v>2.1763349381239132E-2</v>
      </c>
      <c r="I290" s="24">
        <v>0.10323508541456713</v>
      </c>
      <c r="J290" s="24">
        <v>0.18880029369532611</v>
      </c>
      <c r="K290" s="24">
        <v>0.31851796035680247</v>
      </c>
      <c r="L290" s="24">
        <v>-0.48012801857273713</v>
      </c>
      <c r="M290" s="24">
        <v>0.77216339768263043</v>
      </c>
    </row>
    <row r="291" spans="2:13" x14ac:dyDescent="0.2">
      <c r="B291" s="15" t="s">
        <v>949</v>
      </c>
      <c r="C291" s="21">
        <v>1</v>
      </c>
      <c r="D291" s="24">
        <v>-0.161</v>
      </c>
      <c r="E291" s="24">
        <v>0.14560247416763616</v>
      </c>
      <c r="F291" s="24">
        <v>-0.3066024741676362</v>
      </c>
      <c r="G291" s="24">
        <v>-0.96484570823828053</v>
      </c>
      <c r="H291" s="24">
        <v>2.1538546320203265E-2</v>
      </c>
      <c r="I291" s="24">
        <v>0.10326179007372406</v>
      </c>
      <c r="J291" s="24">
        <v>0.18794315826154828</v>
      </c>
      <c r="K291" s="24">
        <v>0.31850267922131398</v>
      </c>
      <c r="L291" s="24">
        <v>-0.48051319415509997</v>
      </c>
      <c r="M291" s="24">
        <v>0.77171814249037229</v>
      </c>
    </row>
    <row r="292" spans="2:13" x14ac:dyDescent="0.2">
      <c r="B292" s="15" t="s">
        <v>950</v>
      </c>
      <c r="C292" s="21">
        <v>1</v>
      </c>
      <c r="D292" s="24">
        <v>-0.23100000000000001</v>
      </c>
      <c r="E292" s="24">
        <v>0.12241915163119423</v>
      </c>
      <c r="F292" s="24">
        <v>-0.35341915163119425</v>
      </c>
      <c r="G292" s="24">
        <v>-1.1121728635305514</v>
      </c>
      <c r="H292" s="24">
        <v>2.1136301196949602E-2</v>
      </c>
      <c r="I292" s="24">
        <v>8.0869204917549273E-2</v>
      </c>
      <c r="J292" s="24">
        <v>0.16396909834483919</v>
      </c>
      <c r="K292" s="24">
        <v>0.31847573050682509</v>
      </c>
      <c r="L292" s="24">
        <v>-0.503643540646179</v>
      </c>
      <c r="M292" s="24">
        <v>0.74848184390856742</v>
      </c>
    </row>
    <row r="293" spans="2:13" x14ac:dyDescent="0.2">
      <c r="B293" s="15" t="s">
        <v>1008</v>
      </c>
      <c r="C293" s="21">
        <v>1</v>
      </c>
      <c r="D293" s="24">
        <v>-0.10299999999999999</v>
      </c>
      <c r="E293" s="24">
        <v>0.13855354893753588</v>
      </c>
      <c r="F293" s="24">
        <v>-0.24155354893753589</v>
      </c>
      <c r="G293" s="24">
        <v>-0.76014358864788356</v>
      </c>
      <c r="H293" s="24">
        <v>2.1393067361531903E-2</v>
      </c>
      <c r="I293" s="24">
        <v>9.6498848797222245E-2</v>
      </c>
      <c r="J293" s="24">
        <v>0.1806082490778495</v>
      </c>
      <c r="K293" s="24">
        <v>0.31849287437037388</v>
      </c>
      <c r="L293" s="24">
        <v>-0.48754284491374467</v>
      </c>
      <c r="M293" s="24">
        <v>0.76464994278881648</v>
      </c>
    </row>
    <row r="294" spans="2:13" x14ac:dyDescent="0.2">
      <c r="B294" s="15" t="s">
        <v>951</v>
      </c>
      <c r="C294" s="21">
        <v>1</v>
      </c>
      <c r="D294" s="24">
        <v>-1.2E-2</v>
      </c>
      <c r="E294" s="24">
        <v>0.13620302047242</v>
      </c>
      <c r="F294" s="24">
        <v>-0.14820302047242001</v>
      </c>
      <c r="G294" s="24">
        <v>-0.46637930316433918</v>
      </c>
      <c r="H294" s="24">
        <v>1.9527803808392807E-2</v>
      </c>
      <c r="I294" s="24">
        <v>9.7815073588396001E-2</v>
      </c>
      <c r="J294" s="24">
        <v>0.174590967356444</v>
      </c>
      <c r="K294" s="24">
        <v>0.31837302463485623</v>
      </c>
      <c r="L294" s="24">
        <v>-0.48965777160170948</v>
      </c>
      <c r="M294" s="24">
        <v>0.76206381254654953</v>
      </c>
    </row>
    <row r="295" spans="2:13" x14ac:dyDescent="0.2">
      <c r="B295" s="15" t="s">
        <v>952</v>
      </c>
      <c r="C295" s="21">
        <v>1</v>
      </c>
      <c r="D295" s="24">
        <v>9.5000000000000001E-2</v>
      </c>
      <c r="E295" s="24">
        <v>0.11578738891859842</v>
      </c>
      <c r="F295" s="24">
        <v>-2.0787388918598423E-2</v>
      </c>
      <c r="G295" s="24">
        <v>-6.5415724507896955E-2</v>
      </c>
      <c r="H295" s="24">
        <v>2.1598454658463041E-2</v>
      </c>
      <c r="I295" s="24">
        <v>7.3328936429960953E-2</v>
      </c>
      <c r="J295" s="24">
        <v>0.15824584140723591</v>
      </c>
      <c r="K295" s="24">
        <v>0.31850673609391905</v>
      </c>
      <c r="L295" s="24">
        <v>-0.5103362544438097</v>
      </c>
      <c r="M295" s="24">
        <v>0.74191103228100652</v>
      </c>
    </row>
    <row r="296" spans="2:13" x14ac:dyDescent="0.2">
      <c r="B296" s="15" t="s">
        <v>1009</v>
      </c>
      <c r="C296" s="21">
        <v>1</v>
      </c>
      <c r="D296" s="24">
        <v>3.1E-2</v>
      </c>
      <c r="E296" s="24">
        <v>0.13739671620446048</v>
      </c>
      <c r="F296" s="24">
        <v>-0.10639671620446048</v>
      </c>
      <c r="G296" s="24">
        <v>-0.33481926484517599</v>
      </c>
      <c r="H296" s="24">
        <v>2.1193800294192645E-2</v>
      </c>
      <c r="I296" s="24">
        <v>9.5733737205541514E-2</v>
      </c>
      <c r="J296" s="24">
        <v>0.17905969520337944</v>
      </c>
      <c r="K296" s="24">
        <v>0.31847955172110787</v>
      </c>
      <c r="L296" s="24">
        <v>-0.48867348785316</v>
      </c>
      <c r="M296" s="24">
        <v>0.76346692026208096</v>
      </c>
    </row>
    <row r="297" spans="2:13" x14ac:dyDescent="0.2">
      <c r="B297" s="15" t="s">
        <v>953</v>
      </c>
      <c r="C297" s="21">
        <v>1</v>
      </c>
      <c r="D297" s="24">
        <v>-0.19800000000000001</v>
      </c>
      <c r="E297" s="24">
        <v>0.1353551664451999</v>
      </c>
      <c r="F297" s="24">
        <v>-0.33335516644519991</v>
      </c>
      <c r="G297" s="24">
        <v>-1.0490336144119072</v>
      </c>
      <c r="H297" s="24">
        <v>1.9241515293706043E-2</v>
      </c>
      <c r="I297" s="24">
        <v>9.7530008311162125E-2</v>
      </c>
      <c r="J297" s="24">
        <v>0.17318032457923768</v>
      </c>
      <c r="K297" s="24">
        <v>0.31835559301568056</v>
      </c>
      <c r="L297" s="24">
        <v>-0.49047135838220873</v>
      </c>
      <c r="M297" s="24">
        <v>0.7611816912726086</v>
      </c>
    </row>
    <row r="298" spans="2:13" x14ac:dyDescent="0.2">
      <c r="B298" s="15" t="s">
        <v>1010</v>
      </c>
      <c r="C298" s="21">
        <v>1</v>
      </c>
      <c r="D298" s="24">
        <v>-0.222</v>
      </c>
      <c r="E298" s="24">
        <v>0.14123410304014877</v>
      </c>
      <c r="F298" s="24">
        <v>-0.3632341030401488</v>
      </c>
      <c r="G298" s="24">
        <v>-1.1430594823329796</v>
      </c>
      <c r="H298" s="24">
        <v>2.0491117353857568E-2</v>
      </c>
      <c r="I298" s="24">
        <v>0.10095246500791338</v>
      </c>
      <c r="J298" s="24">
        <v>0.18151574107238416</v>
      </c>
      <c r="K298" s="24">
        <v>0.31843356227630476</v>
      </c>
      <c r="L298" s="24">
        <v>-0.48474569451904254</v>
      </c>
      <c r="M298" s="24">
        <v>0.76721390059934014</v>
      </c>
    </row>
    <row r="299" spans="2:13" x14ac:dyDescent="0.2">
      <c r="B299" s="15" t="s">
        <v>1083</v>
      </c>
      <c r="C299" s="21">
        <v>1</v>
      </c>
      <c r="D299" s="24">
        <v>0.17399999999999999</v>
      </c>
      <c r="E299" s="24">
        <v>4.6570976915485396E-3</v>
      </c>
      <c r="F299" s="24">
        <v>0.16934290230845145</v>
      </c>
      <c r="G299" s="24">
        <v>0.53290428577425553</v>
      </c>
      <c r="H299" s="24">
        <v>3.1786739149717622E-2</v>
      </c>
      <c r="I299" s="24">
        <v>-5.7829583661284774E-2</v>
      </c>
      <c r="J299" s="24">
        <v>6.7143779044381846E-2</v>
      </c>
      <c r="K299" s="24">
        <v>0.31935942835516834</v>
      </c>
      <c r="L299" s="24">
        <v>-0.62314277642135429</v>
      </c>
      <c r="M299" s="24">
        <v>0.63245697180445137</v>
      </c>
    </row>
    <row r="300" spans="2:13" x14ac:dyDescent="0.2">
      <c r="B300" s="15" t="s">
        <v>954</v>
      </c>
      <c r="C300" s="21">
        <v>1</v>
      </c>
      <c r="D300" s="24">
        <v>0.106</v>
      </c>
      <c r="E300" s="24">
        <v>2.9345464336408139E-2</v>
      </c>
      <c r="F300" s="24">
        <v>7.6654535663591858E-2</v>
      </c>
      <c r="G300" s="24">
        <v>0.24122375382912595</v>
      </c>
      <c r="H300" s="24">
        <v>2.8121050401575219E-2</v>
      </c>
      <c r="I300" s="24">
        <v>-2.5935170379650999E-2</v>
      </c>
      <c r="J300" s="24">
        <v>8.4626099052467277E-2</v>
      </c>
      <c r="K300" s="24">
        <v>0.31901542465726579</v>
      </c>
      <c r="L300" s="24">
        <v>-0.59777816395732508</v>
      </c>
      <c r="M300" s="24">
        <v>0.65646909263014142</v>
      </c>
    </row>
    <row r="301" spans="2:13" x14ac:dyDescent="0.2">
      <c r="B301" s="15" t="s">
        <v>1011</v>
      </c>
      <c r="C301" s="21">
        <v>1</v>
      </c>
      <c r="D301" s="24">
        <v>0.122</v>
      </c>
      <c r="E301" s="24">
        <v>4.1995258071395897E-2</v>
      </c>
      <c r="F301" s="24">
        <v>8.0004741928604101E-2</v>
      </c>
      <c r="G301" s="24">
        <v>0.25176650024787378</v>
      </c>
      <c r="H301" s="24">
        <v>2.5231977150483895E-2</v>
      </c>
      <c r="I301" s="24">
        <v>-7.6060083145040452E-3</v>
      </c>
      <c r="J301" s="24">
        <v>9.1596524457295839E-2</v>
      </c>
      <c r="K301" s="24">
        <v>0.31877374478537318</v>
      </c>
      <c r="L301" s="24">
        <v>-0.58465327357674501</v>
      </c>
      <c r="M301" s="24">
        <v>0.66864378971953686</v>
      </c>
    </row>
    <row r="302" spans="2:13" x14ac:dyDescent="0.2">
      <c r="B302" s="15" t="s">
        <v>955</v>
      </c>
      <c r="C302" s="21">
        <v>1</v>
      </c>
      <c r="D302" s="24">
        <v>6.9000000000000006E-2</v>
      </c>
      <c r="E302" s="24">
        <v>4.0065936006419001E-2</v>
      </c>
      <c r="F302" s="24">
        <v>2.8934063993581005E-2</v>
      </c>
      <c r="G302" s="24">
        <v>9.1052453317238102E-2</v>
      </c>
      <c r="H302" s="24">
        <v>2.6113386541819023E-2</v>
      </c>
      <c r="I302" s="24">
        <v>-1.126801354393954E-2</v>
      </c>
      <c r="J302" s="24">
        <v>9.1399885556777541E-2</v>
      </c>
      <c r="K302" s="24">
        <v>0.31884472184787715</v>
      </c>
      <c r="L302" s="24">
        <v>-0.58672212304235138</v>
      </c>
      <c r="M302" s="24">
        <v>0.6668539950551895</v>
      </c>
    </row>
    <row r="303" spans="2:13" x14ac:dyDescent="0.2">
      <c r="B303" s="15" t="s">
        <v>956</v>
      </c>
      <c r="C303" s="21">
        <v>1</v>
      </c>
      <c r="D303" s="24">
        <v>0.159</v>
      </c>
      <c r="E303" s="24">
        <v>7.1019628295851844E-2</v>
      </c>
      <c r="F303" s="24">
        <v>8.7980371704148158E-2</v>
      </c>
      <c r="G303" s="24">
        <v>0.27686496750689432</v>
      </c>
      <c r="H303" s="24">
        <v>2.0994926780362636E-2</v>
      </c>
      <c r="I303" s="24">
        <v>2.9747596787006718E-2</v>
      </c>
      <c r="J303" s="24">
        <v>0.11229165980469696</v>
      </c>
      <c r="K303" s="24">
        <v>0.3184663791424151</v>
      </c>
      <c r="L303" s="24">
        <v>-0.55502468097830271</v>
      </c>
      <c r="M303" s="24">
        <v>0.6970639375700064</v>
      </c>
    </row>
    <row r="304" spans="2:13" x14ac:dyDescent="0.2">
      <c r="B304" s="15" t="s">
        <v>957</v>
      </c>
      <c r="C304" s="21">
        <v>1</v>
      </c>
      <c r="D304" s="24">
        <v>0.17399999999999999</v>
      </c>
      <c r="E304" s="24">
        <v>6.8972623634626445E-2</v>
      </c>
      <c r="F304" s="24">
        <v>0.10502737636537354</v>
      </c>
      <c r="G304" s="24">
        <v>0.33051009653057084</v>
      </c>
      <c r="H304" s="24">
        <v>2.0750717047532227E-2</v>
      </c>
      <c r="I304" s="24">
        <v>2.8180661996640342E-2</v>
      </c>
      <c r="J304" s="24">
        <v>0.10976458527261254</v>
      </c>
      <c r="K304" s="24">
        <v>0.31845037282370148</v>
      </c>
      <c r="L304" s="24">
        <v>-0.5570402202623348</v>
      </c>
      <c r="M304" s="24">
        <v>0.69498546753158763</v>
      </c>
    </row>
    <row r="305" spans="2:13" x14ac:dyDescent="0.2">
      <c r="B305" s="15" t="s">
        <v>958</v>
      </c>
      <c r="C305" s="21">
        <v>1</v>
      </c>
      <c r="D305" s="24">
        <v>0.193</v>
      </c>
      <c r="E305" s="24">
        <v>7.4276102873101796E-2</v>
      </c>
      <c r="F305" s="24">
        <v>0.11872389712689821</v>
      </c>
      <c r="G305" s="24">
        <v>0.37361160544836319</v>
      </c>
      <c r="H305" s="24">
        <v>2.0660176257923924E-2</v>
      </c>
      <c r="I305" s="24">
        <v>3.366212720099411E-2</v>
      </c>
      <c r="J305" s="24">
        <v>0.11489007854520948</v>
      </c>
      <c r="K305" s="24">
        <v>0.31844448586304047</v>
      </c>
      <c r="L305" s="24">
        <v>-0.55172516837926611</v>
      </c>
      <c r="M305" s="24">
        <v>0.70027737412546975</v>
      </c>
    </row>
    <row r="306" spans="2:13" x14ac:dyDescent="0.2">
      <c r="B306" s="15" t="s">
        <v>959</v>
      </c>
      <c r="C306" s="21">
        <v>1</v>
      </c>
      <c r="D306" s="24">
        <v>0.182</v>
      </c>
      <c r="E306" s="24">
        <v>2.4675911847321957E-2</v>
      </c>
      <c r="F306" s="24">
        <v>0.15732408815267804</v>
      </c>
      <c r="G306" s="24">
        <v>0.4950823429220555</v>
      </c>
      <c r="H306" s="24">
        <v>3.1516709650711933E-2</v>
      </c>
      <c r="I306" s="24">
        <v>-3.7279942886877727E-2</v>
      </c>
      <c r="J306" s="24">
        <v>8.6631766581521635E-2</v>
      </c>
      <c r="K306" s="24">
        <v>0.31933266460037407</v>
      </c>
      <c r="L306" s="24">
        <v>-0.60307134981578669</v>
      </c>
      <c r="M306" s="24">
        <v>0.65242317351043067</v>
      </c>
    </row>
    <row r="307" spans="2:13" x14ac:dyDescent="0.2">
      <c r="B307" s="15" t="s">
        <v>960</v>
      </c>
      <c r="C307" s="21">
        <v>1</v>
      </c>
      <c r="D307" s="24">
        <v>0.20499999999999999</v>
      </c>
      <c r="E307" s="24">
        <v>5.7227609612560487E-2</v>
      </c>
      <c r="F307" s="24">
        <v>0.1477723903874395</v>
      </c>
      <c r="G307" s="24">
        <v>0.46502415562203803</v>
      </c>
      <c r="H307" s="24">
        <v>2.9967286083514656E-2</v>
      </c>
      <c r="I307" s="24">
        <v>-1.6823731852947457E-3</v>
      </c>
      <c r="J307" s="24">
        <v>0.11613759241041571</v>
      </c>
      <c r="K307" s="24">
        <v>0.31918346750541282</v>
      </c>
      <c r="L307" s="24">
        <v>-0.57022635894842466</v>
      </c>
      <c r="M307" s="24">
        <v>0.68468157817354558</v>
      </c>
    </row>
    <row r="308" spans="2:13" x14ac:dyDescent="0.2">
      <c r="B308" s="15" t="s">
        <v>961</v>
      </c>
      <c r="C308" s="21">
        <v>1</v>
      </c>
      <c r="D308" s="24">
        <v>0.31</v>
      </c>
      <c r="E308" s="24">
        <v>6.4334817266665373E-2</v>
      </c>
      <c r="F308" s="24">
        <v>0.24566518273333462</v>
      </c>
      <c r="G308" s="24">
        <v>0.77308246734576014</v>
      </c>
      <c r="H308" s="24">
        <v>2.6441116298690323E-2</v>
      </c>
      <c r="I308" s="24">
        <v>1.2356613368888485E-2</v>
      </c>
      <c r="J308" s="24">
        <v>0.11631302116444225</v>
      </c>
      <c r="K308" s="24">
        <v>0.31887173020618897</v>
      </c>
      <c r="L308" s="24">
        <v>-0.56250633507587589</v>
      </c>
      <c r="M308" s="24">
        <v>0.69117596960920658</v>
      </c>
    </row>
    <row r="309" spans="2:13" x14ac:dyDescent="0.2">
      <c r="B309" s="15" t="s">
        <v>1174</v>
      </c>
      <c r="C309" s="21">
        <v>1</v>
      </c>
      <c r="D309" s="24">
        <v>0.19800000000000001</v>
      </c>
      <c r="E309" s="24">
        <v>6.2369560126286722E-2</v>
      </c>
      <c r="F309" s="24">
        <v>0.13563043987371329</v>
      </c>
      <c r="G309" s="24">
        <v>0.42681471561469797</v>
      </c>
      <c r="H309" s="24">
        <v>3.9982403487166467E-2</v>
      </c>
      <c r="I309" s="24">
        <v>-1.622823798869158E-2</v>
      </c>
      <c r="J309" s="24">
        <v>0.14096735824126502</v>
      </c>
      <c r="K309" s="24">
        <v>0.32027900381101831</v>
      </c>
      <c r="L309" s="24">
        <v>-0.56723802437235082</v>
      </c>
      <c r="M309" s="24">
        <v>0.69197714462492421</v>
      </c>
    </row>
    <row r="310" spans="2:13" x14ac:dyDescent="0.2">
      <c r="B310" s="15" t="s">
        <v>962</v>
      </c>
      <c r="C310" s="21">
        <v>1</v>
      </c>
      <c r="D310" s="24">
        <v>0.2</v>
      </c>
      <c r="E310" s="24">
        <v>0.10521766122800494</v>
      </c>
      <c r="F310" s="24">
        <v>9.4782338771995073E-2</v>
      </c>
      <c r="G310" s="24">
        <v>0.29827004178363337</v>
      </c>
      <c r="H310" s="24">
        <v>3.8249823331900641E-2</v>
      </c>
      <c r="I310" s="24">
        <v>3.0025786053735071E-2</v>
      </c>
      <c r="J310" s="24">
        <v>0.18040953640227481</v>
      </c>
      <c r="K310" s="24">
        <v>0.32006733147650246</v>
      </c>
      <c r="L310" s="24">
        <v>-0.52397381573422241</v>
      </c>
      <c r="M310" s="24">
        <v>0.73440913819023224</v>
      </c>
    </row>
    <row r="311" spans="2:13" x14ac:dyDescent="0.2">
      <c r="B311" s="15" t="s">
        <v>1131</v>
      </c>
      <c r="C311" s="21">
        <v>1</v>
      </c>
      <c r="D311" s="24">
        <v>0.23599999999999999</v>
      </c>
      <c r="E311" s="24">
        <v>7.5583689828888134E-2</v>
      </c>
      <c r="F311" s="24">
        <v>0.16041631017111185</v>
      </c>
      <c r="G311" s="24">
        <v>0.50481324007644224</v>
      </c>
      <c r="H311" s="24">
        <v>3.5933227858074623E-2</v>
      </c>
      <c r="I311" s="24">
        <v>4.9458005955658607E-3</v>
      </c>
      <c r="J311" s="24">
        <v>0.14622157906221039</v>
      </c>
      <c r="K311" s="24">
        <v>0.31979875634196581</v>
      </c>
      <c r="L311" s="24">
        <v>-0.55307981951854113</v>
      </c>
      <c r="M311" s="24">
        <v>0.70424719917631728</v>
      </c>
    </row>
    <row r="312" spans="2:13" x14ac:dyDescent="0.2">
      <c r="B312" s="15" t="s">
        <v>1132</v>
      </c>
      <c r="C312" s="21">
        <v>1</v>
      </c>
      <c r="D312" s="24">
        <v>0.21</v>
      </c>
      <c r="E312" s="24">
        <v>-4.7348307549648583E-2</v>
      </c>
      <c r="F312" s="24">
        <v>0.25734830754964855</v>
      </c>
      <c r="G312" s="24">
        <v>0.80984803118680526</v>
      </c>
      <c r="H312" s="24">
        <v>5.7877560680900525E-2</v>
      </c>
      <c r="I312" s="24">
        <v>-0.1611245799351988</v>
      </c>
      <c r="J312" s="24">
        <v>6.6427964835901646E-2</v>
      </c>
      <c r="K312" s="24">
        <v>0.32300133083926919</v>
      </c>
      <c r="L312" s="24">
        <v>-0.68230746902984729</v>
      </c>
      <c r="M312" s="24">
        <v>0.58761085393055013</v>
      </c>
    </row>
    <row r="313" spans="2:13" x14ac:dyDescent="0.2">
      <c r="B313" s="15" t="s">
        <v>1133</v>
      </c>
      <c r="C313" s="21">
        <v>1</v>
      </c>
      <c r="D313" s="24">
        <v>0.13300000000000001</v>
      </c>
      <c r="E313" s="24">
        <v>6.9230732977592302E-2</v>
      </c>
      <c r="F313" s="24">
        <v>6.3769267022407705E-2</v>
      </c>
      <c r="G313" s="24">
        <v>0.2006751699284415</v>
      </c>
      <c r="H313" s="24">
        <v>3.7557760862156633E-2</v>
      </c>
      <c r="I313" s="24">
        <v>-4.600679054501719E-3</v>
      </c>
      <c r="J313" s="24">
        <v>0.14306214500968634</v>
      </c>
      <c r="K313" s="24">
        <v>0.31998536387551646</v>
      </c>
      <c r="L313" s="24">
        <v>-0.55979961127643418</v>
      </c>
      <c r="M313" s="24">
        <v>0.69826107723161879</v>
      </c>
    </row>
    <row r="314" spans="2:13" x14ac:dyDescent="0.2">
      <c r="B314" s="15" t="s">
        <v>1134</v>
      </c>
      <c r="C314" s="21">
        <v>1</v>
      </c>
      <c r="D314" s="24">
        <v>0.111</v>
      </c>
      <c r="E314" s="24">
        <v>1.6660387913116415E-2</v>
      </c>
      <c r="F314" s="24">
        <v>9.4339612086883587E-2</v>
      </c>
      <c r="G314" s="24">
        <v>0.29687682751420508</v>
      </c>
      <c r="H314" s="24">
        <v>3.6282557907405262E-2</v>
      </c>
      <c r="I314" s="24">
        <v>-5.4664217732879702E-2</v>
      </c>
      <c r="J314" s="24">
        <v>8.7984993559112532E-2</v>
      </c>
      <c r="K314" s="24">
        <v>0.31983819612715414</v>
      </c>
      <c r="L314" s="24">
        <v>-0.61208065254809207</v>
      </c>
      <c r="M314" s="24">
        <v>0.6454014283743249</v>
      </c>
    </row>
    <row r="315" spans="2:13" x14ac:dyDescent="0.2">
      <c r="B315" s="15" t="s">
        <v>1135</v>
      </c>
      <c r="C315" s="21">
        <v>1</v>
      </c>
      <c r="D315" s="24">
        <v>0.14099999999999999</v>
      </c>
      <c r="E315" s="24">
        <v>3.9025120535057911E-2</v>
      </c>
      <c r="F315" s="24">
        <v>0.10197487946494208</v>
      </c>
      <c r="G315" s="24">
        <v>0.32090421014042492</v>
      </c>
      <c r="H315" s="24">
        <v>3.524236837698691E-2</v>
      </c>
      <c r="I315" s="24">
        <v>-3.0254670402903514E-2</v>
      </c>
      <c r="J315" s="24">
        <v>0.10830491147301934</v>
      </c>
      <c r="K315" s="24">
        <v>0.31972186697563704</v>
      </c>
      <c r="L315" s="24">
        <v>-0.58948723894731037</v>
      </c>
      <c r="M315" s="24">
        <v>0.66753748001742619</v>
      </c>
    </row>
    <row r="316" spans="2:13" x14ac:dyDescent="0.2">
      <c r="B316" s="15" t="s">
        <v>1136</v>
      </c>
      <c r="C316" s="21">
        <v>1</v>
      </c>
      <c r="D316" s="24">
        <v>0.19</v>
      </c>
      <c r="E316" s="24">
        <v>4.8776753227190578E-2</v>
      </c>
      <c r="F316" s="24">
        <v>0.14122324677280942</v>
      </c>
      <c r="G316" s="24">
        <v>0.44441469013626028</v>
      </c>
      <c r="H316" s="24">
        <v>3.0366611759199247E-2</v>
      </c>
      <c r="I316" s="24">
        <v>-1.0918227872471577E-2</v>
      </c>
      <c r="J316" s="24">
        <v>0.10847173432685273</v>
      </c>
      <c r="K316" s="24">
        <v>0.31922120669420073</v>
      </c>
      <c r="L316" s="24">
        <v>-0.57875140339860986</v>
      </c>
      <c r="M316" s="24">
        <v>0.67630490985299097</v>
      </c>
    </row>
    <row r="317" spans="2:13" x14ac:dyDescent="0.2">
      <c r="B317" s="15" t="s">
        <v>1084</v>
      </c>
      <c r="C317" s="21">
        <v>1</v>
      </c>
      <c r="D317" s="24">
        <v>2.1000000000000001E-2</v>
      </c>
      <c r="E317" s="24">
        <v>9.6066666759374614E-2</v>
      </c>
      <c r="F317" s="24">
        <v>-7.5066666759374609E-2</v>
      </c>
      <c r="G317" s="24">
        <v>-0.23622689755248227</v>
      </c>
      <c r="H317" s="24">
        <v>3.4259968812559667E-2</v>
      </c>
      <c r="I317" s="24">
        <v>2.8718086451556504E-2</v>
      </c>
      <c r="J317" s="24">
        <v>0.16341524706719274</v>
      </c>
      <c r="K317" s="24">
        <v>0.31961507029019337</v>
      </c>
      <c r="L317" s="24">
        <v>-0.53223575075878582</v>
      </c>
      <c r="M317" s="24">
        <v>0.72436908427753499</v>
      </c>
    </row>
    <row r="318" spans="2:13" x14ac:dyDescent="0.2">
      <c r="B318" s="15" t="s">
        <v>1012</v>
      </c>
      <c r="C318" s="21">
        <v>1</v>
      </c>
      <c r="D318" s="24">
        <v>0.153</v>
      </c>
      <c r="E318" s="24">
        <v>0.16374747939242468</v>
      </c>
      <c r="F318" s="24">
        <v>-1.074747939242468E-2</v>
      </c>
      <c r="G318" s="24">
        <v>-3.3821186193333394E-2</v>
      </c>
      <c r="H318" s="24">
        <v>2.5399808630417495E-2</v>
      </c>
      <c r="I318" s="24">
        <v>0.113816288248965</v>
      </c>
      <c r="J318" s="24">
        <v>0.21367867053588435</v>
      </c>
      <c r="K318" s="24">
        <v>0.31878707309429838</v>
      </c>
      <c r="L318" s="24">
        <v>-0.46292725317518962</v>
      </c>
      <c r="M318" s="24">
        <v>0.79042221196003903</v>
      </c>
    </row>
    <row r="319" spans="2:13" x14ac:dyDescent="0.2">
      <c r="B319" s="15" t="s">
        <v>963</v>
      </c>
      <c r="C319" s="21">
        <v>1</v>
      </c>
      <c r="D319" s="24">
        <v>9.2999999999999999E-2</v>
      </c>
      <c r="E319" s="24">
        <v>0.14233053365437393</v>
      </c>
      <c r="F319" s="24">
        <v>-4.9330533654373926E-2</v>
      </c>
      <c r="G319" s="24">
        <v>-0.15523799607534555</v>
      </c>
      <c r="H319" s="24">
        <v>2.2817420475127383E-2</v>
      </c>
      <c r="I319" s="24">
        <v>9.7475826293314985E-2</v>
      </c>
      <c r="J319" s="24">
        <v>0.18718524101543288</v>
      </c>
      <c r="K319" s="24">
        <v>0.31859171736049019</v>
      </c>
      <c r="L319" s="24">
        <v>-0.48396016670938874</v>
      </c>
      <c r="M319" s="24">
        <v>0.76862123401813665</v>
      </c>
    </row>
    <row r="320" spans="2:13" x14ac:dyDescent="0.2">
      <c r="B320" s="15" t="s">
        <v>1013</v>
      </c>
      <c r="C320" s="21">
        <v>1</v>
      </c>
      <c r="D320" s="24">
        <v>6.6000000000000003E-2</v>
      </c>
      <c r="E320" s="24">
        <v>0.12731241934142276</v>
      </c>
      <c r="F320" s="24">
        <v>-6.1312419341422758E-2</v>
      </c>
      <c r="G320" s="24">
        <v>-0.19294372892416106</v>
      </c>
      <c r="H320" s="24">
        <v>2.1637352784194246E-2</v>
      </c>
      <c r="I320" s="24">
        <v>8.4777500538441436E-2</v>
      </c>
      <c r="J320" s="24">
        <v>0.16984733814440409</v>
      </c>
      <c r="K320" s="24">
        <v>0.31850937620276643</v>
      </c>
      <c r="L320" s="24">
        <v>-0.49881641397266629</v>
      </c>
      <c r="M320" s="24">
        <v>0.75344125265551187</v>
      </c>
    </row>
    <row r="321" spans="2:13" x14ac:dyDescent="0.2">
      <c r="B321" s="15" t="s">
        <v>1014</v>
      </c>
      <c r="C321" s="21">
        <v>1</v>
      </c>
      <c r="D321" s="24">
        <v>0.13100000000000001</v>
      </c>
      <c r="E321" s="24">
        <v>7.2170013526649132E-2</v>
      </c>
      <c r="F321" s="24">
        <v>5.8829986473350873E-2</v>
      </c>
      <c r="G321" s="24">
        <v>0.1851317740296313</v>
      </c>
      <c r="H321" s="24">
        <v>3.1618917338374311E-2</v>
      </c>
      <c r="I321" s="24">
        <v>1.0013237924766619E-2</v>
      </c>
      <c r="J321" s="24">
        <v>0.13432678912853163</v>
      </c>
      <c r="K321" s="24">
        <v>0.31934276824005059</v>
      </c>
      <c r="L321" s="24">
        <v>-0.55559710996972278</v>
      </c>
      <c r="M321" s="24">
        <v>0.69993713702302096</v>
      </c>
    </row>
    <row r="322" spans="2:13" x14ac:dyDescent="0.2">
      <c r="B322" s="15" t="s">
        <v>1015</v>
      </c>
      <c r="C322" s="21">
        <v>1</v>
      </c>
      <c r="D322" s="24">
        <v>9.8000000000000004E-2</v>
      </c>
      <c r="E322" s="24">
        <v>1.4321664526420641E-2</v>
      </c>
      <c r="F322" s="24">
        <v>8.3678335473579363E-2</v>
      </c>
      <c r="G322" s="24">
        <v>0.26332691239165601</v>
      </c>
      <c r="H322" s="24">
        <v>4.0675668487567922E-2</v>
      </c>
      <c r="I322" s="24">
        <v>-6.5638960677209882E-2</v>
      </c>
      <c r="J322" s="24">
        <v>9.4282289730051164E-2</v>
      </c>
      <c r="K322" s="24">
        <v>0.32036628677262258</v>
      </c>
      <c r="L322" s="24">
        <v>-0.615457501668081</v>
      </c>
      <c r="M322" s="24">
        <v>0.64410083072092217</v>
      </c>
    </row>
    <row r="323" spans="2:13" x14ac:dyDescent="0.2">
      <c r="B323" s="15" t="s">
        <v>725</v>
      </c>
      <c r="C323" s="21">
        <v>1</v>
      </c>
      <c r="D323" s="24">
        <v>-4.9000000000000002E-2</v>
      </c>
      <c r="E323" s="24">
        <v>-6.5278785275085821E-2</v>
      </c>
      <c r="F323" s="24">
        <v>1.6278785275085819E-2</v>
      </c>
      <c r="G323" s="24">
        <v>5.1227623490772832E-2</v>
      </c>
      <c r="H323" s="24">
        <v>4.4269282891742569E-2</v>
      </c>
      <c r="I323" s="24">
        <v>-0.1523037726682745</v>
      </c>
      <c r="J323" s="24">
        <v>2.1746202118102867E-2</v>
      </c>
      <c r="K323" s="24">
        <v>0.32084235552887469</v>
      </c>
      <c r="L323" s="24">
        <v>-0.69599381206648125</v>
      </c>
      <c r="M323" s="24">
        <v>0.56543624151630967</v>
      </c>
    </row>
    <row r="324" spans="2:13" x14ac:dyDescent="0.2">
      <c r="B324" s="15" t="s">
        <v>964</v>
      </c>
      <c r="C324" s="21">
        <v>1</v>
      </c>
      <c r="D324" s="24">
        <v>-0.14000000000000001</v>
      </c>
      <c r="E324" s="24">
        <v>-9.2864973825273811E-2</v>
      </c>
      <c r="F324" s="24">
        <v>-4.7135026174726202E-2</v>
      </c>
      <c r="G324" s="24">
        <v>-0.1483289651717497</v>
      </c>
      <c r="H324" s="24">
        <v>4.8918667885369742E-2</v>
      </c>
      <c r="I324" s="24">
        <v>-0.18902976751362965</v>
      </c>
      <c r="J324" s="24">
        <v>3.2998198630820458E-3</v>
      </c>
      <c r="K324" s="24">
        <v>0.32151684833185151</v>
      </c>
      <c r="L324" s="24">
        <v>-0.72490592513682461</v>
      </c>
      <c r="M324" s="24">
        <v>0.53917597748627699</v>
      </c>
    </row>
    <row r="325" spans="2:13" x14ac:dyDescent="0.2">
      <c r="B325" s="15" t="s">
        <v>726</v>
      </c>
      <c r="C325" s="21">
        <v>1</v>
      </c>
      <c r="D325" s="24">
        <v>-0.376</v>
      </c>
      <c r="E325" s="24">
        <v>3.8995576221551392E-2</v>
      </c>
      <c r="F325" s="24">
        <v>-0.41499557622155137</v>
      </c>
      <c r="G325" s="24">
        <v>-1.3059473891796189</v>
      </c>
      <c r="H325" s="24">
        <v>2.7453874989415011E-2</v>
      </c>
      <c r="I325" s="24">
        <v>-1.4973518572474864E-2</v>
      </c>
      <c r="J325" s="24">
        <v>9.2964671015577649E-2</v>
      </c>
      <c r="K325" s="24">
        <v>0.31895730583496928</v>
      </c>
      <c r="L325" s="24">
        <v>-0.58801380152536298</v>
      </c>
      <c r="M325" s="24">
        <v>0.66600495396846571</v>
      </c>
    </row>
    <row r="326" spans="2:13" x14ac:dyDescent="0.2">
      <c r="B326" s="15" t="s">
        <v>727</v>
      </c>
      <c r="C326" s="21">
        <v>1</v>
      </c>
      <c r="D326" s="24">
        <v>-0.254</v>
      </c>
      <c r="E326" s="24">
        <v>4.9480108626938551E-2</v>
      </c>
      <c r="F326" s="24">
        <v>-0.30348010862693853</v>
      </c>
      <c r="G326" s="24">
        <v>-0.95501995259272732</v>
      </c>
      <c r="H326" s="24">
        <v>2.5047118285875351E-2</v>
      </c>
      <c r="I326" s="24">
        <v>2.422395972013075E-4</v>
      </c>
      <c r="J326" s="24">
        <v>9.8717977656675795E-2</v>
      </c>
      <c r="K326" s="24">
        <v>0.31875916587291153</v>
      </c>
      <c r="L326" s="24">
        <v>-0.57713976365311903</v>
      </c>
      <c r="M326" s="24">
        <v>0.67609998090699608</v>
      </c>
    </row>
    <row r="327" spans="2:13" x14ac:dyDescent="0.2">
      <c r="B327" s="15" t="s">
        <v>965</v>
      </c>
      <c r="C327" s="21">
        <v>1</v>
      </c>
      <c r="D327" s="24">
        <v>-0.19800000000000001</v>
      </c>
      <c r="E327" s="24">
        <v>4.4649239762821979E-2</v>
      </c>
      <c r="F327" s="24">
        <v>-0.24264923976282199</v>
      </c>
      <c r="G327" s="24">
        <v>-0.7635916123248071</v>
      </c>
      <c r="H327" s="24">
        <v>2.9681585853316757E-2</v>
      </c>
      <c r="I327" s="24">
        <v>-1.3699110740423827E-2</v>
      </c>
      <c r="J327" s="24">
        <v>0.10299759026606778</v>
      </c>
      <c r="K327" s="24">
        <v>0.31915677061960557</v>
      </c>
      <c r="L327" s="24">
        <v>-0.58275224780007484</v>
      </c>
      <c r="M327" s="24">
        <v>0.6720507273257188</v>
      </c>
    </row>
    <row r="328" spans="2:13" x14ac:dyDescent="0.2">
      <c r="B328" s="15" t="s">
        <v>728</v>
      </c>
      <c r="C328" s="21">
        <v>1</v>
      </c>
      <c r="D328" s="24">
        <v>0.16500000000000001</v>
      </c>
      <c r="E328" s="24">
        <v>3.6964455958537812E-2</v>
      </c>
      <c r="F328" s="24">
        <v>0.1280355440414622</v>
      </c>
      <c r="G328" s="24">
        <v>0.40291437799296792</v>
      </c>
      <c r="H328" s="24">
        <v>3.7352828743257044E-2</v>
      </c>
      <c r="I328" s="24">
        <v>-3.6464098518639215E-2</v>
      </c>
      <c r="J328" s="24">
        <v>0.11039301043571484</v>
      </c>
      <c r="K328" s="24">
        <v>0.31996137502625344</v>
      </c>
      <c r="L328" s="24">
        <v>-0.59201873078200928</v>
      </c>
      <c r="M328" s="24">
        <v>0.66594764269908491</v>
      </c>
    </row>
    <row r="329" spans="2:13" x14ac:dyDescent="0.2">
      <c r="B329" s="15" t="s">
        <v>729</v>
      </c>
      <c r="C329" s="21">
        <v>1</v>
      </c>
      <c r="D329" s="24">
        <v>0.153</v>
      </c>
      <c r="E329" s="24">
        <v>5.1938601246570543E-2</v>
      </c>
      <c r="F329" s="24">
        <v>0.10106139875342945</v>
      </c>
      <c r="G329" s="24">
        <v>0.31802958250914393</v>
      </c>
      <c r="H329" s="24">
        <v>3.3936411293104436E-2</v>
      </c>
      <c r="I329" s="24">
        <v>-1.4773926538770063E-2</v>
      </c>
      <c r="J329" s="24">
        <v>0.11865112903191115</v>
      </c>
      <c r="K329" s="24">
        <v>0.31958054963502153</v>
      </c>
      <c r="L329" s="24">
        <v>-0.57629595523149835</v>
      </c>
      <c r="M329" s="24">
        <v>0.68017315772463949</v>
      </c>
    </row>
    <row r="330" spans="2:13" x14ac:dyDescent="0.2">
      <c r="B330" s="15" t="s">
        <v>966</v>
      </c>
      <c r="C330" s="21">
        <v>1</v>
      </c>
      <c r="D330" s="24">
        <v>7.1999999999999995E-2</v>
      </c>
      <c r="E330" s="24">
        <v>2.1013929156299738E-2</v>
      </c>
      <c r="F330" s="24">
        <v>5.0986070843700257E-2</v>
      </c>
      <c r="G330" s="24">
        <v>0.16044779732136233</v>
      </c>
      <c r="H330" s="24">
        <v>2.5707074104150778E-2</v>
      </c>
      <c r="I330" s="24">
        <v>-2.9521287447508857E-2</v>
      </c>
      <c r="J330" s="24">
        <v>7.1549145760108332E-2</v>
      </c>
      <c r="K330" s="24">
        <v>0.31881170203203646</v>
      </c>
      <c r="L330" s="24">
        <v>-0.60570921921695131</v>
      </c>
      <c r="M330" s="24">
        <v>0.64773707752955079</v>
      </c>
    </row>
    <row r="331" spans="2:13" x14ac:dyDescent="0.2">
      <c r="B331" s="15" t="s">
        <v>730</v>
      </c>
      <c r="C331" s="21">
        <v>1</v>
      </c>
      <c r="D331" s="24">
        <v>7.5999999999999998E-2</v>
      </c>
      <c r="E331" s="24">
        <v>1.5562014272341718E-2</v>
      </c>
      <c r="F331" s="24">
        <v>6.043798572765828E-2</v>
      </c>
      <c r="G331" s="24">
        <v>0.19019197839876037</v>
      </c>
      <c r="H331" s="24">
        <v>2.6636019382174178E-2</v>
      </c>
      <c r="I331" s="24">
        <v>-3.6799332004871357E-2</v>
      </c>
      <c r="J331" s="24">
        <v>6.7923360549554793E-2</v>
      </c>
      <c r="K331" s="24">
        <v>0.31888795088885885</v>
      </c>
      <c r="L331" s="24">
        <v>-0.61131102484614541</v>
      </c>
      <c r="M331" s="24">
        <v>0.64243505339082885</v>
      </c>
    </row>
    <row r="332" spans="2:13" x14ac:dyDescent="0.2">
      <c r="B332" s="15" t="s">
        <v>1016</v>
      </c>
      <c r="C332" s="21">
        <v>1</v>
      </c>
      <c r="D332" s="24">
        <v>2E-3</v>
      </c>
      <c r="E332" s="24">
        <v>1.5552793488749717E-2</v>
      </c>
      <c r="F332" s="24">
        <v>-1.3552793488749717E-2</v>
      </c>
      <c r="G332" s="24">
        <v>-4.2649214321441926E-2</v>
      </c>
      <c r="H332" s="24">
        <v>3.1128482640913824E-2</v>
      </c>
      <c r="I332" s="24">
        <v>-4.5639880809119078E-2</v>
      </c>
      <c r="J332" s="24">
        <v>7.6745467786618504E-2</v>
      </c>
      <c r="K332" s="24">
        <v>0.31929458204782207</v>
      </c>
      <c r="L332" s="24">
        <v>-0.61211960512171271</v>
      </c>
      <c r="M332" s="24">
        <v>0.64322519209921214</v>
      </c>
    </row>
    <row r="333" spans="2:13" x14ac:dyDescent="0.2">
      <c r="B333" s="15" t="s">
        <v>1085</v>
      </c>
      <c r="C333" s="21">
        <v>1</v>
      </c>
      <c r="D333" s="24">
        <v>-0.32700000000000001</v>
      </c>
      <c r="E333" s="24">
        <v>2.1291853751079587E-2</v>
      </c>
      <c r="F333" s="24">
        <v>-0.34829185375107963</v>
      </c>
      <c r="G333" s="24">
        <v>-1.0960377968846673</v>
      </c>
      <c r="H333" s="24">
        <v>4.2601641367077087E-2</v>
      </c>
      <c r="I333" s="24">
        <v>-6.2454867693793006E-2</v>
      </c>
      <c r="J333" s="24">
        <v>0.10503857519595218</v>
      </c>
      <c r="K333" s="24">
        <v>0.32061651164707156</v>
      </c>
      <c r="L333" s="24">
        <v>-0.60897920693824903</v>
      </c>
      <c r="M333" s="24">
        <v>0.65156291444040815</v>
      </c>
    </row>
    <row r="334" spans="2:13" x14ac:dyDescent="0.2">
      <c r="B334" s="15" t="s">
        <v>1017</v>
      </c>
      <c r="C334" s="21">
        <v>1</v>
      </c>
      <c r="D334" s="24">
        <v>-0.83899999999999997</v>
      </c>
      <c r="E334" s="24">
        <v>3.4483681216728956E-2</v>
      </c>
      <c r="F334" s="24">
        <v>-0.87348368121672892</v>
      </c>
      <c r="G334" s="24">
        <v>-2.7487611876782947</v>
      </c>
      <c r="H334" s="24">
        <v>3.2508653598358722E-2</v>
      </c>
      <c r="I334" s="24">
        <v>-2.942214658908815E-2</v>
      </c>
      <c r="J334" s="24">
        <v>9.8389509022546062E-2</v>
      </c>
      <c r="K334" s="24">
        <v>0.3194320902043904</v>
      </c>
      <c r="L334" s="24">
        <v>-0.59345903226693986</v>
      </c>
      <c r="M334" s="24">
        <v>0.66242639470039777</v>
      </c>
    </row>
    <row r="335" spans="2:13" x14ac:dyDescent="0.2">
      <c r="B335" s="15" t="s">
        <v>731</v>
      </c>
      <c r="C335" s="21">
        <v>1</v>
      </c>
      <c r="D335" s="24">
        <v>8.2000000000000003E-2</v>
      </c>
      <c r="E335" s="24">
        <v>5.1453726021971208E-2</v>
      </c>
      <c r="F335" s="24">
        <v>3.0546273978028796E-2</v>
      </c>
      <c r="G335" s="24">
        <v>9.6125908410828978E-2</v>
      </c>
      <c r="H335" s="24">
        <v>2.5524313697313075E-2</v>
      </c>
      <c r="I335" s="24">
        <v>1.2777816056050717E-3</v>
      </c>
      <c r="J335" s="24">
        <v>0.10162967043833734</v>
      </c>
      <c r="K335" s="24">
        <v>0.31879701736886834</v>
      </c>
      <c r="L335" s="24">
        <v>-0.57524055509742789</v>
      </c>
      <c r="M335" s="24">
        <v>0.67814800714137025</v>
      </c>
    </row>
    <row r="336" spans="2:13" x14ac:dyDescent="0.2">
      <c r="B336" s="15" t="s">
        <v>732</v>
      </c>
      <c r="C336" s="21">
        <v>1</v>
      </c>
      <c r="D336" s="24">
        <v>0.109</v>
      </c>
      <c r="E336" s="24">
        <v>0.11480635764681449</v>
      </c>
      <c r="F336" s="24">
        <v>-5.806357646814489E-3</v>
      </c>
      <c r="G336" s="24">
        <v>-1.8271996242804074E-2</v>
      </c>
      <c r="H336" s="24">
        <v>2.2217905083698246E-2</v>
      </c>
      <c r="I336" s="24">
        <v>7.1130183480176801E-2</v>
      </c>
      <c r="J336" s="24">
        <v>0.15848253181345218</v>
      </c>
      <c r="K336" s="24">
        <v>0.31854934154676245</v>
      </c>
      <c r="L336" s="24">
        <v>-0.51140103992967578</v>
      </c>
      <c r="M336" s="24">
        <v>0.7410137552233047</v>
      </c>
    </row>
    <row r="337" spans="2:13" x14ac:dyDescent="0.2">
      <c r="B337" s="15" t="s">
        <v>967</v>
      </c>
      <c r="C337" s="21">
        <v>1</v>
      </c>
      <c r="D337" s="24">
        <v>0.124</v>
      </c>
      <c r="E337" s="24">
        <v>0.11070012557349579</v>
      </c>
      <c r="F337" s="24">
        <v>1.329987442650421E-2</v>
      </c>
      <c r="G337" s="24">
        <v>4.1853304658932798E-2</v>
      </c>
      <c r="H337" s="24">
        <v>4.4267820132691489E-2</v>
      </c>
      <c r="I337" s="24">
        <v>2.3678013686293742E-2</v>
      </c>
      <c r="J337" s="24">
        <v>0.19772223746069784</v>
      </c>
      <c r="K337" s="24">
        <v>0.32084215370313801</v>
      </c>
      <c r="L337" s="24">
        <v>-0.52001450446690112</v>
      </c>
      <c r="M337" s="24">
        <v>0.74141475561389281</v>
      </c>
    </row>
    <row r="338" spans="2:13" x14ac:dyDescent="0.2">
      <c r="B338" s="15" t="s">
        <v>733</v>
      </c>
      <c r="C338" s="21">
        <v>1</v>
      </c>
      <c r="D338" s="24">
        <v>0.159</v>
      </c>
      <c r="E338" s="24">
        <v>9.2699943506415181E-2</v>
      </c>
      <c r="F338" s="24">
        <v>6.6300056493584822E-2</v>
      </c>
      <c r="G338" s="24">
        <v>0.20863929796214026</v>
      </c>
      <c r="H338" s="24">
        <v>4.0617035428960398E-2</v>
      </c>
      <c r="I338" s="24">
        <v>1.285457974035123E-2</v>
      </c>
      <c r="J338" s="24">
        <v>0.17254530727247913</v>
      </c>
      <c r="K338" s="24">
        <v>0.32035884763902672</v>
      </c>
      <c r="L338" s="24">
        <v>-0.537064598766823</v>
      </c>
      <c r="M338" s="24">
        <v>0.72246448577965339</v>
      </c>
    </row>
    <row r="339" spans="2:13" x14ac:dyDescent="0.2">
      <c r="B339" s="15" t="s">
        <v>734</v>
      </c>
      <c r="C339" s="21">
        <v>1</v>
      </c>
      <c r="D339" s="24">
        <v>0.222</v>
      </c>
      <c r="E339" s="24">
        <v>0.10438676128676226</v>
      </c>
      <c r="F339" s="24">
        <v>0.11761323871323774</v>
      </c>
      <c r="G339" s="24">
        <v>0.37011648034655753</v>
      </c>
      <c r="H339" s="24">
        <v>4.193812456823709E-2</v>
      </c>
      <c r="I339" s="24">
        <v>2.1944387626230896E-2</v>
      </c>
      <c r="J339" s="24">
        <v>0.18682913494729364</v>
      </c>
      <c r="K339" s="24">
        <v>0.32052902206488054</v>
      </c>
      <c r="L339" s="24">
        <v>-0.5257123115299408</v>
      </c>
      <c r="M339" s="24">
        <v>0.73448583410346535</v>
      </c>
    </row>
    <row r="340" spans="2:13" x14ac:dyDescent="0.2">
      <c r="B340" s="15" t="s">
        <v>735</v>
      </c>
      <c r="C340" s="21">
        <v>1</v>
      </c>
      <c r="D340" s="24">
        <v>0.17100000000000001</v>
      </c>
      <c r="E340" s="24">
        <v>8.535388600654531E-2</v>
      </c>
      <c r="F340" s="24">
        <v>8.5646113993454703E-2</v>
      </c>
      <c r="G340" s="24">
        <v>0.26951930423330545</v>
      </c>
      <c r="H340" s="24">
        <v>3.6917085739614407E-2</v>
      </c>
      <c r="I340" s="24">
        <v>1.2781919369099115E-2</v>
      </c>
      <c r="J340" s="24">
        <v>0.1579258526439915</v>
      </c>
      <c r="K340" s="24">
        <v>0.31991079836897307</v>
      </c>
      <c r="L340" s="24">
        <v>-0.54352987664861563</v>
      </c>
      <c r="M340" s="24">
        <v>0.71423764866170614</v>
      </c>
    </row>
    <row r="341" spans="2:13" x14ac:dyDescent="0.2">
      <c r="B341" s="15" t="s">
        <v>1018</v>
      </c>
      <c r="C341" s="21">
        <v>1</v>
      </c>
      <c r="D341" s="24">
        <v>0.152</v>
      </c>
      <c r="E341" s="24">
        <v>8.2916860534876138E-2</v>
      </c>
      <c r="F341" s="24">
        <v>6.9083139465123858E-2</v>
      </c>
      <c r="G341" s="24">
        <v>0.21739736708095733</v>
      </c>
      <c r="H341" s="24">
        <v>3.6295299842426243E-2</v>
      </c>
      <c r="I341" s="24">
        <v>1.1567206668937596E-2</v>
      </c>
      <c r="J341" s="24">
        <v>0.15426651440081468</v>
      </c>
      <c r="K341" s="24">
        <v>0.3198396418273059</v>
      </c>
      <c r="L341" s="24">
        <v>-0.54582702189776855</v>
      </c>
      <c r="M341" s="24">
        <v>0.7116607429675208</v>
      </c>
    </row>
    <row r="342" spans="2:13" x14ac:dyDescent="0.2">
      <c r="B342" s="15" t="s">
        <v>736</v>
      </c>
      <c r="C342" s="21">
        <v>1</v>
      </c>
      <c r="D342" s="24">
        <v>0.121</v>
      </c>
      <c r="E342" s="24">
        <v>7.5372833022125663E-2</v>
      </c>
      <c r="F342" s="24">
        <v>4.5627166977874334E-2</v>
      </c>
      <c r="G342" s="24">
        <v>0.14358389102106067</v>
      </c>
      <c r="H342" s="24">
        <v>3.5653046439779519E-2</v>
      </c>
      <c r="I342" s="24">
        <v>5.2857271492333102E-3</v>
      </c>
      <c r="J342" s="24">
        <v>0.14545993889501801</v>
      </c>
      <c r="K342" s="24">
        <v>0.31976739579576396</v>
      </c>
      <c r="L342" s="24">
        <v>-0.55322902745819791</v>
      </c>
      <c r="M342" s="24">
        <v>0.70397469350244912</v>
      </c>
    </row>
    <row r="343" spans="2:13" x14ac:dyDescent="0.2">
      <c r="B343" s="15" t="s">
        <v>1019</v>
      </c>
      <c r="C343" s="21">
        <v>1</v>
      </c>
      <c r="D343" s="24">
        <v>4.9000000000000002E-2</v>
      </c>
      <c r="E343" s="24">
        <v>6.2439050842364591E-2</v>
      </c>
      <c r="F343" s="24">
        <v>-1.3439050842364589E-2</v>
      </c>
      <c r="G343" s="24">
        <v>-4.2291278187670374E-2</v>
      </c>
      <c r="H343" s="24">
        <v>4.3017375195306254E-2</v>
      </c>
      <c r="I343" s="24">
        <v>-2.2124924210366062E-2</v>
      </c>
      <c r="J343" s="24">
        <v>0.14700302589509523</v>
      </c>
      <c r="K343" s="24">
        <v>0.32067201664981848</v>
      </c>
      <c r="L343" s="24">
        <v>-0.56794112212185943</v>
      </c>
      <c r="M343" s="24">
        <v>0.69281922380658856</v>
      </c>
    </row>
    <row r="344" spans="2:13" x14ac:dyDescent="0.2">
      <c r="B344" s="15" t="s">
        <v>737</v>
      </c>
      <c r="C344" s="21">
        <v>1</v>
      </c>
      <c r="D344" s="24">
        <v>-8.9999999999999993E-3</v>
      </c>
      <c r="E344" s="24">
        <v>2.7406694363572598E-2</v>
      </c>
      <c r="F344" s="24">
        <v>-3.6406694363572599E-2</v>
      </c>
      <c r="G344" s="24">
        <v>-0.11456803440089029</v>
      </c>
      <c r="H344" s="24">
        <v>3.4469181184686344E-2</v>
      </c>
      <c r="I344" s="24">
        <v>-4.0353157662636488E-2</v>
      </c>
      <c r="J344" s="24">
        <v>9.5166546389781684E-2</v>
      </c>
      <c r="K344" s="24">
        <v>0.31963756372665342</v>
      </c>
      <c r="L344" s="24">
        <v>-0.60093994097101711</v>
      </c>
      <c r="M344" s="24">
        <v>0.65575332969816225</v>
      </c>
    </row>
    <row r="345" spans="2:13" x14ac:dyDescent="0.2">
      <c r="B345" s="15" t="s">
        <v>1020</v>
      </c>
      <c r="C345" s="21">
        <v>1</v>
      </c>
      <c r="D345" s="24">
        <v>0.04</v>
      </c>
      <c r="E345" s="24">
        <v>7.3280843657994227E-2</v>
      </c>
      <c r="F345" s="24">
        <v>-3.3280843657994226E-2</v>
      </c>
      <c r="G345" s="24">
        <v>-0.10473131130836266</v>
      </c>
      <c r="H345" s="24">
        <v>3.670972712139918E-2</v>
      </c>
      <c r="I345" s="24">
        <v>1.1165046114484239E-3</v>
      </c>
      <c r="J345" s="24">
        <v>0.14544518270454004</v>
      </c>
      <c r="K345" s="24">
        <v>0.31988693589906936</v>
      </c>
      <c r="L345" s="24">
        <v>-0.55555600992146237</v>
      </c>
      <c r="M345" s="24">
        <v>0.70211769723745088</v>
      </c>
    </row>
    <row r="346" spans="2:13" x14ac:dyDescent="0.2">
      <c r="B346" s="15" t="s">
        <v>968</v>
      </c>
      <c r="C346" s="21">
        <v>1</v>
      </c>
      <c r="D346" s="24">
        <v>8.5999999999999993E-2</v>
      </c>
      <c r="E346" s="24">
        <v>0.12281831171038976</v>
      </c>
      <c r="F346" s="24">
        <v>-3.6818311710389767E-2</v>
      </c>
      <c r="G346" s="24">
        <v>-0.11586335085778174</v>
      </c>
      <c r="H346" s="24">
        <v>4.1492102154083776E-2</v>
      </c>
      <c r="I346" s="24">
        <v>4.1252733254869764E-2</v>
      </c>
      <c r="J346" s="24">
        <v>0.20438389016590974</v>
      </c>
      <c r="K346" s="24">
        <v>0.32047096941023007</v>
      </c>
      <c r="L346" s="24">
        <v>-0.50716664063249728</v>
      </c>
      <c r="M346" s="24">
        <v>0.75280326405327691</v>
      </c>
    </row>
    <row r="347" spans="2:13" x14ac:dyDescent="0.2">
      <c r="B347" s="15" t="s">
        <v>1137</v>
      </c>
      <c r="C347" s="21">
        <v>1</v>
      </c>
      <c r="D347" s="24">
        <v>0.157</v>
      </c>
      <c r="E347" s="24">
        <v>0.11867610323826637</v>
      </c>
      <c r="F347" s="24">
        <v>3.8323896761733631E-2</v>
      </c>
      <c r="G347" s="24">
        <v>0.12060126851197063</v>
      </c>
      <c r="H347" s="24">
        <v>4.8461452534844462E-2</v>
      </c>
      <c r="I347" s="24">
        <v>2.3410107938236252E-2</v>
      </c>
      <c r="J347" s="24">
        <v>0.21394209853829649</v>
      </c>
      <c r="K347" s="24">
        <v>0.32144760082376522</v>
      </c>
      <c r="L347" s="24">
        <v>-0.5132287206475713</v>
      </c>
      <c r="M347" s="24">
        <v>0.75058092712410407</v>
      </c>
    </row>
    <row r="348" spans="2:13" x14ac:dyDescent="0.2">
      <c r="B348" s="15" t="s">
        <v>1086</v>
      </c>
      <c r="C348" s="21">
        <v>1</v>
      </c>
      <c r="D348" s="24">
        <v>0.19</v>
      </c>
      <c r="E348" s="24">
        <v>9.0919927387706184E-2</v>
      </c>
      <c r="F348" s="24">
        <v>9.9080072612293818E-2</v>
      </c>
      <c r="G348" s="24">
        <v>0.31179455772963149</v>
      </c>
      <c r="H348" s="24">
        <v>4.8495398936834862E-2</v>
      </c>
      <c r="I348" s="24">
        <v>-4.4128000799193018E-3</v>
      </c>
      <c r="J348" s="24">
        <v>0.18625265485533166</v>
      </c>
      <c r="K348" s="24">
        <v>0.32145272033630462</v>
      </c>
      <c r="L348" s="24">
        <v>-0.54099496048573426</v>
      </c>
      <c r="M348" s="24">
        <v>0.72283481526114657</v>
      </c>
    </row>
    <row r="349" spans="2:13" x14ac:dyDescent="0.2">
      <c r="B349" s="15" t="s">
        <v>969</v>
      </c>
      <c r="C349" s="21">
        <v>1</v>
      </c>
      <c r="D349" s="24">
        <v>0.22</v>
      </c>
      <c r="E349" s="24">
        <v>0.100451221586063</v>
      </c>
      <c r="F349" s="24">
        <v>0.119548778413937</v>
      </c>
      <c r="G349" s="24">
        <v>0.3762074200182427</v>
      </c>
      <c r="H349" s="24">
        <v>4.9870048805781469E-2</v>
      </c>
      <c r="I349" s="24">
        <v>2.4161940200222998E-3</v>
      </c>
      <c r="J349" s="24">
        <v>0.19848624915210369</v>
      </c>
      <c r="K349" s="24">
        <v>0.32166297496208468</v>
      </c>
      <c r="L349" s="24">
        <v>-0.53187698687814944</v>
      </c>
      <c r="M349" s="24">
        <v>0.73277943005027546</v>
      </c>
    </row>
    <row r="350" spans="2:13" x14ac:dyDescent="0.2">
      <c r="B350" s="15" t="s">
        <v>1021</v>
      </c>
      <c r="C350" s="21">
        <v>1</v>
      </c>
      <c r="D350" s="24">
        <v>0.22800000000000001</v>
      </c>
      <c r="E350" s="24">
        <v>8.1716253074416531E-2</v>
      </c>
      <c r="F350" s="24">
        <v>0.14628374692558349</v>
      </c>
      <c r="G350" s="24">
        <v>0.46033955136641991</v>
      </c>
      <c r="H350" s="24">
        <v>4.5326826296414921E-2</v>
      </c>
      <c r="I350" s="24">
        <v>-7.3876634418035964E-3</v>
      </c>
      <c r="J350" s="24">
        <v>0.17082016959063667</v>
      </c>
      <c r="K350" s="24">
        <v>0.32098998251607957</v>
      </c>
      <c r="L350" s="24">
        <v>-0.54928898028598572</v>
      </c>
      <c r="M350" s="24">
        <v>0.71272148643481881</v>
      </c>
    </row>
    <row r="351" spans="2:13" x14ac:dyDescent="0.2">
      <c r="B351" s="15" t="s">
        <v>970</v>
      </c>
      <c r="C351" s="21">
        <v>1</v>
      </c>
      <c r="D351" s="24">
        <v>0.16700000000000001</v>
      </c>
      <c r="E351" s="24">
        <v>0.13141526109405821</v>
      </c>
      <c r="F351" s="24">
        <v>3.5584738905941798E-2</v>
      </c>
      <c r="G351" s="24">
        <v>0.11198142710813733</v>
      </c>
      <c r="H351" s="24">
        <v>4.8079886259531281E-2</v>
      </c>
      <c r="I351" s="24">
        <v>3.6899352493647744E-2</v>
      </c>
      <c r="J351" s="24">
        <v>0.22593116969446869</v>
      </c>
      <c r="K351" s="24">
        <v>0.32139029723421514</v>
      </c>
      <c r="L351" s="24">
        <v>-0.50037691483743207</v>
      </c>
      <c r="M351" s="24">
        <v>0.7632074370255485</v>
      </c>
    </row>
    <row r="352" spans="2:13" x14ac:dyDescent="0.2">
      <c r="B352" s="15" t="s">
        <v>971</v>
      </c>
      <c r="C352" s="21">
        <v>1</v>
      </c>
      <c r="D352" s="24">
        <v>0.159</v>
      </c>
      <c r="E352" s="24">
        <v>7.6293099422304556E-2</v>
      </c>
      <c r="F352" s="24">
        <v>8.2706900577695447E-2</v>
      </c>
      <c r="G352" s="24">
        <v>0.26026990904335939</v>
      </c>
      <c r="H352" s="24">
        <v>4.3496109268641732E-2</v>
      </c>
      <c r="I352" s="24">
        <v>-9.21197573359675E-3</v>
      </c>
      <c r="J352" s="24">
        <v>0.16179817457820586</v>
      </c>
      <c r="K352" s="24">
        <v>0.32073658851942249</v>
      </c>
      <c r="L352" s="24">
        <v>-0.55421400955197386</v>
      </c>
      <c r="M352" s="24">
        <v>0.70680020839658297</v>
      </c>
    </row>
    <row r="353" spans="2:13" x14ac:dyDescent="0.2">
      <c r="B353" s="15" t="s">
        <v>972</v>
      </c>
      <c r="C353" s="21">
        <v>1</v>
      </c>
      <c r="D353" s="24">
        <v>9.2999999999999999E-2</v>
      </c>
      <c r="E353" s="24">
        <v>9.3503225568978027E-2</v>
      </c>
      <c r="F353" s="24">
        <v>-5.0322556897802739E-4</v>
      </c>
      <c r="G353" s="24">
        <v>-1.5835978878590139E-3</v>
      </c>
      <c r="H353" s="24">
        <v>4.73678669304127E-2</v>
      </c>
      <c r="I353" s="24">
        <v>3.8701149923746347E-4</v>
      </c>
      <c r="J353" s="24">
        <v>0.18661943963871858</v>
      </c>
      <c r="K353" s="24">
        <v>0.32128455068849016</v>
      </c>
      <c r="L353" s="24">
        <v>-0.53808107277318939</v>
      </c>
      <c r="M353" s="24">
        <v>0.7250875239111455</v>
      </c>
    </row>
    <row r="354" spans="2:13" x14ac:dyDescent="0.2">
      <c r="B354" s="15" t="s">
        <v>973</v>
      </c>
      <c r="C354" s="21">
        <v>1</v>
      </c>
      <c r="D354" s="24">
        <v>4.2999999999999997E-2</v>
      </c>
      <c r="E354" s="24">
        <v>4.0630281968105003E-2</v>
      </c>
      <c r="F354" s="24">
        <v>2.3697180318949934E-3</v>
      </c>
      <c r="G354" s="24">
        <v>7.457253171279511E-3</v>
      </c>
      <c r="H354" s="24">
        <v>4.1106531312350002E-2</v>
      </c>
      <c r="I354" s="24">
        <v>-4.0177337572130156E-2</v>
      </c>
      <c r="J354" s="24">
        <v>0.12143790150834016</v>
      </c>
      <c r="K354" s="24">
        <v>0.32042127677496846</v>
      </c>
      <c r="L354" s="24">
        <v>-0.5892569841084887</v>
      </c>
      <c r="M354" s="24">
        <v>0.67051754804469876</v>
      </c>
    </row>
    <row r="355" spans="2:13" x14ac:dyDescent="0.2">
      <c r="B355" s="15" t="s">
        <v>1022</v>
      </c>
      <c r="C355" s="21">
        <v>1</v>
      </c>
      <c r="D355" s="24">
        <v>6.3E-2</v>
      </c>
      <c r="E355" s="24">
        <v>0.12630083942501694</v>
      </c>
      <c r="F355" s="24">
        <v>-6.3300839425016936E-2</v>
      </c>
      <c r="G355" s="24">
        <v>-0.19920107759376668</v>
      </c>
      <c r="H355" s="24">
        <v>4.4926213363862634E-2</v>
      </c>
      <c r="I355" s="24">
        <v>3.7984451712689271E-2</v>
      </c>
      <c r="J355" s="24">
        <v>0.2146172271373446</v>
      </c>
      <c r="K355" s="24">
        <v>0.32093365722651002</v>
      </c>
      <c r="L355" s="24">
        <v>-0.50459366913266612</v>
      </c>
      <c r="M355" s="24">
        <v>0.75719534798269994</v>
      </c>
    </row>
    <row r="356" spans="2:13" x14ac:dyDescent="0.2">
      <c r="B356" s="15" t="s">
        <v>1087</v>
      </c>
      <c r="C356" s="21">
        <v>1</v>
      </c>
      <c r="D356" s="24">
        <v>0.108</v>
      </c>
      <c r="E356" s="24">
        <v>7.9549871625277546E-2</v>
      </c>
      <c r="F356" s="24">
        <v>2.8450128374722453E-2</v>
      </c>
      <c r="G356" s="24">
        <v>8.9529558871630929E-2</v>
      </c>
      <c r="H356" s="24">
        <v>4.3902460848952961E-2</v>
      </c>
      <c r="I356" s="24">
        <v>-6.7540134241624444E-3</v>
      </c>
      <c r="J356" s="24">
        <v>0.16585375667471752</v>
      </c>
      <c r="K356" s="24">
        <v>0.32079194778261122</v>
      </c>
      <c r="L356" s="24">
        <v>-0.5510660631276536</v>
      </c>
      <c r="M356" s="24">
        <v>0.71016580637820881</v>
      </c>
    </row>
    <row r="357" spans="2:13" x14ac:dyDescent="0.2">
      <c r="B357" s="15" t="s">
        <v>1023</v>
      </c>
      <c r="C357" s="21">
        <v>1</v>
      </c>
      <c r="D357" s="24">
        <v>0.214</v>
      </c>
      <c r="E357" s="24">
        <v>0.10931757507264454</v>
      </c>
      <c r="F357" s="24">
        <v>0.10468242492735545</v>
      </c>
      <c r="G357" s="24">
        <v>0.32942457067033132</v>
      </c>
      <c r="H357" s="24">
        <v>2.8686672289734091E-2</v>
      </c>
      <c r="I357" s="24">
        <v>5.2925035340940375E-2</v>
      </c>
      <c r="J357" s="24">
        <v>0.16571011480434872</v>
      </c>
      <c r="K357" s="24">
        <v>0.31906578140036623</v>
      </c>
      <c r="L357" s="24">
        <v>-0.51790504499703849</v>
      </c>
      <c r="M357" s="24">
        <v>0.73654019514232749</v>
      </c>
    </row>
    <row r="358" spans="2:13" x14ac:dyDescent="0.2">
      <c r="B358" s="15" t="s">
        <v>1024</v>
      </c>
      <c r="C358" s="21">
        <v>1</v>
      </c>
      <c r="D358" s="24">
        <v>0.159</v>
      </c>
      <c r="E358" s="24">
        <v>0.14182930873947408</v>
      </c>
      <c r="F358" s="24">
        <v>1.7170691260525922E-2</v>
      </c>
      <c r="G358" s="24">
        <v>5.4034357730410466E-2</v>
      </c>
      <c r="H358" s="24">
        <v>2.5334698483651438E-2</v>
      </c>
      <c r="I358" s="24">
        <v>9.2026111756555493E-2</v>
      </c>
      <c r="J358" s="24">
        <v>0.19163250572239265</v>
      </c>
      <c r="K358" s="24">
        <v>0.31878189195878931</v>
      </c>
      <c r="L358" s="24">
        <v>-0.48483523870150369</v>
      </c>
      <c r="M358" s="24">
        <v>0.76849385618045185</v>
      </c>
    </row>
    <row r="359" spans="2:13" x14ac:dyDescent="0.2">
      <c r="B359" s="15" t="s">
        <v>738</v>
      </c>
      <c r="C359" s="21">
        <v>1</v>
      </c>
      <c r="D359" s="24">
        <v>0.255</v>
      </c>
      <c r="E359" s="24">
        <v>0.15134043033711114</v>
      </c>
      <c r="F359" s="24">
        <v>0.10365956966288886</v>
      </c>
      <c r="G359" s="24">
        <v>0.32620575283545006</v>
      </c>
      <c r="H359" s="24">
        <v>2.995650017312641E-2</v>
      </c>
      <c r="I359" s="24">
        <v>9.2451650586927961E-2</v>
      </c>
      <c r="J359" s="24">
        <v>0.21022921008729434</v>
      </c>
      <c r="K359" s="24">
        <v>0.31918245502563297</v>
      </c>
      <c r="L359" s="24">
        <v>-0.47611154788126347</v>
      </c>
      <c r="M359" s="24">
        <v>0.77879240855548582</v>
      </c>
    </row>
    <row r="360" spans="2:13" x14ac:dyDescent="0.2">
      <c r="B360" s="15" t="s">
        <v>1025</v>
      </c>
      <c r="C360" s="21">
        <v>1</v>
      </c>
      <c r="D360" s="24">
        <v>0.215</v>
      </c>
      <c r="E360" s="24">
        <v>0.13575254854462873</v>
      </c>
      <c r="F360" s="24">
        <v>7.9247451455371265E-2</v>
      </c>
      <c r="G360" s="24">
        <v>0.24938338685333231</v>
      </c>
      <c r="H360" s="24">
        <v>2.3230721684245784E-2</v>
      </c>
      <c r="I360" s="24">
        <v>9.0085369642047997E-2</v>
      </c>
      <c r="J360" s="24">
        <v>0.18141972744720947</v>
      </c>
      <c r="K360" s="24">
        <v>0.31862158452235873</v>
      </c>
      <c r="L360" s="24">
        <v>-0.49059686497677502</v>
      </c>
      <c r="M360" s="24">
        <v>0.76210196206603242</v>
      </c>
    </row>
    <row r="361" spans="2:13" x14ac:dyDescent="0.2">
      <c r="B361" s="15" t="s">
        <v>739</v>
      </c>
      <c r="C361" s="21">
        <v>1</v>
      </c>
      <c r="D361" s="24">
        <v>0.124</v>
      </c>
      <c r="E361" s="24">
        <v>0.11154773607449026</v>
      </c>
      <c r="F361" s="24">
        <v>1.2452263925509743E-2</v>
      </c>
      <c r="G361" s="24">
        <v>3.9185963645581849E-2</v>
      </c>
      <c r="H361" s="24">
        <v>2.7612743829184407E-2</v>
      </c>
      <c r="I361" s="24">
        <v>5.7266335368215279E-2</v>
      </c>
      <c r="J361" s="24">
        <v>0.16582913678076522</v>
      </c>
      <c r="K361" s="24">
        <v>0.31897101955404017</v>
      </c>
      <c r="L361" s="24">
        <v>-0.51548860023491483</v>
      </c>
      <c r="M361" s="24">
        <v>0.73858407238389545</v>
      </c>
    </row>
    <row r="362" spans="2:13" x14ac:dyDescent="0.2">
      <c r="B362" s="15" t="s">
        <v>740</v>
      </c>
      <c r="C362" s="21">
        <v>1</v>
      </c>
      <c r="D362" s="24">
        <v>0.24199999999999999</v>
      </c>
      <c r="E362" s="24">
        <v>0.11111940572219536</v>
      </c>
      <c r="F362" s="24">
        <v>0.13088059427780463</v>
      </c>
      <c r="G362" s="24">
        <v>0.4118674515704383</v>
      </c>
      <c r="H362" s="24">
        <v>3.2719908917259205E-2</v>
      </c>
      <c r="I362" s="24">
        <v>4.6798290153325567E-2</v>
      </c>
      <c r="J362" s="24">
        <v>0.17544052129106516</v>
      </c>
      <c r="K362" s="24">
        <v>0.31945365881943105</v>
      </c>
      <c r="L362" s="24">
        <v>-0.51686570755495076</v>
      </c>
      <c r="M362" s="24">
        <v>0.73910451899934149</v>
      </c>
    </row>
    <row r="363" spans="2:13" x14ac:dyDescent="0.2">
      <c r="B363" s="15" t="s">
        <v>741</v>
      </c>
      <c r="C363" s="21">
        <v>1</v>
      </c>
      <c r="D363" s="24">
        <v>1.7000000000000001E-2</v>
      </c>
      <c r="E363" s="24">
        <v>0.10098529308053227</v>
      </c>
      <c r="F363" s="24">
        <v>-8.3985293080532264E-2</v>
      </c>
      <c r="G363" s="24">
        <v>-0.26429287566538245</v>
      </c>
      <c r="H363" s="24">
        <v>2.652998237898679E-2</v>
      </c>
      <c r="I363" s="24">
        <v>4.8832395376750118E-2</v>
      </c>
      <c r="J363" s="24">
        <v>0.1531381907843144</v>
      </c>
      <c r="K363" s="24">
        <v>0.31887911135506675</v>
      </c>
      <c r="L363" s="24">
        <v>-0.52587036919634889</v>
      </c>
      <c r="M363" s="24">
        <v>0.72784095535741344</v>
      </c>
    </row>
    <row r="364" spans="2:13" x14ac:dyDescent="0.2">
      <c r="B364" s="15" t="s">
        <v>1026</v>
      </c>
      <c r="C364" s="21">
        <v>1</v>
      </c>
      <c r="D364" s="24">
        <v>-0.42</v>
      </c>
      <c r="E364" s="24">
        <v>0.11094034365660285</v>
      </c>
      <c r="F364" s="24">
        <v>-0.53094034365660281</v>
      </c>
      <c r="G364" s="24">
        <v>-1.6708133660641702</v>
      </c>
      <c r="H364" s="24">
        <v>2.835698055599984E-2</v>
      </c>
      <c r="I364" s="24">
        <v>5.5195915145539516E-2</v>
      </c>
      <c r="J364" s="24">
        <v>0.1666847721676662</v>
      </c>
      <c r="K364" s="24">
        <v>0.31903630834094898</v>
      </c>
      <c r="L364" s="24">
        <v>-0.51622433798587553</v>
      </c>
      <c r="M364" s="24">
        <v>0.73810502529908129</v>
      </c>
    </row>
    <row r="365" spans="2:13" x14ac:dyDescent="0.2">
      <c r="B365" s="15" t="s">
        <v>742</v>
      </c>
      <c r="C365" s="21">
        <v>1</v>
      </c>
      <c r="D365" s="24">
        <v>2.3E-2</v>
      </c>
      <c r="E365" s="24">
        <v>0.17105866040879897</v>
      </c>
      <c r="F365" s="24">
        <v>-0.14805866040879898</v>
      </c>
      <c r="G365" s="24">
        <v>-0.46592501724181395</v>
      </c>
      <c r="H365" s="24">
        <v>2.3935380356710813E-2</v>
      </c>
      <c r="I365" s="24">
        <v>0.12400625662607434</v>
      </c>
      <c r="J365" s="24">
        <v>0.2181110641915236</v>
      </c>
      <c r="K365" s="24">
        <v>0.31867373617288908</v>
      </c>
      <c r="L365" s="24">
        <v>-0.45539327333505869</v>
      </c>
      <c r="M365" s="24">
        <v>0.79751059415265657</v>
      </c>
    </row>
    <row r="366" spans="2:13" x14ac:dyDescent="0.2">
      <c r="B366" s="15" t="s">
        <v>743</v>
      </c>
      <c r="C366" s="21">
        <v>1</v>
      </c>
      <c r="D366" s="24">
        <v>2.1999999999999999E-2</v>
      </c>
      <c r="E366" s="24">
        <v>0.15316841798630071</v>
      </c>
      <c r="F366" s="24">
        <v>-0.13116841798630072</v>
      </c>
      <c r="G366" s="24">
        <v>-0.41277320248006677</v>
      </c>
      <c r="H366" s="24">
        <v>2.2795691546924061E-2</v>
      </c>
      <c r="I366" s="24">
        <v>0.10835642556389541</v>
      </c>
      <c r="J366" s="24">
        <v>0.19798041040870601</v>
      </c>
      <c r="K366" s="24">
        <v>0.31859016187991462</v>
      </c>
      <c r="L366" s="24">
        <v>-0.47311922459859962</v>
      </c>
      <c r="M366" s="24">
        <v>0.77945606057120109</v>
      </c>
    </row>
    <row r="367" spans="2:13" x14ac:dyDescent="0.2">
      <c r="B367" s="15" t="s">
        <v>1027</v>
      </c>
      <c r="C367" s="21">
        <v>1</v>
      </c>
      <c r="D367" s="24">
        <v>0.11600000000000001</v>
      </c>
      <c r="E367" s="24">
        <v>0.11821156590633349</v>
      </c>
      <c r="F367" s="24">
        <v>-2.2115659063334792E-3</v>
      </c>
      <c r="G367" s="24">
        <v>-6.9595650818045441E-3</v>
      </c>
      <c r="H367" s="24">
        <v>3.0930395357877612E-2</v>
      </c>
      <c r="I367" s="24">
        <v>5.7408293518387943E-2</v>
      </c>
      <c r="J367" s="24">
        <v>0.17901483829427903</v>
      </c>
      <c r="K367" s="24">
        <v>0.31927533110242373</v>
      </c>
      <c r="L367" s="24">
        <v>-0.50942298900820338</v>
      </c>
      <c r="M367" s="24">
        <v>0.74584612082087043</v>
      </c>
    </row>
    <row r="368" spans="2:13" x14ac:dyDescent="0.2">
      <c r="B368" s="15" t="s">
        <v>744</v>
      </c>
      <c r="C368" s="21">
        <v>1</v>
      </c>
      <c r="D368" s="24">
        <v>8.2000000000000003E-2</v>
      </c>
      <c r="E368" s="24">
        <v>0.11811273270285934</v>
      </c>
      <c r="F368" s="24">
        <v>-3.6112732702859335E-2</v>
      </c>
      <c r="G368" s="24">
        <v>-0.11364296800181513</v>
      </c>
      <c r="H368" s="24">
        <v>2.9560748915284447E-2</v>
      </c>
      <c r="I368" s="24">
        <v>6.0001924629081139E-2</v>
      </c>
      <c r="J368" s="24">
        <v>0.17622354077663754</v>
      </c>
      <c r="K368" s="24">
        <v>0.31914555546020096</v>
      </c>
      <c r="L368" s="24">
        <v>-0.50926670799046914</v>
      </c>
      <c r="M368" s="24">
        <v>0.7454921733961879</v>
      </c>
    </row>
    <row r="369" spans="2:13" x14ac:dyDescent="0.2">
      <c r="B369" s="15" t="s">
        <v>1138</v>
      </c>
      <c r="C369" s="21">
        <v>1</v>
      </c>
      <c r="D369" s="24">
        <v>0.111</v>
      </c>
      <c r="E369" s="24">
        <v>0.15185447883209369</v>
      </c>
      <c r="F369" s="24">
        <v>-4.0854478832093685E-2</v>
      </c>
      <c r="G369" s="24">
        <v>-0.12856474387713249</v>
      </c>
      <c r="H369" s="24">
        <v>3.0454404307933679E-2</v>
      </c>
      <c r="I369" s="24">
        <v>9.1986914285224736E-2</v>
      </c>
      <c r="J369" s="24">
        <v>0.21172204337896264</v>
      </c>
      <c r="K369" s="24">
        <v>0.31922957011423425</v>
      </c>
      <c r="L369" s="24">
        <v>-0.47569011868624977</v>
      </c>
      <c r="M369" s="24">
        <v>0.77939907635043715</v>
      </c>
    </row>
    <row r="370" spans="2:13" x14ac:dyDescent="0.2">
      <c r="B370" s="15" t="s">
        <v>1139</v>
      </c>
      <c r="C370" s="21">
        <v>1</v>
      </c>
      <c r="D370" s="24">
        <v>0.123</v>
      </c>
      <c r="E370" s="24">
        <v>0.1482718607588423</v>
      </c>
      <c r="F370" s="24">
        <v>-2.5271860758842302E-2</v>
      </c>
      <c r="G370" s="24">
        <v>-7.9527885280640823E-2</v>
      </c>
      <c r="H370" s="24">
        <v>2.6937279870183746E-2</v>
      </c>
      <c r="I370" s="24">
        <v>9.5318293680691224E-2</v>
      </c>
      <c r="J370" s="24">
        <v>0.20122542783699338</v>
      </c>
      <c r="K370" s="24">
        <v>0.31891325582416968</v>
      </c>
      <c r="L370" s="24">
        <v>-0.47865092304789286</v>
      </c>
      <c r="M370" s="24">
        <v>0.77519464456557752</v>
      </c>
    </row>
    <row r="371" spans="2:13" x14ac:dyDescent="0.2">
      <c r="B371" s="15" t="s">
        <v>1140</v>
      </c>
      <c r="C371" s="21">
        <v>1</v>
      </c>
      <c r="D371" s="24">
        <v>0.13500000000000001</v>
      </c>
      <c r="E371" s="24">
        <v>0.13423642706957353</v>
      </c>
      <c r="F371" s="24">
        <v>7.63572930426476E-4</v>
      </c>
      <c r="G371" s="24">
        <v>2.4028836259361113E-3</v>
      </c>
      <c r="H371" s="24">
        <v>2.5197966118692166E-2</v>
      </c>
      <c r="I371" s="24">
        <v>8.4702019901161774E-2</v>
      </c>
      <c r="J371" s="24">
        <v>0.18377083423798529</v>
      </c>
      <c r="K371" s="24">
        <v>0.31877105450477539</v>
      </c>
      <c r="L371" s="24">
        <v>-0.4924068159987709</v>
      </c>
      <c r="M371" s="24">
        <v>0.76087967013791791</v>
      </c>
    </row>
    <row r="372" spans="2:13" x14ac:dyDescent="0.2">
      <c r="B372" s="15" t="s">
        <v>745</v>
      </c>
      <c r="C372" s="21">
        <v>1</v>
      </c>
      <c r="D372" s="24">
        <v>0.12</v>
      </c>
      <c r="E372" s="24">
        <v>0.13597098050893147</v>
      </c>
      <c r="F372" s="24">
        <v>-1.5970980508931476E-2</v>
      </c>
      <c r="G372" s="24">
        <v>-5.0258994296225212E-2</v>
      </c>
      <c r="H372" s="24">
        <v>2.4585616885939736E-2</v>
      </c>
      <c r="I372" s="24">
        <v>8.7640335425187427E-2</v>
      </c>
      <c r="J372" s="24">
        <v>0.18430162559267552</v>
      </c>
      <c r="K372" s="24">
        <v>0.31872323456445706</v>
      </c>
      <c r="L372" s="24">
        <v>-0.49057825765507507</v>
      </c>
      <c r="M372" s="24">
        <v>0.76252021867293807</v>
      </c>
    </row>
    <row r="373" spans="2:13" x14ac:dyDescent="0.2">
      <c r="B373" s="15" t="s">
        <v>746</v>
      </c>
      <c r="C373" s="21">
        <v>1</v>
      </c>
      <c r="D373" s="24">
        <v>6.9000000000000006E-2</v>
      </c>
      <c r="E373" s="24">
        <v>0.10374889506292825</v>
      </c>
      <c r="F373" s="24">
        <v>-3.4748895062928248E-2</v>
      </c>
      <c r="G373" s="24">
        <v>-0.10935111452870237</v>
      </c>
      <c r="H373" s="24">
        <v>2.8005603316655185E-2</v>
      </c>
      <c r="I373" s="24">
        <v>4.8695207350603398E-2</v>
      </c>
      <c r="J373" s="24">
        <v>0.15880258277525311</v>
      </c>
      <c r="K373" s="24">
        <v>0.31900526878203367</v>
      </c>
      <c r="L373" s="24">
        <v>-0.52335476871237796</v>
      </c>
      <c r="M373" s="24">
        <v>0.73085255883823452</v>
      </c>
    </row>
    <row r="374" spans="2:13" x14ac:dyDescent="0.2">
      <c r="B374" s="15" t="s">
        <v>747</v>
      </c>
      <c r="C374" s="21">
        <v>1</v>
      </c>
      <c r="D374" s="24">
        <v>-8.9999999999999993E-3</v>
      </c>
      <c r="E374" s="24">
        <v>4.5289413031312786E-3</v>
      </c>
      <c r="F374" s="24">
        <v>-1.3528941303131278E-2</v>
      </c>
      <c r="G374" s="24">
        <v>-4.2574154004370021E-2</v>
      </c>
      <c r="H374" s="24">
        <v>4.5452907388712549E-2</v>
      </c>
      <c r="I374" s="24">
        <v>-8.4822826652077646E-2</v>
      </c>
      <c r="J374" s="24">
        <v>9.3880709258340203E-2</v>
      </c>
      <c r="K374" s="24">
        <v>0.32100781062717865</v>
      </c>
      <c r="L374" s="24">
        <v>-0.62651133873167575</v>
      </c>
      <c r="M374" s="24">
        <v>0.63556922133793836</v>
      </c>
    </row>
    <row r="375" spans="2:13" x14ac:dyDescent="0.2">
      <c r="B375" s="15" t="s">
        <v>748</v>
      </c>
      <c r="C375" s="21">
        <v>1</v>
      </c>
      <c r="D375" s="24">
        <v>-2.1999999999999999E-2</v>
      </c>
      <c r="E375" s="24">
        <v>6.9969729126603347E-2</v>
      </c>
      <c r="F375" s="24">
        <v>-9.1969729126603339E-2</v>
      </c>
      <c r="G375" s="24">
        <v>-0.2894190553306602</v>
      </c>
      <c r="H375" s="24">
        <v>2.7184701358911448E-2</v>
      </c>
      <c r="I375" s="24">
        <v>1.6529778476574976E-2</v>
      </c>
      <c r="J375" s="24">
        <v>0.12340967977663173</v>
      </c>
      <c r="K375" s="24">
        <v>0.31893424977813362</v>
      </c>
      <c r="L375" s="24">
        <v>-0.55699432479926858</v>
      </c>
      <c r="M375" s="24">
        <v>0.69693378305247533</v>
      </c>
    </row>
    <row r="376" spans="2:13" x14ac:dyDescent="0.2">
      <c r="B376" s="15" t="s">
        <v>1141</v>
      </c>
      <c r="C376" s="21">
        <v>1</v>
      </c>
      <c r="D376" s="24">
        <v>9.1999999999999998E-2</v>
      </c>
      <c r="E376" s="24">
        <v>0.12865943205039504</v>
      </c>
      <c r="F376" s="24">
        <v>-3.6659432050395041E-2</v>
      </c>
      <c r="G376" s="24">
        <v>-0.11536337329403756</v>
      </c>
      <c r="H376" s="24">
        <v>2.9690625858696716E-2</v>
      </c>
      <c r="I376" s="24">
        <v>7.0293310616543717E-2</v>
      </c>
      <c r="J376" s="24">
        <v>0.18702555348424638</v>
      </c>
      <c r="K376" s="24">
        <v>0.31915761146720101</v>
      </c>
      <c r="L376" s="24">
        <v>-0.49874370845889288</v>
      </c>
      <c r="M376" s="24">
        <v>0.75606257255968301</v>
      </c>
    </row>
    <row r="377" spans="2:13" x14ac:dyDescent="0.2">
      <c r="B377" s="15" t="s">
        <v>749</v>
      </c>
      <c r="C377" s="21">
        <v>1</v>
      </c>
      <c r="D377" s="24">
        <v>0.17899999999999999</v>
      </c>
      <c r="E377" s="24">
        <v>0.20181988302266751</v>
      </c>
      <c r="F377" s="24">
        <v>-2.281988302266752E-2</v>
      </c>
      <c r="G377" s="24">
        <v>-7.1811769479988297E-2</v>
      </c>
      <c r="H377" s="24">
        <v>3.5595709560739923E-2</v>
      </c>
      <c r="I377" s="24">
        <v>0.1318454905449252</v>
      </c>
      <c r="J377" s="24">
        <v>0.2717942755004098</v>
      </c>
      <c r="K377" s="24">
        <v>0.31976100799300133</v>
      </c>
      <c r="L377" s="24">
        <v>-0.42676942025278219</v>
      </c>
      <c r="M377" s="24">
        <v>0.83040918629811722</v>
      </c>
    </row>
    <row r="378" spans="2:13" x14ac:dyDescent="0.2">
      <c r="B378" s="15" t="s">
        <v>750</v>
      </c>
      <c r="C378" s="21">
        <v>1</v>
      </c>
      <c r="D378" s="24">
        <v>6.3E-2</v>
      </c>
      <c r="E378" s="24">
        <v>0.27956052493462663</v>
      </c>
      <c r="F378" s="24">
        <v>-0.21656052493462663</v>
      </c>
      <c r="G378" s="24">
        <v>-0.68149317328326819</v>
      </c>
      <c r="H378" s="24">
        <v>4.6389837291252969E-2</v>
      </c>
      <c r="I378" s="24">
        <v>0.18836693105338514</v>
      </c>
      <c r="J378" s="24">
        <v>0.37075411881586812</v>
      </c>
      <c r="K378" s="24">
        <v>0.3211418139973003</v>
      </c>
      <c r="L378" s="24">
        <v>-0.35174318023006107</v>
      </c>
      <c r="M378" s="24">
        <v>0.91086423009931439</v>
      </c>
    </row>
    <row r="379" spans="2:13" x14ac:dyDescent="0.2">
      <c r="B379" s="15" t="s">
        <v>751</v>
      </c>
      <c r="C379" s="21">
        <v>1</v>
      </c>
      <c r="D379" s="24">
        <v>0.89500000000000002</v>
      </c>
      <c r="E379" s="24">
        <v>0.24127962821035021</v>
      </c>
      <c r="F379" s="24">
        <v>0.65372037178964981</v>
      </c>
      <c r="G379" s="24">
        <v>2.0571891887745086</v>
      </c>
      <c r="H379" s="24">
        <v>5.1983826855328416E-2</v>
      </c>
      <c r="I379" s="24">
        <v>0.13908931517100148</v>
      </c>
      <c r="J379" s="24">
        <v>0.34346994124969893</v>
      </c>
      <c r="K379" s="24">
        <v>0.32199746264232032</v>
      </c>
      <c r="L379" s="24">
        <v>-0.39170611939283728</v>
      </c>
      <c r="M379" s="24">
        <v>0.87426537581353769</v>
      </c>
    </row>
    <row r="380" spans="2:13" x14ac:dyDescent="0.2">
      <c r="B380" s="15" t="s">
        <v>1142</v>
      </c>
      <c r="C380" s="21">
        <v>1</v>
      </c>
      <c r="D380" s="24">
        <v>0.27700000000000002</v>
      </c>
      <c r="E380" s="24">
        <v>0.19522838402350545</v>
      </c>
      <c r="F380" s="24">
        <v>8.1771615976494572E-2</v>
      </c>
      <c r="G380" s="24">
        <v>0.25732666686666184</v>
      </c>
      <c r="H380" s="24">
        <v>2.9853273707367962E-2</v>
      </c>
      <c r="I380" s="24">
        <v>0.136542527864907</v>
      </c>
      <c r="J380" s="24">
        <v>0.2539142401821039</v>
      </c>
      <c r="K380" s="24">
        <v>0.31917278337072341</v>
      </c>
      <c r="L380" s="24">
        <v>-0.43220458156146752</v>
      </c>
      <c r="M380" s="24">
        <v>0.82266134960847848</v>
      </c>
    </row>
    <row r="381" spans="2:13" x14ac:dyDescent="0.2">
      <c r="B381" s="15" t="s">
        <v>1088</v>
      </c>
      <c r="C381" s="21">
        <v>1</v>
      </c>
      <c r="D381" s="24">
        <v>0.161</v>
      </c>
      <c r="E381" s="24">
        <v>0.10685340950793396</v>
      </c>
      <c r="F381" s="24">
        <v>5.4146590492066049E-2</v>
      </c>
      <c r="G381" s="24">
        <v>0.17039361992702473</v>
      </c>
      <c r="H381" s="24">
        <v>4.3014442075420559E-2</v>
      </c>
      <c r="I381" s="24">
        <v>2.2295200410836685E-2</v>
      </c>
      <c r="J381" s="24">
        <v>0.19141161860503123</v>
      </c>
      <c r="K381" s="24">
        <v>0.32067162319205517</v>
      </c>
      <c r="L381" s="24">
        <v>-0.52352598999318756</v>
      </c>
      <c r="M381" s="24">
        <v>0.73723280900905552</v>
      </c>
    </row>
    <row r="382" spans="2:13" x14ac:dyDescent="0.2">
      <c r="B382" s="15" t="s">
        <v>1028</v>
      </c>
      <c r="C382" s="21">
        <v>1</v>
      </c>
      <c r="D382" s="24">
        <v>8.4000000000000005E-2</v>
      </c>
      <c r="E382" s="24">
        <v>0.17479537661048467</v>
      </c>
      <c r="F382" s="24">
        <v>-9.079537661048466E-2</v>
      </c>
      <c r="G382" s="24">
        <v>-0.28572349159389654</v>
      </c>
      <c r="H382" s="24">
        <v>2.7929100928023236E-2</v>
      </c>
      <c r="I382" s="24">
        <v>0.11989207803869603</v>
      </c>
      <c r="J382" s="24">
        <v>0.2296986751822733</v>
      </c>
      <c r="K382" s="24">
        <v>0.31899856170869395</v>
      </c>
      <c r="L382" s="24">
        <v>-0.4522951023347383</v>
      </c>
      <c r="M382" s="24">
        <v>0.80188585555570757</v>
      </c>
    </row>
    <row r="383" spans="2:13" x14ac:dyDescent="0.2">
      <c r="B383" s="15" t="s">
        <v>1089</v>
      </c>
      <c r="C383" s="21">
        <v>1</v>
      </c>
      <c r="D383" s="24">
        <v>8.8999999999999996E-2</v>
      </c>
      <c r="E383" s="24">
        <v>7.0214442752257841E-2</v>
      </c>
      <c r="F383" s="24">
        <v>1.8785557247742155E-2</v>
      </c>
      <c r="G383" s="24">
        <v>5.9116170985099532E-2</v>
      </c>
      <c r="H383" s="24">
        <v>5.6049410819780411E-2</v>
      </c>
      <c r="I383" s="24">
        <v>-3.9968034834178684E-2</v>
      </c>
      <c r="J383" s="24">
        <v>0.18039692033869437</v>
      </c>
      <c r="K383" s="24">
        <v>0.32267876308615695</v>
      </c>
      <c r="L383" s="24">
        <v>-0.56411061189777856</v>
      </c>
      <c r="M383" s="24">
        <v>0.70453949740229427</v>
      </c>
    </row>
    <row r="384" spans="2:13" x14ac:dyDescent="0.2">
      <c r="B384" s="15" t="s">
        <v>752</v>
      </c>
      <c r="C384" s="21">
        <v>1</v>
      </c>
      <c r="D384" s="24">
        <v>-6.3E-2</v>
      </c>
      <c r="E384" s="24">
        <v>7.8548932226505691E-2</v>
      </c>
      <c r="F384" s="24">
        <v>-0.14154893222650569</v>
      </c>
      <c r="G384" s="24">
        <v>-0.4454395879720901</v>
      </c>
      <c r="H384" s="24">
        <v>4.9546022174806505E-2</v>
      </c>
      <c r="I384" s="24">
        <v>-1.8849120633063918E-2</v>
      </c>
      <c r="J384" s="24">
        <v>0.17594698508607531</v>
      </c>
      <c r="K384" s="24">
        <v>0.32161289776206758</v>
      </c>
      <c r="L384" s="24">
        <v>-0.55368083399027224</v>
      </c>
      <c r="M384" s="24">
        <v>0.71077869844328367</v>
      </c>
    </row>
    <row r="385" spans="2:13" x14ac:dyDescent="0.2">
      <c r="B385" s="15" t="s">
        <v>753</v>
      </c>
      <c r="C385" s="21">
        <v>1</v>
      </c>
      <c r="D385" s="24">
        <v>6.4000000000000001E-2</v>
      </c>
      <c r="E385" s="24">
        <v>0.12657983156824185</v>
      </c>
      <c r="F385" s="24">
        <v>-6.2579831568241845E-2</v>
      </c>
      <c r="G385" s="24">
        <v>-0.19693214177351895</v>
      </c>
      <c r="H385" s="24">
        <v>4.784864387771403E-2</v>
      </c>
      <c r="I385" s="24">
        <v>3.2518501493795496E-2</v>
      </c>
      <c r="J385" s="24">
        <v>0.22064116164268821</v>
      </c>
      <c r="K385" s="24">
        <v>0.32135578478456556</v>
      </c>
      <c r="L385" s="24">
        <v>-0.5051444994536527</v>
      </c>
      <c r="M385" s="24">
        <v>0.75830416259013633</v>
      </c>
    </row>
    <row r="386" spans="2:13" x14ac:dyDescent="0.2">
      <c r="B386" s="15" t="s">
        <v>754</v>
      </c>
      <c r="C386" s="21">
        <v>1</v>
      </c>
      <c r="D386" s="24">
        <v>0.24099999999999999</v>
      </c>
      <c r="E386" s="24">
        <v>0.19008951878293087</v>
      </c>
      <c r="F386" s="24">
        <v>5.091048121706912E-2</v>
      </c>
      <c r="G386" s="24">
        <v>0.16020992472414869</v>
      </c>
      <c r="H386" s="24">
        <v>2.7663789531118543E-2</v>
      </c>
      <c r="I386" s="24">
        <v>0.13570777193872188</v>
      </c>
      <c r="J386" s="24">
        <v>0.24447126562713986</v>
      </c>
      <c r="K386" s="24">
        <v>0.31897544254188243</v>
      </c>
      <c r="L386" s="24">
        <v>-0.43695551227904461</v>
      </c>
      <c r="M386" s="24">
        <v>0.81713454984490641</v>
      </c>
    </row>
    <row r="387" spans="2:13" x14ac:dyDescent="0.2">
      <c r="B387" s="15" t="s">
        <v>974</v>
      </c>
      <c r="C387" s="21">
        <v>1</v>
      </c>
      <c r="D387" s="24">
        <v>6.5000000000000002E-2</v>
      </c>
      <c r="E387" s="24">
        <v>0.14064899766611591</v>
      </c>
      <c r="F387" s="24">
        <v>-7.5648997666115908E-2</v>
      </c>
      <c r="G387" s="24">
        <v>-0.23805943161036677</v>
      </c>
      <c r="H387" s="24">
        <v>2.4110737655912998E-2</v>
      </c>
      <c r="I387" s="24">
        <v>9.3251874797028581E-2</v>
      </c>
      <c r="J387" s="24">
        <v>0.18804612053520325</v>
      </c>
      <c r="K387" s="24">
        <v>0.31868695512035</v>
      </c>
      <c r="L387" s="24">
        <v>-0.48582892201338368</v>
      </c>
      <c r="M387" s="24">
        <v>0.76712691734561556</v>
      </c>
    </row>
    <row r="388" spans="2:13" x14ac:dyDescent="0.2">
      <c r="B388" s="15" t="s">
        <v>757</v>
      </c>
      <c r="C388" s="21">
        <v>1</v>
      </c>
      <c r="D388" s="24">
        <v>0.113</v>
      </c>
      <c r="E388" s="24">
        <v>-2.3102448760661365E-2</v>
      </c>
      <c r="F388" s="24">
        <v>0.13610244876066135</v>
      </c>
      <c r="G388" s="24">
        <v>0.42830007789058477</v>
      </c>
      <c r="H388" s="24">
        <v>5.8269602726392228E-2</v>
      </c>
      <c r="I388" s="24">
        <v>-0.13764940121685892</v>
      </c>
      <c r="J388" s="24">
        <v>9.1444503695536208E-2</v>
      </c>
      <c r="K388" s="24">
        <v>0.32307180981239958</v>
      </c>
      <c r="L388" s="24">
        <v>-0.65820015849254865</v>
      </c>
      <c r="M388" s="24">
        <v>0.61199526097122592</v>
      </c>
    </row>
    <row r="389" spans="2:13" x14ac:dyDescent="0.2">
      <c r="B389" s="15" t="s">
        <v>758</v>
      </c>
      <c r="C389" s="21">
        <v>1</v>
      </c>
      <c r="D389" s="24">
        <v>5.8999999999999997E-2</v>
      </c>
      <c r="E389" s="24">
        <v>4.0365179275296675E-2</v>
      </c>
      <c r="F389" s="24">
        <v>1.8634820724703322E-2</v>
      </c>
      <c r="G389" s="24">
        <v>5.8641819016076409E-2</v>
      </c>
      <c r="H389" s="24">
        <v>4.8493069678911968E-2</v>
      </c>
      <c r="I389" s="24">
        <v>-5.4962969314422183E-2</v>
      </c>
      <c r="J389" s="24">
        <v>0.13569332786501553</v>
      </c>
      <c r="K389" s="24">
        <v>0.32145236894515417</v>
      </c>
      <c r="L389" s="24">
        <v>-0.59154901782999836</v>
      </c>
      <c r="M389" s="24">
        <v>0.67227937638059176</v>
      </c>
    </row>
    <row r="390" spans="2:13" x14ac:dyDescent="0.2">
      <c r="B390" s="15" t="s">
        <v>1143</v>
      </c>
      <c r="C390" s="21">
        <v>1</v>
      </c>
      <c r="D390" s="24">
        <v>7.0999999999999994E-2</v>
      </c>
      <c r="E390" s="24">
        <v>3.9901409651540126E-2</v>
      </c>
      <c r="F390" s="24">
        <v>3.1098590348459867E-2</v>
      </c>
      <c r="G390" s="24">
        <v>9.786398988276386E-2</v>
      </c>
      <c r="H390" s="24">
        <v>4.1830811384354738E-2</v>
      </c>
      <c r="I390" s="24">
        <v>-4.2330006707122989E-2</v>
      </c>
      <c r="J390" s="24">
        <v>0.12213282601020324</v>
      </c>
      <c r="K390" s="24">
        <v>0.32051499882944817</v>
      </c>
      <c r="L390" s="24">
        <v>-0.5901700961523948</v>
      </c>
      <c r="M390" s="24">
        <v>0.66997291545547499</v>
      </c>
    </row>
    <row r="391" spans="2:13" x14ac:dyDescent="0.2">
      <c r="B391" s="15" t="s">
        <v>975</v>
      </c>
      <c r="C391" s="21">
        <v>1</v>
      </c>
      <c r="D391" s="24">
        <v>3.5000000000000003E-2</v>
      </c>
      <c r="E391" s="24">
        <v>-4.833778207784456E-2</v>
      </c>
      <c r="F391" s="24">
        <v>8.3337782077844563E-2</v>
      </c>
      <c r="G391" s="24">
        <v>0.26225522670747253</v>
      </c>
      <c r="H391" s="24">
        <v>4.8100417078841752E-2</v>
      </c>
      <c r="I391" s="24">
        <v>-0.14289405036278019</v>
      </c>
      <c r="J391" s="24">
        <v>4.621848620709107E-2</v>
      </c>
      <c r="K391" s="24">
        <v>0.32139336927934004</v>
      </c>
      <c r="L391" s="24">
        <v>-0.68013599706555627</v>
      </c>
      <c r="M391" s="24">
        <v>0.58346043290986715</v>
      </c>
    </row>
    <row r="392" spans="2:13" x14ac:dyDescent="0.2">
      <c r="B392" s="15" t="s">
        <v>1144</v>
      </c>
      <c r="C392" s="21">
        <v>1</v>
      </c>
      <c r="D392" s="24">
        <v>-6.0000000000000001E-3</v>
      </c>
      <c r="E392" s="24">
        <v>-6.0663755414099546E-2</v>
      </c>
      <c r="F392" s="24">
        <v>5.4663755414099548E-2</v>
      </c>
      <c r="G392" s="24">
        <v>0.17202108349146608</v>
      </c>
      <c r="H392" s="24">
        <v>5.0753824605228044E-2</v>
      </c>
      <c r="I392" s="24">
        <v>-0.16043611805270791</v>
      </c>
      <c r="J392" s="24">
        <v>3.9108607224508804E-2</v>
      </c>
      <c r="K392" s="24">
        <v>0.32180117837824329</v>
      </c>
      <c r="L392" s="24">
        <v>-0.69326364549959119</v>
      </c>
      <c r="M392" s="24">
        <v>0.57193613467139215</v>
      </c>
    </row>
    <row r="393" spans="2:13" x14ac:dyDescent="0.2">
      <c r="B393" s="15" t="s">
        <v>1145</v>
      </c>
      <c r="C393" s="21">
        <v>1</v>
      </c>
      <c r="D393" s="24">
        <v>0.04</v>
      </c>
      <c r="E393" s="24">
        <v>-3.7230909840099524E-2</v>
      </c>
      <c r="F393" s="24">
        <v>7.7230909840099532E-2</v>
      </c>
      <c r="G393" s="24">
        <v>0.24303754268406763</v>
      </c>
      <c r="H393" s="24">
        <v>4.6681498503585196E-2</v>
      </c>
      <c r="I393" s="24">
        <v>-0.12899785417267684</v>
      </c>
      <c r="J393" s="24">
        <v>5.4536034492477806E-2</v>
      </c>
      <c r="K393" s="24">
        <v>0.32118407494162587</v>
      </c>
      <c r="L393" s="24">
        <v>-0.66861769198067034</v>
      </c>
      <c r="M393" s="24">
        <v>0.59415587230047118</v>
      </c>
    </row>
    <row r="394" spans="2:13" x14ac:dyDescent="0.2">
      <c r="B394" s="15" t="s">
        <v>759</v>
      </c>
      <c r="C394" s="21">
        <v>1</v>
      </c>
      <c r="D394" s="24">
        <v>3.0000000000000001E-3</v>
      </c>
      <c r="E394" s="24">
        <v>-2.9846490679174498E-2</v>
      </c>
      <c r="F394" s="24">
        <v>3.28464906791745E-2</v>
      </c>
      <c r="G394" s="24">
        <v>0.10336444821108189</v>
      </c>
      <c r="H394" s="24">
        <v>4.4714666949285414E-2</v>
      </c>
      <c r="I394" s="24">
        <v>-0.11774701838973352</v>
      </c>
      <c r="J394" s="24">
        <v>5.8054037031384523E-2</v>
      </c>
      <c r="K394" s="24">
        <v>0.32090411205522629</v>
      </c>
      <c r="L394" s="24">
        <v>-0.66068291905144361</v>
      </c>
      <c r="M394" s="24">
        <v>0.6009899376930945</v>
      </c>
    </row>
    <row r="395" spans="2:13" x14ac:dyDescent="0.2">
      <c r="B395" s="15" t="s">
        <v>760</v>
      </c>
      <c r="C395" s="21">
        <v>1</v>
      </c>
      <c r="D395" s="24">
        <v>3.6999999999999998E-2</v>
      </c>
      <c r="E395" s="24">
        <v>7.4695096209487291E-2</v>
      </c>
      <c r="F395" s="24">
        <v>-3.7695096209487293E-2</v>
      </c>
      <c r="G395" s="24">
        <v>-0.11862249937183308</v>
      </c>
      <c r="H395" s="24">
        <v>3.9059042617997787E-2</v>
      </c>
      <c r="I395" s="24">
        <v>-2.0875501173928807E-3</v>
      </c>
      <c r="J395" s="24">
        <v>0.15147774253636748</v>
      </c>
      <c r="K395" s="24">
        <v>0.32016504572454857</v>
      </c>
      <c r="L395" s="24">
        <v>-0.55468846837306907</v>
      </c>
      <c r="M395" s="24">
        <v>0.70407866079204373</v>
      </c>
    </row>
    <row r="396" spans="2:13" x14ac:dyDescent="0.2">
      <c r="B396" s="15" t="s">
        <v>761</v>
      </c>
      <c r="C396" s="21">
        <v>1</v>
      </c>
      <c r="D396" s="24">
        <v>6.3E-2</v>
      </c>
      <c r="E396" s="24">
        <v>0.1725486952794214</v>
      </c>
      <c r="F396" s="24">
        <v>-0.1095486952794214</v>
      </c>
      <c r="G396" s="24">
        <v>-0.34473821116545306</v>
      </c>
      <c r="H396" s="24">
        <v>3.4207713613520083E-2</v>
      </c>
      <c r="I396" s="24">
        <v>0.10530283875072502</v>
      </c>
      <c r="J396" s="24">
        <v>0.23979455180811779</v>
      </c>
      <c r="K396" s="24">
        <v>0.31960947320790151</v>
      </c>
      <c r="L396" s="24">
        <v>-0.45574271943986644</v>
      </c>
      <c r="M396" s="24">
        <v>0.80084010999870925</v>
      </c>
    </row>
    <row r="397" spans="2:13" x14ac:dyDescent="0.2">
      <c r="B397" s="15" t="s">
        <v>1029</v>
      </c>
      <c r="C397" s="21">
        <v>1</v>
      </c>
      <c r="D397" s="24">
        <v>6.2E-2</v>
      </c>
      <c r="E397" s="24">
        <v>4.412351888775827E-2</v>
      </c>
      <c r="F397" s="24">
        <v>1.7876481112241729E-2</v>
      </c>
      <c r="G397" s="24">
        <v>5.6255404090831553E-2</v>
      </c>
      <c r="H397" s="24">
        <v>5.1508689229661182E-2</v>
      </c>
      <c r="I397" s="24">
        <v>-5.7132763980267467E-2</v>
      </c>
      <c r="J397" s="24">
        <v>0.14537980175578402</v>
      </c>
      <c r="K397" s="24">
        <v>0.32192109710257499</v>
      </c>
      <c r="L397" s="24">
        <v>-0.58871210859376699</v>
      </c>
      <c r="M397" s="24">
        <v>0.67695914636928345</v>
      </c>
    </row>
    <row r="398" spans="2:13" x14ac:dyDescent="0.2">
      <c r="B398" s="15" t="s">
        <v>762</v>
      </c>
      <c r="C398" s="21">
        <v>1</v>
      </c>
      <c r="D398" s="24">
        <v>9.2999999999999999E-2</v>
      </c>
      <c r="E398" s="24">
        <v>8.9221279926350303E-2</v>
      </c>
      <c r="F398" s="24">
        <v>3.7787200736496968E-3</v>
      </c>
      <c r="G398" s="24">
        <v>1.1891234262191075E-2</v>
      </c>
      <c r="H398" s="24">
        <v>1.7093952286995378E-2</v>
      </c>
      <c r="I398" s="24">
        <v>5.5617822063403537E-2</v>
      </c>
      <c r="J398" s="24">
        <v>0.12282473778929706</v>
      </c>
      <c r="K398" s="24">
        <v>0.31823301352681466</v>
      </c>
      <c r="L398" s="24">
        <v>-0.53636427694819344</v>
      </c>
      <c r="M398" s="24">
        <v>0.71480683680089407</v>
      </c>
    </row>
    <row r="399" spans="2:13" x14ac:dyDescent="0.2">
      <c r="B399" s="15" t="s">
        <v>1030</v>
      </c>
      <c r="C399" s="21">
        <v>1</v>
      </c>
      <c r="D399" s="24">
        <v>5.2999999999999999E-2</v>
      </c>
      <c r="E399" s="24">
        <v>7.5145682329885402E-2</v>
      </c>
      <c r="F399" s="24">
        <v>-2.2145682329885404E-2</v>
      </c>
      <c r="G399" s="24">
        <v>-6.9690130877142459E-2</v>
      </c>
      <c r="H399" s="24">
        <v>1.8257298679069271E-2</v>
      </c>
      <c r="I399" s="24">
        <v>3.9255306800986878E-2</v>
      </c>
      <c r="J399" s="24">
        <v>0.11103605785878393</v>
      </c>
      <c r="K399" s="24">
        <v>0.3182976227505076</v>
      </c>
      <c r="L399" s="24">
        <v>-0.55056688398574449</v>
      </c>
      <c r="M399" s="24">
        <v>0.70085824864551527</v>
      </c>
    </row>
    <row r="400" spans="2:13" x14ac:dyDescent="0.2">
      <c r="B400" s="15" t="s">
        <v>763</v>
      </c>
      <c r="C400" s="21">
        <v>1</v>
      </c>
      <c r="D400" s="24">
        <v>5.3999999999999999E-2</v>
      </c>
      <c r="E400" s="24">
        <v>4.5080930978949246E-2</v>
      </c>
      <c r="F400" s="24">
        <v>8.9190690210507531E-3</v>
      </c>
      <c r="G400" s="24">
        <v>2.8067371242857988E-2</v>
      </c>
      <c r="H400" s="24">
        <v>2.7973776516442166E-2</v>
      </c>
      <c r="I400" s="24">
        <v>-9.9101912995944313E-3</v>
      </c>
      <c r="J400" s="24">
        <v>0.10007205325749292</v>
      </c>
      <c r="K400" s="24">
        <v>0.31900247626963579</v>
      </c>
      <c r="L400" s="24">
        <v>-0.58201724324829229</v>
      </c>
      <c r="M400" s="24">
        <v>0.67217910520619084</v>
      </c>
    </row>
    <row r="401" spans="2:13" x14ac:dyDescent="0.2">
      <c r="B401" s="15" t="s">
        <v>976</v>
      </c>
      <c r="C401" s="21">
        <v>1</v>
      </c>
      <c r="D401" s="24">
        <v>-6.5000000000000002E-2</v>
      </c>
      <c r="E401" s="24">
        <v>-9.6768953368996269E-2</v>
      </c>
      <c r="F401" s="24">
        <v>3.1768953368996267E-2</v>
      </c>
      <c r="G401" s="24">
        <v>9.9973551735068278E-2</v>
      </c>
      <c r="H401" s="24">
        <v>5.2879399844827861E-2</v>
      </c>
      <c r="I401" s="24">
        <v>-0.20071979251199706</v>
      </c>
      <c r="J401" s="24">
        <v>7.1818857740045122E-3</v>
      </c>
      <c r="K401" s="24">
        <v>0.32214325791721438</v>
      </c>
      <c r="L401" s="24">
        <v>-0.73004130674329304</v>
      </c>
      <c r="M401" s="24">
        <v>0.5365034000053005</v>
      </c>
    </row>
    <row r="402" spans="2:13" x14ac:dyDescent="0.2">
      <c r="B402" s="15" t="s">
        <v>764</v>
      </c>
      <c r="C402" s="21">
        <v>1</v>
      </c>
      <c r="D402" s="24">
        <v>-7.0000000000000007E-2</v>
      </c>
      <c r="E402" s="24">
        <v>-0.15603100480519025</v>
      </c>
      <c r="F402" s="24">
        <v>8.6031004805190242E-2</v>
      </c>
      <c r="G402" s="24">
        <v>0.27073051509796514</v>
      </c>
      <c r="H402" s="24">
        <v>6.4777724041853932E-2</v>
      </c>
      <c r="I402" s="24">
        <v>-0.28337168551798536</v>
      </c>
      <c r="J402" s="24">
        <v>-2.8690324092395136E-2</v>
      </c>
      <c r="K402" s="24">
        <v>0.32430880534701845</v>
      </c>
      <c r="L402" s="24">
        <v>-0.79356041240462349</v>
      </c>
      <c r="M402" s="24">
        <v>0.48149840279424294</v>
      </c>
    </row>
    <row r="403" spans="2:13" x14ac:dyDescent="0.2">
      <c r="B403" s="15" t="s">
        <v>1031</v>
      </c>
      <c r="C403" s="21">
        <v>1</v>
      </c>
      <c r="D403" s="24">
        <v>-0.129</v>
      </c>
      <c r="E403" s="24">
        <v>1.6066591107706529E-3</v>
      </c>
      <c r="F403" s="24">
        <v>-0.13060665911077066</v>
      </c>
      <c r="G403" s="24">
        <v>-0.41100540643865713</v>
      </c>
      <c r="H403" s="24">
        <v>3.4021556710143876E-2</v>
      </c>
      <c r="I403" s="24">
        <v>-6.527324836451355E-2</v>
      </c>
      <c r="J403" s="24">
        <v>6.8486566586054856E-2</v>
      </c>
      <c r="K403" s="24">
        <v>0.3195896024819162</v>
      </c>
      <c r="L403" s="24">
        <v>-0.62664569354187849</v>
      </c>
      <c r="M403" s="24">
        <v>0.62985901176341974</v>
      </c>
    </row>
    <row r="404" spans="2:13" x14ac:dyDescent="0.2">
      <c r="B404" s="15" t="s">
        <v>977</v>
      </c>
      <c r="C404" s="21">
        <v>1</v>
      </c>
      <c r="D404" s="24">
        <v>5.3999999999999999E-2</v>
      </c>
      <c r="E404" s="24">
        <v>3.8633446350636091E-2</v>
      </c>
      <c r="F404" s="24">
        <v>1.5366553649363908E-2</v>
      </c>
      <c r="G404" s="24">
        <v>4.8356926600976104E-2</v>
      </c>
      <c r="H404" s="24">
        <v>3.5083693272212342E-2</v>
      </c>
      <c r="I404" s="24">
        <v>-3.0334419521215988E-2</v>
      </c>
      <c r="J404" s="24">
        <v>0.10760131222248817</v>
      </c>
      <c r="K404" s="24">
        <v>0.31970441540145544</v>
      </c>
      <c r="L404" s="24">
        <v>-0.58984460665726646</v>
      </c>
      <c r="M404" s="24">
        <v>0.66711149935853853</v>
      </c>
    </row>
    <row r="405" spans="2:13" x14ac:dyDescent="0.2">
      <c r="B405" s="15" t="s">
        <v>765</v>
      </c>
      <c r="C405" s="21">
        <v>1</v>
      </c>
      <c r="D405" s="24">
        <v>8.3000000000000004E-2</v>
      </c>
      <c r="E405" s="24">
        <v>4.8300761261264397E-2</v>
      </c>
      <c r="F405" s="24">
        <v>3.4699238738735608E-2</v>
      </c>
      <c r="G405" s="24">
        <v>0.10919485130410111</v>
      </c>
      <c r="H405" s="24">
        <v>3.1891620224176298E-2</v>
      </c>
      <c r="I405" s="24">
        <v>-1.4392096329048767E-2</v>
      </c>
      <c r="J405" s="24">
        <v>0.11099361885157756</v>
      </c>
      <c r="K405" s="24">
        <v>0.31936988451338177</v>
      </c>
      <c r="L405" s="24">
        <v>-0.57951966766927421</v>
      </c>
      <c r="M405" s="24">
        <v>0.67612119019180295</v>
      </c>
    </row>
    <row r="406" spans="2:13" x14ac:dyDescent="0.2">
      <c r="B406" s="15" t="s">
        <v>766</v>
      </c>
      <c r="C406" s="21">
        <v>1</v>
      </c>
      <c r="D406" s="24">
        <v>0.13200000000000001</v>
      </c>
      <c r="E406" s="24">
        <v>3.9372857928518967E-2</v>
      </c>
      <c r="F406" s="24">
        <v>9.2627142071481039E-2</v>
      </c>
      <c r="G406" s="24">
        <v>0.29148786465820248</v>
      </c>
      <c r="H406" s="24">
        <v>3.3714929368011223E-2</v>
      </c>
      <c r="I406" s="24">
        <v>-2.6904278531730816E-2</v>
      </c>
      <c r="J406" s="24">
        <v>0.10564999438876875</v>
      </c>
      <c r="K406" s="24">
        <v>0.31955710625153949</v>
      </c>
      <c r="L406" s="24">
        <v>-0.58881561331801446</v>
      </c>
      <c r="M406" s="24">
        <v>0.6675613291750524</v>
      </c>
    </row>
    <row r="407" spans="2:13" x14ac:dyDescent="0.2">
      <c r="B407" s="15" t="s">
        <v>767</v>
      </c>
      <c r="C407" s="21">
        <v>1</v>
      </c>
      <c r="D407" s="24">
        <v>0.16800000000000001</v>
      </c>
      <c r="E407" s="24">
        <v>5.3670862035998954E-2</v>
      </c>
      <c r="F407" s="24">
        <v>0.11432913796400106</v>
      </c>
      <c r="G407" s="24">
        <v>0.35978176102661275</v>
      </c>
      <c r="H407" s="24">
        <v>3.2199040513596046E-2</v>
      </c>
      <c r="I407" s="24">
        <v>-9.6263253528471315E-3</v>
      </c>
      <c r="J407" s="24">
        <v>0.11696804942484504</v>
      </c>
      <c r="K407" s="24">
        <v>0.31940072934100183</v>
      </c>
      <c r="L407" s="24">
        <v>-0.57421020195703543</v>
      </c>
      <c r="M407" s="24">
        <v>0.68155192602903325</v>
      </c>
    </row>
    <row r="408" spans="2:13" x14ac:dyDescent="0.2">
      <c r="B408" s="15" t="s">
        <v>768</v>
      </c>
      <c r="C408" s="21">
        <v>1</v>
      </c>
      <c r="D408" s="24">
        <v>0.13700000000000001</v>
      </c>
      <c r="E408" s="24">
        <v>4.43949932552411E-2</v>
      </c>
      <c r="F408" s="24">
        <v>9.2605006744758911E-2</v>
      </c>
      <c r="G408" s="24">
        <v>0.29141820711533273</v>
      </c>
      <c r="H408" s="24">
        <v>2.3660936598524366E-2</v>
      </c>
      <c r="I408" s="24">
        <v>-2.117906315167277E-3</v>
      </c>
      <c r="J408" s="24">
        <v>9.0907892825649483E-2</v>
      </c>
      <c r="K408" s="24">
        <v>0.31865324039508386</v>
      </c>
      <c r="L408" s="24">
        <v>-0.58201664968902367</v>
      </c>
      <c r="M408" s="24">
        <v>0.67080663619950587</v>
      </c>
    </row>
    <row r="409" spans="2:13" x14ac:dyDescent="0.2">
      <c r="B409" s="15" t="s">
        <v>769</v>
      </c>
      <c r="C409" s="21">
        <v>1</v>
      </c>
      <c r="D409" s="24">
        <v>9.9000000000000005E-2</v>
      </c>
      <c r="E409" s="24">
        <v>7.0864894835157788E-2</v>
      </c>
      <c r="F409" s="24">
        <v>2.8135105164842217E-2</v>
      </c>
      <c r="G409" s="24">
        <v>8.8538213994608816E-2</v>
      </c>
      <c r="H409" s="24">
        <v>2.3975123139389896E-2</v>
      </c>
      <c r="I409" s="24">
        <v>2.373436430323609E-2</v>
      </c>
      <c r="J409" s="24">
        <v>0.11799542536707949</v>
      </c>
      <c r="K409" s="24">
        <v>0.31867672369207733</v>
      </c>
      <c r="L409" s="24">
        <v>-0.55559291180301196</v>
      </c>
      <c r="M409" s="24">
        <v>0.69732270147332753</v>
      </c>
    </row>
    <row r="410" spans="2:13" x14ac:dyDescent="0.2">
      <c r="B410" s="15" t="s">
        <v>770</v>
      </c>
      <c r="C410" s="21">
        <v>1</v>
      </c>
      <c r="D410" s="24">
        <v>9.8000000000000004E-2</v>
      </c>
      <c r="E410" s="24">
        <v>1.617620711211934E-2</v>
      </c>
      <c r="F410" s="24">
        <v>8.1823792887880664E-2</v>
      </c>
      <c r="G410" s="24">
        <v>0.25749086211380284</v>
      </c>
      <c r="H410" s="24">
        <v>2.9366140638265321E-2</v>
      </c>
      <c r="I410" s="24">
        <v>-4.1552038115641794E-2</v>
      </c>
      <c r="J410" s="24">
        <v>7.3904452339880466E-2</v>
      </c>
      <c r="K410" s="24">
        <v>0.31912758876279262</v>
      </c>
      <c r="L410" s="24">
        <v>-0.61116791447248808</v>
      </c>
      <c r="M410" s="24">
        <v>0.64352032869672671</v>
      </c>
    </row>
    <row r="411" spans="2:13" x14ac:dyDescent="0.2">
      <c r="B411" s="15" t="s">
        <v>771</v>
      </c>
      <c r="C411" s="21">
        <v>1</v>
      </c>
      <c r="D411" s="24">
        <v>-0.14899999999999999</v>
      </c>
      <c r="E411" s="24">
        <v>-1.9349711387084884E-2</v>
      </c>
      <c r="F411" s="24">
        <v>-0.12965028861291511</v>
      </c>
      <c r="G411" s="24">
        <v>-0.40799580916503203</v>
      </c>
      <c r="H411" s="24">
        <v>3.8373543658070899E-2</v>
      </c>
      <c r="I411" s="24">
        <v>-9.4784797183301739E-2</v>
      </c>
      <c r="J411" s="24">
        <v>5.6085374409131972E-2</v>
      </c>
      <c r="K411" s="24">
        <v>0.32008214031158561</v>
      </c>
      <c r="L411" s="24">
        <v>-0.64857029970152391</v>
      </c>
      <c r="M411" s="24">
        <v>0.6098708769273542</v>
      </c>
    </row>
    <row r="412" spans="2:13" x14ac:dyDescent="0.2">
      <c r="B412" s="15" t="s">
        <v>772</v>
      </c>
      <c r="C412" s="21">
        <v>1</v>
      </c>
      <c r="D412" s="24">
        <v>-0.23</v>
      </c>
      <c r="E412" s="24">
        <v>-4.4455991995721394E-2</v>
      </c>
      <c r="F412" s="24">
        <v>-0.18554400800427862</v>
      </c>
      <c r="G412" s="24">
        <v>-0.58388745980691836</v>
      </c>
      <c r="H412" s="24">
        <v>4.1675331077463358E-2</v>
      </c>
      <c r="I412" s="24">
        <v>-0.12638176365306419</v>
      </c>
      <c r="J412" s="24">
        <v>3.7469779661621391E-2</v>
      </c>
      <c r="K412" s="24">
        <v>0.32049474397247746</v>
      </c>
      <c r="L412" s="24">
        <v>-0.67448768060458586</v>
      </c>
      <c r="M412" s="24">
        <v>0.58557569661314313</v>
      </c>
    </row>
    <row r="413" spans="2:13" x14ac:dyDescent="0.2">
      <c r="B413" s="15" t="s">
        <v>773</v>
      </c>
      <c r="C413" s="21">
        <v>1</v>
      </c>
      <c r="D413" s="24">
        <v>2.4E-2</v>
      </c>
      <c r="E413" s="24">
        <v>2.4806519905242796E-2</v>
      </c>
      <c r="F413" s="24">
        <v>-8.0651990524279599E-4</v>
      </c>
      <c r="G413" s="24">
        <v>-2.5380332343854155E-3</v>
      </c>
      <c r="H413" s="24">
        <v>3.6896775966737759E-2</v>
      </c>
      <c r="I413" s="24">
        <v>-4.7725521582910352E-2</v>
      </c>
      <c r="J413" s="24">
        <v>9.7338561393395945E-2</v>
      </c>
      <c r="K413" s="24">
        <v>0.31990845529667911</v>
      </c>
      <c r="L413" s="24">
        <v>-0.6040726367155862</v>
      </c>
      <c r="M413" s="24">
        <v>0.6536856765260719</v>
      </c>
    </row>
    <row r="414" spans="2:13" x14ac:dyDescent="0.2">
      <c r="B414" s="15" t="s">
        <v>774</v>
      </c>
      <c r="C414" s="21">
        <v>1</v>
      </c>
      <c r="D414" s="24">
        <v>0.183</v>
      </c>
      <c r="E414" s="24">
        <v>0.12505377293095862</v>
      </c>
      <c r="F414" s="24">
        <v>5.7946227069041373E-2</v>
      </c>
      <c r="G414" s="24">
        <v>0.18235067622316992</v>
      </c>
      <c r="H414" s="24">
        <v>2.9774308403654769E-2</v>
      </c>
      <c r="I414" s="24">
        <v>6.6523147535346425E-2</v>
      </c>
      <c r="J414" s="24">
        <v>0.18358439832657081</v>
      </c>
      <c r="K414" s="24">
        <v>0.31916540717077041</v>
      </c>
      <c r="L414" s="24">
        <v>-0.50236469244831883</v>
      </c>
      <c r="M414" s="24">
        <v>0.75247223831023613</v>
      </c>
    </row>
    <row r="415" spans="2:13" x14ac:dyDescent="0.2">
      <c r="B415" s="15" t="s">
        <v>978</v>
      </c>
      <c r="C415" s="21">
        <v>1</v>
      </c>
      <c r="D415" s="24">
        <v>9.4E-2</v>
      </c>
      <c r="E415" s="24">
        <v>0.1960531321780983</v>
      </c>
      <c r="F415" s="24">
        <v>-0.1020531321780983</v>
      </c>
      <c r="G415" s="24">
        <v>-0.32115046319057322</v>
      </c>
      <c r="H415" s="24">
        <v>3.2200180874587966E-2</v>
      </c>
      <c r="I415" s="24">
        <v>0.13275370305650971</v>
      </c>
      <c r="J415" s="24">
        <v>0.25935256129968687</v>
      </c>
      <c r="K415" s="24">
        <v>0.31940084430371168</v>
      </c>
      <c r="L415" s="24">
        <v>-0.43182815780975059</v>
      </c>
      <c r="M415" s="24">
        <v>0.82393442216594714</v>
      </c>
    </row>
    <row r="416" spans="2:13" x14ac:dyDescent="0.2">
      <c r="B416" s="15" t="s">
        <v>979</v>
      </c>
      <c r="C416" s="21">
        <v>1</v>
      </c>
      <c r="D416" s="24">
        <v>0.105</v>
      </c>
      <c r="E416" s="24">
        <v>0.21102570086212327</v>
      </c>
      <c r="F416" s="24">
        <v>-0.10602570086212328</v>
      </c>
      <c r="G416" s="24">
        <v>-0.33365171862195508</v>
      </c>
      <c r="H416" s="24">
        <v>2.214627662587999E-2</v>
      </c>
      <c r="I416" s="24">
        <v>0.16749033461536697</v>
      </c>
      <c r="J416" s="24">
        <v>0.25456106710887955</v>
      </c>
      <c r="K416" s="24">
        <v>0.31854435368086137</v>
      </c>
      <c r="L416" s="24">
        <v>-0.41517189151900791</v>
      </c>
      <c r="M416" s="24">
        <v>0.8372232932432544</v>
      </c>
    </row>
    <row r="417" spans="2:13" x14ac:dyDescent="0.2">
      <c r="B417" s="15" t="s">
        <v>1032</v>
      </c>
      <c r="C417" s="21">
        <v>1</v>
      </c>
      <c r="D417" s="24">
        <v>9.0999999999999998E-2</v>
      </c>
      <c r="E417" s="24">
        <v>0.22677962883401837</v>
      </c>
      <c r="F417" s="24">
        <v>-0.13577962883401837</v>
      </c>
      <c r="G417" s="24">
        <v>-0.42728419756671965</v>
      </c>
      <c r="H417" s="24">
        <v>2.3342326785554916E-2</v>
      </c>
      <c r="I417" s="24">
        <v>0.18089305553649807</v>
      </c>
      <c r="J417" s="24">
        <v>0.27266620213153869</v>
      </c>
      <c r="K417" s="24">
        <v>0.31862974109980902</v>
      </c>
      <c r="L417" s="24">
        <v>-0.39958581896676415</v>
      </c>
      <c r="M417" s="24">
        <v>0.85314507663480088</v>
      </c>
    </row>
    <row r="418" spans="2:13" x14ac:dyDescent="0.2">
      <c r="B418" s="15" t="s">
        <v>1090</v>
      </c>
      <c r="C418" s="21">
        <v>1</v>
      </c>
      <c r="D418" s="24">
        <v>9.6000000000000002E-2</v>
      </c>
      <c r="E418" s="24">
        <v>0.19630257095454076</v>
      </c>
      <c r="F418" s="24">
        <v>-0.10030257095454076</v>
      </c>
      <c r="G418" s="24">
        <v>-0.31564163131260742</v>
      </c>
      <c r="H418" s="24">
        <v>2.3309706682376197E-2</v>
      </c>
      <c r="I418" s="24">
        <v>0.15048012257349663</v>
      </c>
      <c r="J418" s="24">
        <v>0.24212501933558489</v>
      </c>
      <c r="K418" s="24">
        <v>0.31862735306182693</v>
      </c>
      <c r="L418" s="24">
        <v>-0.43005818241792237</v>
      </c>
      <c r="M418" s="24">
        <v>0.82266332432700384</v>
      </c>
    </row>
    <row r="419" spans="2:13" x14ac:dyDescent="0.2">
      <c r="B419" s="15" t="s">
        <v>1033</v>
      </c>
      <c r="C419" s="21">
        <v>1</v>
      </c>
      <c r="D419" s="24">
        <v>8.5000000000000006E-2</v>
      </c>
      <c r="E419" s="24">
        <v>0.23120643254226528</v>
      </c>
      <c r="F419" s="24">
        <v>-0.14620643254226529</v>
      </c>
      <c r="G419" s="24">
        <v>-0.46009625114148806</v>
      </c>
      <c r="H419" s="24">
        <v>2.026532889854327E-2</v>
      </c>
      <c r="I419" s="24">
        <v>0.19136865165416536</v>
      </c>
      <c r="J419" s="24">
        <v>0.27104421343036517</v>
      </c>
      <c r="K419" s="24">
        <v>0.31841911256853578</v>
      </c>
      <c r="L419" s="24">
        <v>-0.39474495964068568</v>
      </c>
      <c r="M419" s="24">
        <v>0.85715782472521618</v>
      </c>
    </row>
    <row r="420" spans="2:13" x14ac:dyDescent="0.2">
      <c r="B420" s="15" t="s">
        <v>1034</v>
      </c>
      <c r="C420" s="21">
        <v>1</v>
      </c>
      <c r="D420" s="24">
        <v>0.10100000000000001</v>
      </c>
      <c r="E420" s="24">
        <v>0.31583212004519517</v>
      </c>
      <c r="F420" s="24">
        <v>-0.21483212004519517</v>
      </c>
      <c r="G420" s="24">
        <v>-0.67605406505626076</v>
      </c>
      <c r="H420" s="24">
        <v>2.8489480606801884E-2</v>
      </c>
      <c r="I420" s="24">
        <v>0.25982722164400862</v>
      </c>
      <c r="J420" s="24">
        <v>0.37183701844638173</v>
      </c>
      <c r="K420" s="24">
        <v>0.31904811267082123</v>
      </c>
      <c r="L420" s="24">
        <v>-0.31135576666389403</v>
      </c>
      <c r="M420" s="24">
        <v>0.94302000675428443</v>
      </c>
    </row>
    <row r="421" spans="2:13" x14ac:dyDescent="0.2">
      <c r="B421" s="15" t="s">
        <v>1091</v>
      </c>
      <c r="C421" s="21">
        <v>1</v>
      </c>
      <c r="D421" s="24">
        <v>0.16200000000000001</v>
      </c>
      <c r="E421" s="24">
        <v>0.47037277108882708</v>
      </c>
      <c r="F421" s="24">
        <v>-0.3083727710888271</v>
      </c>
      <c r="G421" s="24">
        <v>-0.97041664627899771</v>
      </c>
      <c r="H421" s="24">
        <v>4.6889481273523492E-2</v>
      </c>
      <c r="I421" s="24">
        <v>0.37819697220181431</v>
      </c>
      <c r="J421" s="24">
        <v>0.56254856997583991</v>
      </c>
      <c r="K421" s="24">
        <v>0.32121436946012832</v>
      </c>
      <c r="L421" s="24">
        <v>-0.16107356431121717</v>
      </c>
      <c r="M421" s="24">
        <v>1.1018191064888714</v>
      </c>
    </row>
    <row r="422" spans="2:13" x14ac:dyDescent="0.2">
      <c r="B422" s="15" t="s">
        <v>1035</v>
      </c>
      <c r="C422" s="21">
        <v>1</v>
      </c>
      <c r="D422" s="24">
        <v>0.16300000000000001</v>
      </c>
      <c r="E422" s="24">
        <v>0.91196518598415732</v>
      </c>
      <c r="F422" s="24">
        <v>-0.74896518598415729</v>
      </c>
      <c r="G422" s="24">
        <v>-2.3569145920250976</v>
      </c>
      <c r="H422" s="24">
        <v>7.7912799608687855E-2</v>
      </c>
      <c r="I422" s="24">
        <v>0.75880344581558501</v>
      </c>
      <c r="J422" s="24">
        <v>1.0651269261527296</v>
      </c>
      <c r="K422" s="24">
        <v>0.32718565377539288</v>
      </c>
      <c r="L422" s="24">
        <v>0.2687804417301044</v>
      </c>
      <c r="M422" s="24">
        <v>1.5551499302382101</v>
      </c>
    </row>
    <row r="423" spans="2:13" x14ac:dyDescent="0.2">
      <c r="B423" s="15" t="s">
        <v>1036</v>
      </c>
      <c r="C423" s="21">
        <v>1</v>
      </c>
      <c r="D423" s="24">
        <v>0.152</v>
      </c>
      <c r="E423" s="24">
        <v>0.22944581843991049</v>
      </c>
      <c r="F423" s="24">
        <v>-7.7445818439910497E-2</v>
      </c>
      <c r="G423" s="24">
        <v>-0.24371383742289526</v>
      </c>
      <c r="H423" s="24">
        <v>2.6218895830150659E-2</v>
      </c>
      <c r="I423" s="24">
        <v>0.17790445770312324</v>
      </c>
      <c r="J423" s="24">
        <v>0.28098717917669774</v>
      </c>
      <c r="K423" s="24">
        <v>0.31885338039939298</v>
      </c>
      <c r="L423" s="24">
        <v>-0.3973592616737448</v>
      </c>
      <c r="M423" s="24">
        <v>0.85625089855356584</v>
      </c>
    </row>
    <row r="424" spans="2:13" x14ac:dyDescent="0.2">
      <c r="B424" s="15" t="s">
        <v>1092</v>
      </c>
      <c r="C424" s="21">
        <v>1</v>
      </c>
      <c r="D424" s="24">
        <v>0.151</v>
      </c>
      <c r="E424" s="24">
        <v>0.11155975712695733</v>
      </c>
      <c r="F424" s="24">
        <v>3.9440242873042666E-2</v>
      </c>
      <c r="G424" s="24">
        <v>0.12411429219949674</v>
      </c>
      <c r="H424" s="24">
        <v>2.9696414372340291E-2</v>
      </c>
      <c r="I424" s="24">
        <v>5.3182256576618181E-2</v>
      </c>
      <c r="J424" s="24">
        <v>0.16993725767729648</v>
      </c>
      <c r="K424" s="24">
        <v>0.31915815001365927</v>
      </c>
      <c r="L424" s="24">
        <v>-0.51584444206220248</v>
      </c>
      <c r="M424" s="24">
        <v>0.73896395631611711</v>
      </c>
    </row>
    <row r="425" spans="2:13" x14ac:dyDescent="0.2">
      <c r="B425" s="15" t="s">
        <v>1037</v>
      </c>
      <c r="C425" s="21">
        <v>1</v>
      </c>
      <c r="D425" s="24">
        <v>-0.34</v>
      </c>
      <c r="E425" s="24">
        <v>5.392197063740483E-2</v>
      </c>
      <c r="F425" s="24">
        <v>-0.39392197063740486</v>
      </c>
      <c r="G425" s="24">
        <v>-1.2396309709570674</v>
      </c>
      <c r="H425" s="24">
        <v>4.6006320068562923E-2</v>
      </c>
      <c r="I425" s="24">
        <v>-3.6517701352865674E-2</v>
      </c>
      <c r="J425" s="24">
        <v>0.14436164262767534</v>
      </c>
      <c r="K425" s="24">
        <v>0.32108663812095756</v>
      </c>
      <c r="L425" s="24">
        <v>-0.57727326925227773</v>
      </c>
      <c r="M425" s="24">
        <v>0.68511721052708729</v>
      </c>
    </row>
    <row r="426" spans="2:13" x14ac:dyDescent="0.2">
      <c r="B426" s="15" t="s">
        <v>1038</v>
      </c>
      <c r="C426" s="21">
        <v>1</v>
      </c>
      <c r="D426" s="24">
        <v>0.13100000000000001</v>
      </c>
      <c r="E426" s="24">
        <v>0.14136302389602129</v>
      </c>
      <c r="F426" s="24">
        <v>-1.0363023896021284E-2</v>
      </c>
      <c r="G426" s="24">
        <v>-3.2611345220195577E-2</v>
      </c>
      <c r="H426" s="24">
        <v>3.8445500871343019E-2</v>
      </c>
      <c r="I426" s="24">
        <v>6.5786483909250487E-2</v>
      </c>
      <c r="J426" s="24">
        <v>0.21693956388279209</v>
      </c>
      <c r="K426" s="24">
        <v>0.3200907749854971</v>
      </c>
      <c r="L426" s="24">
        <v>-0.48787453854447549</v>
      </c>
      <c r="M426" s="24">
        <v>0.77060058633651807</v>
      </c>
    </row>
    <row r="427" spans="2:13" x14ac:dyDescent="0.2">
      <c r="B427" s="15" t="s">
        <v>1039</v>
      </c>
      <c r="C427" s="21">
        <v>1</v>
      </c>
      <c r="D427" s="24">
        <v>9.2999999999999999E-2</v>
      </c>
      <c r="E427" s="24">
        <v>0.14946937379567155</v>
      </c>
      <c r="F427" s="24">
        <v>-5.6469373795671546E-2</v>
      </c>
      <c r="G427" s="24">
        <v>-0.17770317444949069</v>
      </c>
      <c r="H427" s="24">
        <v>4.1660542494678994E-2</v>
      </c>
      <c r="I427" s="24">
        <v>6.7572673678374245E-2</v>
      </c>
      <c r="J427" s="24">
        <v>0.23136607391296884</v>
      </c>
      <c r="K427" s="24">
        <v>0.32049282128390749</v>
      </c>
      <c r="L427" s="24">
        <v>-0.48055853517327934</v>
      </c>
      <c r="M427" s="24">
        <v>0.77949728276462249</v>
      </c>
    </row>
    <row r="428" spans="2:13" x14ac:dyDescent="0.2">
      <c r="B428" s="15" t="s">
        <v>1040</v>
      </c>
      <c r="C428" s="21">
        <v>1</v>
      </c>
      <c r="D428" s="24">
        <v>8.5000000000000006E-2</v>
      </c>
      <c r="E428" s="24">
        <v>3.1770174756882361E-2</v>
      </c>
      <c r="F428" s="24">
        <v>5.3229825243117646E-2</v>
      </c>
      <c r="G428" s="24">
        <v>0.16750865620221719</v>
      </c>
      <c r="H428" s="24">
        <v>5.0805233918367762E-2</v>
      </c>
      <c r="I428" s="24">
        <v>-6.8103248810108707E-2</v>
      </c>
      <c r="J428" s="24">
        <v>0.13164359832387343</v>
      </c>
      <c r="K428" s="24">
        <v>0.32180929055430918</v>
      </c>
      <c r="L428" s="24">
        <v>-0.60084566232331416</v>
      </c>
      <c r="M428" s="24">
        <v>0.6643860118370789</v>
      </c>
    </row>
    <row r="429" spans="2:13" x14ac:dyDescent="0.2">
      <c r="B429" s="15" t="s">
        <v>1041</v>
      </c>
      <c r="C429" s="21">
        <v>1</v>
      </c>
      <c r="D429" s="24">
        <v>0.13400000000000001</v>
      </c>
      <c r="E429" s="24">
        <v>6.7288447703067286E-2</v>
      </c>
      <c r="F429" s="24">
        <v>6.6711552296932722E-2</v>
      </c>
      <c r="G429" s="24">
        <v>0.20993423193452956</v>
      </c>
      <c r="H429" s="24">
        <v>2.6345731943472103E-2</v>
      </c>
      <c r="I429" s="24">
        <v>1.5497751299610382E-2</v>
      </c>
      <c r="J429" s="24">
        <v>0.11907914410652419</v>
      </c>
      <c r="K429" s="24">
        <v>0.31886383502241988</v>
      </c>
      <c r="L429" s="24">
        <v>-0.55953718421033904</v>
      </c>
      <c r="M429" s="24">
        <v>0.69411407961647364</v>
      </c>
    </row>
    <row r="430" spans="2:13" x14ac:dyDescent="0.2">
      <c r="B430" s="15" t="s">
        <v>1042</v>
      </c>
      <c r="C430" s="21">
        <v>1</v>
      </c>
      <c r="D430" s="24">
        <v>0.106</v>
      </c>
      <c r="E430" s="24">
        <v>9.8304840553280384E-2</v>
      </c>
      <c r="F430" s="24">
        <v>7.6951594467196127E-3</v>
      </c>
      <c r="G430" s="24">
        <v>2.4215856661082343E-2</v>
      </c>
      <c r="H430" s="24">
        <v>2.8448843245738202E-2</v>
      </c>
      <c r="I430" s="24">
        <v>4.2379827472190587E-2</v>
      </c>
      <c r="J430" s="24">
        <v>0.1542298536343702</v>
      </c>
      <c r="K430" s="24">
        <v>0.31904448651495027</v>
      </c>
      <c r="L430" s="24">
        <v>-0.52887591782328702</v>
      </c>
      <c r="M430" s="24">
        <v>0.72548559892984776</v>
      </c>
    </row>
    <row r="431" spans="2:13" x14ac:dyDescent="0.2">
      <c r="B431" s="15" t="s">
        <v>1093</v>
      </c>
      <c r="C431" s="21">
        <v>1</v>
      </c>
      <c r="D431" s="24">
        <v>-1.4999999999999999E-2</v>
      </c>
      <c r="E431" s="24">
        <v>-6.5931781058907457E-3</v>
      </c>
      <c r="F431" s="24">
        <v>-8.4068218941092537E-3</v>
      </c>
      <c r="G431" s="24">
        <v>-2.6455383461843972E-2</v>
      </c>
      <c r="H431" s="24">
        <v>3.9182944794124451E-2</v>
      </c>
      <c r="I431" s="24">
        <v>-8.3619392537133033E-2</v>
      </c>
      <c r="J431" s="24">
        <v>7.0433036325351542E-2</v>
      </c>
      <c r="K431" s="24">
        <v>0.32018018498387296</v>
      </c>
      <c r="L431" s="24">
        <v>-0.63600650359184985</v>
      </c>
      <c r="M431" s="24">
        <v>0.6228201473800683</v>
      </c>
    </row>
    <row r="432" spans="2:13" x14ac:dyDescent="0.2">
      <c r="B432" s="15" t="s">
        <v>1043</v>
      </c>
      <c r="C432" s="21">
        <v>1</v>
      </c>
      <c r="D432" s="24">
        <v>-0.13700000000000001</v>
      </c>
      <c r="E432" s="24">
        <v>-1.0571196212562806E-2</v>
      </c>
      <c r="F432" s="24">
        <v>-0.12642880378743721</v>
      </c>
      <c r="G432" s="24">
        <v>-0.39785813556518473</v>
      </c>
      <c r="H432" s="24">
        <v>3.6012293540108396E-2</v>
      </c>
      <c r="I432" s="24">
        <v>-8.1364513533551411E-2</v>
      </c>
      <c r="J432" s="24">
        <v>6.02221211084258E-2</v>
      </c>
      <c r="K432" s="24">
        <v>0.3198076499703949</v>
      </c>
      <c r="L432" s="24">
        <v>-0.63925218874136225</v>
      </c>
      <c r="M432" s="24">
        <v>0.61810979631623653</v>
      </c>
    </row>
    <row r="433" spans="2:13" x14ac:dyDescent="0.2">
      <c r="B433" s="15" t="s">
        <v>775</v>
      </c>
      <c r="C433" s="21">
        <v>1</v>
      </c>
      <c r="D433" s="24">
        <v>-5.8999999999999997E-2</v>
      </c>
      <c r="E433" s="24">
        <v>0.11304270050547173</v>
      </c>
      <c r="F433" s="24">
        <v>-0.17204270050547171</v>
      </c>
      <c r="G433" s="24">
        <v>-0.54140026647557304</v>
      </c>
      <c r="H433" s="24">
        <v>2.6337826104199592E-2</v>
      </c>
      <c r="I433" s="24">
        <v>6.1267545477842064E-2</v>
      </c>
      <c r="J433" s="24">
        <v>0.16481785553310141</v>
      </c>
      <c r="K433" s="24">
        <v>0.31886318190951862</v>
      </c>
      <c r="L433" s="24">
        <v>-0.51378164751223354</v>
      </c>
      <c r="M433" s="24">
        <v>0.73986704852317697</v>
      </c>
    </row>
    <row r="434" spans="2:13" x14ac:dyDescent="0.2">
      <c r="B434" s="15" t="s">
        <v>980</v>
      </c>
      <c r="C434" s="21">
        <v>1</v>
      </c>
      <c r="D434" s="24">
        <v>0.16400000000000001</v>
      </c>
      <c r="E434" s="24">
        <v>9.1442981803792261E-2</v>
      </c>
      <c r="F434" s="24">
        <v>7.2557018196207745E-2</v>
      </c>
      <c r="G434" s="24">
        <v>0.22832929773065569</v>
      </c>
      <c r="H434" s="24">
        <v>2.9900358301137759E-2</v>
      </c>
      <c r="I434" s="24">
        <v>3.2664566292261651E-2</v>
      </c>
      <c r="J434" s="24">
        <v>0.15022139731532286</v>
      </c>
      <c r="K434" s="24">
        <v>0.31917719078922935</v>
      </c>
      <c r="L434" s="24">
        <v>-0.53599864792739815</v>
      </c>
      <c r="M434" s="24">
        <v>0.71888461153498273</v>
      </c>
    </row>
    <row r="435" spans="2:13" x14ac:dyDescent="0.2">
      <c r="B435" s="15" t="s">
        <v>776</v>
      </c>
      <c r="C435" s="21">
        <v>1</v>
      </c>
      <c r="D435" s="24">
        <v>0.04</v>
      </c>
      <c r="E435" s="24">
        <v>0.12236707438194272</v>
      </c>
      <c r="F435" s="24">
        <v>-8.2367074381942712E-2</v>
      </c>
      <c r="G435" s="24">
        <v>-0.25920051178096254</v>
      </c>
      <c r="H435" s="24">
        <v>2.310387963373027E-2</v>
      </c>
      <c r="I435" s="24">
        <v>7.6949242817425545E-2</v>
      </c>
      <c r="J435" s="24">
        <v>0.16778490594645989</v>
      </c>
      <c r="K435" s="24">
        <v>0.31861236157389999</v>
      </c>
      <c r="L435" s="24">
        <v>-0.50396420857756985</v>
      </c>
      <c r="M435" s="24">
        <v>0.74869835734145529</v>
      </c>
    </row>
    <row r="436" spans="2:13" x14ac:dyDescent="0.2">
      <c r="B436" s="15" t="s">
        <v>777</v>
      </c>
      <c r="C436" s="21">
        <v>1</v>
      </c>
      <c r="D436" s="24">
        <v>6.0999999999999999E-2</v>
      </c>
      <c r="E436" s="24">
        <v>0.13126648687951703</v>
      </c>
      <c r="F436" s="24">
        <v>-7.0266486879517032E-2</v>
      </c>
      <c r="G436" s="24">
        <v>-0.22112123681564141</v>
      </c>
      <c r="H436" s="24">
        <v>2.3883236157405133E-2</v>
      </c>
      <c r="I436" s="24">
        <v>8.4316588671556336E-2</v>
      </c>
      <c r="J436" s="24">
        <v>0.17821638508747772</v>
      </c>
      <c r="K436" s="24">
        <v>0.31866982389758541</v>
      </c>
      <c r="L436" s="24">
        <v>-0.49517775607545189</v>
      </c>
      <c r="M436" s="24">
        <v>0.75771072983448595</v>
      </c>
    </row>
    <row r="437" spans="2:13" x14ac:dyDescent="0.2">
      <c r="B437" s="15" t="s">
        <v>778</v>
      </c>
      <c r="C437" s="21">
        <v>1</v>
      </c>
      <c r="D437" s="24">
        <v>7.3999999999999996E-2</v>
      </c>
      <c r="E437" s="24">
        <v>0.16039111796780028</v>
      </c>
      <c r="F437" s="24">
        <v>-8.6391117967800288E-2</v>
      </c>
      <c r="G437" s="24">
        <v>-0.27186375330932555</v>
      </c>
      <c r="H437" s="24">
        <v>3.3029983341750786E-2</v>
      </c>
      <c r="I437" s="24">
        <v>9.5460455075827969E-2</v>
      </c>
      <c r="J437" s="24">
        <v>0.22532178085977261</v>
      </c>
      <c r="K437" s="24">
        <v>0.3194855669558862</v>
      </c>
      <c r="L437" s="24">
        <v>-0.46765672063470387</v>
      </c>
      <c r="M437" s="24">
        <v>0.78843895657030438</v>
      </c>
    </row>
    <row r="438" spans="2:13" x14ac:dyDescent="0.2">
      <c r="B438" s="15" t="s">
        <v>981</v>
      </c>
      <c r="C438" s="21">
        <v>1</v>
      </c>
      <c r="D438" s="24">
        <v>0.13100000000000001</v>
      </c>
      <c r="E438" s="24">
        <v>0.13094271622354137</v>
      </c>
      <c r="F438" s="24">
        <v>5.7283776458638691E-5</v>
      </c>
      <c r="G438" s="24">
        <v>1.8026601389256722E-4</v>
      </c>
      <c r="H438" s="24">
        <v>2.3256302743480478E-2</v>
      </c>
      <c r="I438" s="24">
        <v>8.5225249825614302E-2</v>
      </c>
      <c r="J438" s="24">
        <v>0.17666018262146843</v>
      </c>
      <c r="K438" s="24">
        <v>0.31862345066059422</v>
      </c>
      <c r="L438" s="24">
        <v>-0.49541036577057773</v>
      </c>
      <c r="M438" s="24">
        <v>0.75729579821766047</v>
      </c>
    </row>
    <row r="439" spans="2:13" x14ac:dyDescent="0.2">
      <c r="B439" s="15" t="s">
        <v>982</v>
      </c>
      <c r="C439" s="21">
        <v>1</v>
      </c>
      <c r="D439" s="24">
        <v>4.3999999999999997E-2</v>
      </c>
      <c r="E439" s="24">
        <v>0.12783020948142093</v>
      </c>
      <c r="F439" s="24">
        <v>-8.3830209481420934E-2</v>
      </c>
      <c r="G439" s="24">
        <v>-0.26380484390560321</v>
      </c>
      <c r="H439" s="24">
        <v>2.4398201968286876E-2</v>
      </c>
      <c r="I439" s="24">
        <v>7.986798646780438E-2</v>
      </c>
      <c r="J439" s="24">
        <v>0.17579243249503748</v>
      </c>
      <c r="K439" s="24">
        <v>0.31870883256171773</v>
      </c>
      <c r="L439" s="24">
        <v>-0.49869071708535712</v>
      </c>
      <c r="M439" s="24">
        <v>0.75435113604819892</v>
      </c>
    </row>
    <row r="440" spans="2:13" x14ac:dyDescent="0.2">
      <c r="B440" s="15" t="s">
        <v>1044</v>
      </c>
      <c r="C440" s="21">
        <v>1</v>
      </c>
      <c r="D440" s="24">
        <v>2.3E-2</v>
      </c>
      <c r="E440" s="24">
        <v>0.12885869168231928</v>
      </c>
      <c r="F440" s="24">
        <v>-0.10585869168231929</v>
      </c>
      <c r="G440" s="24">
        <v>-0.33312615831521675</v>
      </c>
      <c r="H440" s="24">
        <v>2.4692045521502372E-2</v>
      </c>
      <c r="I440" s="24">
        <v>8.0318828150407418E-2</v>
      </c>
      <c r="J440" s="24">
        <v>0.17739855521423115</v>
      </c>
      <c r="K440" s="24">
        <v>0.31873146190108631</v>
      </c>
      <c r="L440" s="24">
        <v>-0.49770671986014908</v>
      </c>
      <c r="M440" s="24">
        <v>0.7554241032247877</v>
      </c>
    </row>
    <row r="441" spans="2:13" x14ac:dyDescent="0.2">
      <c r="B441" s="15" t="s">
        <v>1045</v>
      </c>
      <c r="C441" s="21">
        <v>1</v>
      </c>
      <c r="D441" s="24">
        <v>2.1000000000000001E-2</v>
      </c>
      <c r="E441" s="24">
        <v>8.5048394763224761E-2</v>
      </c>
      <c r="F441" s="24">
        <v>-6.4048394763224756E-2</v>
      </c>
      <c r="G441" s="24">
        <v>-0.20155355554326315</v>
      </c>
      <c r="H441" s="24">
        <v>2.8799676002340333E-2</v>
      </c>
      <c r="I441" s="24">
        <v>2.843371123287379E-2</v>
      </c>
      <c r="J441" s="24">
        <v>0.14166307829357572</v>
      </c>
      <c r="K441" s="24">
        <v>0.31907596122460791</v>
      </c>
      <c r="L441" s="24">
        <v>-0.54219423690408142</v>
      </c>
      <c r="M441" s="24">
        <v>0.71229102643053099</v>
      </c>
    </row>
    <row r="442" spans="2:13" x14ac:dyDescent="0.2">
      <c r="B442" s="15" t="s">
        <v>1046</v>
      </c>
      <c r="C442" s="21">
        <v>1</v>
      </c>
      <c r="D442" s="24">
        <v>4.2999999999999997E-2</v>
      </c>
      <c r="E442" s="24">
        <v>5.0069055603765983E-2</v>
      </c>
      <c r="F442" s="24">
        <v>-7.0690556037659863E-3</v>
      </c>
      <c r="G442" s="24">
        <v>-2.2245573781189437E-2</v>
      </c>
      <c r="H442" s="24">
        <v>2.7818568646959019E-2</v>
      </c>
      <c r="I442" s="24">
        <v>-4.6169575335674104E-3</v>
      </c>
      <c r="J442" s="24">
        <v>0.10475506874109938</v>
      </c>
      <c r="K442" s="24">
        <v>0.31898890334168878</v>
      </c>
      <c r="L442" s="24">
        <v>-0.57700243682954722</v>
      </c>
      <c r="M442" s="24">
        <v>0.67714054803707913</v>
      </c>
    </row>
    <row r="443" spans="2:13" x14ac:dyDescent="0.2">
      <c r="B443" s="15" t="s">
        <v>1047</v>
      </c>
      <c r="C443" s="21">
        <v>1</v>
      </c>
      <c r="D443" s="24">
        <v>2.1999999999999999E-2</v>
      </c>
      <c r="E443" s="24">
        <v>8.7471286656886971E-2</v>
      </c>
      <c r="F443" s="24">
        <v>-6.5471286656886979E-2</v>
      </c>
      <c r="G443" s="24">
        <v>-0.20603124653585578</v>
      </c>
      <c r="H443" s="24">
        <v>2.2828701190229009E-2</v>
      </c>
      <c r="I443" s="24">
        <v>4.2594403556232119E-2</v>
      </c>
      <c r="J443" s="24">
        <v>0.13234816975754182</v>
      </c>
      <c r="K443" s="24">
        <v>0.31859252547980543</v>
      </c>
      <c r="L443" s="24">
        <v>-0.53882100231569496</v>
      </c>
      <c r="M443" s="24">
        <v>0.7137635756294689</v>
      </c>
    </row>
    <row r="444" spans="2:13" x14ac:dyDescent="0.2">
      <c r="B444" s="15" t="s">
        <v>1048</v>
      </c>
      <c r="C444" s="21">
        <v>1</v>
      </c>
      <c r="D444" s="24">
        <v>-2E-3</v>
      </c>
      <c r="E444" s="24">
        <v>9.5410141147529839E-2</v>
      </c>
      <c r="F444" s="24">
        <v>-9.7410141147529841E-2</v>
      </c>
      <c r="G444" s="24">
        <v>-0.30653945921418818</v>
      </c>
      <c r="H444" s="24">
        <v>2.2550148143977152E-2</v>
      </c>
      <c r="I444" s="24">
        <v>5.1080840337685569E-2</v>
      </c>
      <c r="J444" s="24">
        <v>0.13973944195737412</v>
      </c>
      <c r="K444" s="24">
        <v>0.31857268695681212</v>
      </c>
      <c r="L444" s="24">
        <v>-0.5308431490633686</v>
      </c>
      <c r="M444" s="24">
        <v>0.72166343135842836</v>
      </c>
    </row>
    <row r="445" spans="2:13" x14ac:dyDescent="0.2">
      <c r="B445" s="15" t="s">
        <v>1049</v>
      </c>
      <c r="C445" s="21">
        <v>1</v>
      </c>
      <c r="D445" s="24">
        <v>3.3000000000000002E-2</v>
      </c>
      <c r="E445" s="24">
        <v>-2.3978192935048839E-2</v>
      </c>
      <c r="F445" s="24">
        <v>5.6978192935048841E-2</v>
      </c>
      <c r="G445" s="24">
        <v>0.17930437471452593</v>
      </c>
      <c r="H445" s="24">
        <v>6.5980548826109806E-2</v>
      </c>
      <c r="I445" s="24">
        <v>-0.15368339832157901</v>
      </c>
      <c r="J445" s="24">
        <v>0.10572701245148132</v>
      </c>
      <c r="K445" s="24">
        <v>0.32455119860657172</v>
      </c>
      <c r="L445" s="24">
        <v>-0.66198409956448445</v>
      </c>
      <c r="M445" s="24">
        <v>0.61402771369438669</v>
      </c>
    </row>
    <row r="446" spans="2:13" x14ac:dyDescent="0.2">
      <c r="B446" s="15" t="s">
        <v>1050</v>
      </c>
      <c r="C446" s="21">
        <v>1</v>
      </c>
      <c r="D446" s="24">
        <v>-9.4E-2</v>
      </c>
      <c r="E446" s="24">
        <v>0.12699848265032937</v>
      </c>
      <c r="F446" s="24">
        <v>-0.22099848265032937</v>
      </c>
      <c r="G446" s="24">
        <v>-0.69545895900291499</v>
      </c>
      <c r="H446" s="24">
        <v>1.8595795317365493E-2</v>
      </c>
      <c r="I446" s="24">
        <v>9.0442687133661853E-2</v>
      </c>
      <c r="J446" s="24">
        <v>0.16355427816699689</v>
      </c>
      <c r="K446" s="24">
        <v>0.31831721803423241</v>
      </c>
      <c r="L446" s="24">
        <v>-0.49875260426486129</v>
      </c>
      <c r="M446" s="24">
        <v>0.75274956956551997</v>
      </c>
    </row>
    <row r="447" spans="2:13" x14ac:dyDescent="0.2">
      <c r="B447" s="15" t="s">
        <v>1146</v>
      </c>
      <c r="C447" s="21">
        <v>1</v>
      </c>
      <c r="D447" s="24">
        <v>8.3000000000000004E-2</v>
      </c>
      <c r="E447" s="24">
        <v>0.13157498105267101</v>
      </c>
      <c r="F447" s="24">
        <v>-4.857498105267101E-2</v>
      </c>
      <c r="G447" s="24">
        <v>-0.15286035157955213</v>
      </c>
      <c r="H447" s="24">
        <v>2.3542103963961267E-2</v>
      </c>
      <c r="I447" s="24">
        <v>8.5295683832453006E-2</v>
      </c>
      <c r="J447" s="24">
        <v>0.17785427827288902</v>
      </c>
      <c r="K447" s="24">
        <v>0.31864443875990944</v>
      </c>
      <c r="L447" s="24">
        <v>-0.49481935955145956</v>
      </c>
      <c r="M447" s="24">
        <v>0.75796932165680153</v>
      </c>
    </row>
    <row r="448" spans="2:13" x14ac:dyDescent="0.2">
      <c r="B448" s="15" t="s">
        <v>1147</v>
      </c>
      <c r="C448" s="21">
        <v>1</v>
      </c>
      <c r="D448" s="24">
        <v>0.105</v>
      </c>
      <c r="E448" s="24">
        <v>0.15500399619355193</v>
      </c>
      <c r="F448" s="24">
        <v>-5.0003996193551933E-2</v>
      </c>
      <c r="G448" s="24">
        <v>-0.15735731178650933</v>
      </c>
      <c r="H448" s="24">
        <v>2.1612827607131811E-2</v>
      </c>
      <c r="I448" s="24">
        <v>0.11251728922246076</v>
      </c>
      <c r="J448" s="24">
        <v>0.19749070316464309</v>
      </c>
      <c r="K448" s="24">
        <v>0.31850771106951759</v>
      </c>
      <c r="L448" s="24">
        <v>-0.47112156378538189</v>
      </c>
      <c r="M448" s="24">
        <v>0.78112955617248581</v>
      </c>
    </row>
    <row r="449" spans="2:13" x14ac:dyDescent="0.2">
      <c r="B449" s="15" t="s">
        <v>1148</v>
      </c>
      <c r="C449" s="21">
        <v>1</v>
      </c>
      <c r="D449" s="24">
        <v>8.3000000000000004E-2</v>
      </c>
      <c r="E449" s="24">
        <v>8.2367140162211389E-2</v>
      </c>
      <c r="F449" s="24">
        <v>6.3285983778861576E-4</v>
      </c>
      <c r="G449" s="24">
        <v>1.9915432843926289E-3</v>
      </c>
      <c r="H449" s="24">
        <v>2.6054395387213054E-2</v>
      </c>
      <c r="I449" s="24">
        <v>3.1149155998020234E-2</v>
      </c>
      <c r="J449" s="24">
        <v>0.13358512432640254</v>
      </c>
      <c r="K449" s="24">
        <v>0.31883989589221884</v>
      </c>
      <c r="L449" s="24">
        <v>-0.54441143197593178</v>
      </c>
      <c r="M449" s="24">
        <v>0.7091457123003545</v>
      </c>
    </row>
    <row r="450" spans="2:13" x14ac:dyDescent="0.2">
      <c r="B450" s="15" t="s">
        <v>1149</v>
      </c>
      <c r="C450" s="21">
        <v>1</v>
      </c>
      <c r="D450" s="24">
        <v>0.20899999999999999</v>
      </c>
      <c r="E450" s="24">
        <v>-2.6539460968371731E-2</v>
      </c>
      <c r="F450" s="24">
        <v>0.23553946096837172</v>
      </c>
      <c r="G450" s="24">
        <v>0.74121788694972013</v>
      </c>
      <c r="H450" s="24">
        <v>5.3295443249024091E-2</v>
      </c>
      <c r="I450" s="24">
        <v>-0.13130816228668118</v>
      </c>
      <c r="J450" s="24">
        <v>7.8229240349937737E-2</v>
      </c>
      <c r="K450" s="24">
        <v>0.32221181226745499</v>
      </c>
      <c r="L450" s="24">
        <v>-0.65994657915193877</v>
      </c>
      <c r="M450" s="24">
        <v>0.60686765721519542</v>
      </c>
    </row>
    <row r="451" spans="2:13" x14ac:dyDescent="0.2">
      <c r="B451" s="15" t="s">
        <v>1150</v>
      </c>
      <c r="C451" s="21">
        <v>1</v>
      </c>
      <c r="D451" s="24">
        <v>2.5999999999999999E-2</v>
      </c>
      <c r="E451" s="24">
        <v>-2.8380722178155682E-2</v>
      </c>
      <c r="F451" s="24">
        <v>5.4380722178155677E-2</v>
      </c>
      <c r="G451" s="24">
        <v>0.17113040769463633</v>
      </c>
      <c r="H451" s="24">
        <v>5.325964620873315E-2</v>
      </c>
      <c r="I451" s="24">
        <v>-0.13307905332607745</v>
      </c>
      <c r="J451" s="24">
        <v>7.6317608969766096E-2</v>
      </c>
      <c r="K451" s="24">
        <v>0.32220589319229892</v>
      </c>
      <c r="L451" s="24">
        <v>-0.66177620458614228</v>
      </c>
      <c r="M451" s="24">
        <v>0.60501476022983092</v>
      </c>
    </row>
    <row r="452" spans="2:13" x14ac:dyDescent="0.2">
      <c r="B452" s="15" t="s">
        <v>1151</v>
      </c>
      <c r="C452" s="21">
        <v>1</v>
      </c>
      <c r="D452" s="24">
        <v>-0.109</v>
      </c>
      <c r="E452" s="24">
        <v>3.3957563408601954E-2</v>
      </c>
      <c r="F452" s="24">
        <v>-0.14295756340860194</v>
      </c>
      <c r="G452" s="24">
        <v>-0.4498724020066992</v>
      </c>
      <c r="H452" s="24">
        <v>4.9136803628880156E-2</v>
      </c>
      <c r="I452" s="24">
        <v>-6.2636043648504877E-2</v>
      </c>
      <c r="J452" s="24">
        <v>0.1305511704657088</v>
      </c>
      <c r="K452" s="24">
        <v>0.32155010988091859</v>
      </c>
      <c r="L452" s="24">
        <v>-0.59814877377999864</v>
      </c>
      <c r="M452" s="24">
        <v>0.66606390059720266</v>
      </c>
    </row>
    <row r="453" spans="2:13" x14ac:dyDescent="0.2">
      <c r="B453" s="15" t="s">
        <v>779</v>
      </c>
      <c r="C453" s="21">
        <v>1</v>
      </c>
      <c r="D453" s="24">
        <v>4.2000000000000003E-2</v>
      </c>
      <c r="E453" s="24">
        <v>2.5456966122775704E-2</v>
      </c>
      <c r="F453" s="24">
        <v>1.6543033877224299E-2</v>
      </c>
      <c r="G453" s="24">
        <v>5.2059186022593358E-2</v>
      </c>
      <c r="H453" s="24">
        <v>4.3919284361502386E-2</v>
      </c>
      <c r="I453" s="24">
        <v>-6.0879990751457641E-2</v>
      </c>
      <c r="J453" s="24">
        <v>0.11179392299700905</v>
      </c>
      <c r="K453" s="24">
        <v>0.32079425062241096</v>
      </c>
      <c r="L453" s="24">
        <v>-0.60516349557505833</v>
      </c>
      <c r="M453" s="24">
        <v>0.65607742782060974</v>
      </c>
    </row>
    <row r="454" spans="2:13" x14ac:dyDescent="0.2">
      <c r="B454" s="15" t="s">
        <v>780</v>
      </c>
      <c r="C454" s="21">
        <v>1</v>
      </c>
      <c r="D454" s="24">
        <v>0.16400000000000001</v>
      </c>
      <c r="E454" s="24">
        <v>-1.7132754885102519E-2</v>
      </c>
      <c r="F454" s="24">
        <v>0.18113275488510253</v>
      </c>
      <c r="G454" s="24">
        <v>0.57000571064118044</v>
      </c>
      <c r="H454" s="24">
        <v>4.2706050529090135E-2</v>
      </c>
      <c r="I454" s="24">
        <v>-0.10108472487737397</v>
      </c>
      <c r="J454" s="24">
        <v>6.6819215107168928E-2</v>
      </c>
      <c r="K454" s="24">
        <v>0.32063040162367779</v>
      </c>
      <c r="L454" s="24">
        <v>-0.64743112062570107</v>
      </c>
      <c r="M454" s="24">
        <v>0.61316561085549615</v>
      </c>
    </row>
    <row r="455" spans="2:13" x14ac:dyDescent="0.2">
      <c r="B455" s="15" t="s">
        <v>781</v>
      </c>
      <c r="C455" s="21">
        <v>1</v>
      </c>
      <c r="D455" s="24">
        <v>-0.49</v>
      </c>
      <c r="E455" s="24">
        <v>1.9378305274507179E-2</v>
      </c>
      <c r="F455" s="24">
        <v>-0.50937830527450711</v>
      </c>
      <c r="G455" s="24">
        <v>-1.6029599012468594</v>
      </c>
      <c r="H455" s="24">
        <v>3.8718190882119211E-2</v>
      </c>
      <c r="I455" s="24">
        <v>-5.6734291390843183E-2</v>
      </c>
      <c r="J455" s="24">
        <v>9.5490901939857542E-2</v>
      </c>
      <c r="K455" s="24">
        <v>0.32012364173667635</v>
      </c>
      <c r="L455" s="24">
        <v>-0.60992386694550693</v>
      </c>
      <c r="M455" s="24">
        <v>0.6486804774945214</v>
      </c>
    </row>
    <row r="456" spans="2:13" x14ac:dyDescent="0.2">
      <c r="B456" s="15" t="s">
        <v>782</v>
      </c>
      <c r="C456" s="21">
        <v>1</v>
      </c>
      <c r="D456" s="24">
        <v>0.13500000000000001</v>
      </c>
      <c r="E456" s="24">
        <v>7.6857651717361114E-2</v>
      </c>
      <c r="F456" s="24">
        <v>5.8142348282638895E-2</v>
      </c>
      <c r="G456" s="24">
        <v>0.18296784903544994</v>
      </c>
      <c r="H456" s="24">
        <v>2.4014394750142165E-2</v>
      </c>
      <c r="I456" s="24">
        <v>2.9649920670604242E-2</v>
      </c>
      <c r="J456" s="24">
        <v>0.12406538276411799</v>
      </c>
      <c r="K456" s="24">
        <v>0.31867968063367857</v>
      </c>
      <c r="L456" s="24">
        <v>-0.54960596770540238</v>
      </c>
      <c r="M456" s="24">
        <v>0.70332127114012466</v>
      </c>
    </row>
    <row r="457" spans="2:13" x14ac:dyDescent="0.2">
      <c r="B457" s="15" t="s">
        <v>783</v>
      </c>
      <c r="C457" s="21">
        <v>1</v>
      </c>
      <c r="D457" s="24">
        <v>9.1999999999999998E-2</v>
      </c>
      <c r="E457" s="24">
        <v>2.828720645787533E-2</v>
      </c>
      <c r="F457" s="24">
        <v>6.3712793542124668E-2</v>
      </c>
      <c r="G457" s="24">
        <v>0.2004974538313086</v>
      </c>
      <c r="H457" s="24">
        <v>2.7019259376108141E-2</v>
      </c>
      <c r="I457" s="24">
        <v>-2.4827516731320429E-2</v>
      </c>
      <c r="J457" s="24">
        <v>8.1401929647071089E-2</v>
      </c>
      <c r="K457" s="24">
        <v>0.3189201907543659</v>
      </c>
      <c r="L457" s="24">
        <v>-0.59864921010217031</v>
      </c>
      <c r="M457" s="24">
        <v>0.65522362301792092</v>
      </c>
    </row>
    <row r="458" spans="2:13" x14ac:dyDescent="0.2">
      <c r="B458" s="15" t="s">
        <v>1051</v>
      </c>
      <c r="C458" s="21">
        <v>1</v>
      </c>
      <c r="D458" s="24">
        <v>2.5999999999999999E-2</v>
      </c>
      <c r="E458" s="24">
        <v>-3.4981306955672586E-4</v>
      </c>
      <c r="F458" s="24">
        <v>2.6349813069556725E-2</v>
      </c>
      <c r="G458" s="24">
        <v>8.2920087719652091E-2</v>
      </c>
      <c r="H458" s="24">
        <v>3.3828374519787464E-2</v>
      </c>
      <c r="I458" s="24">
        <v>-6.6849961113872342E-2</v>
      </c>
      <c r="J458" s="24">
        <v>6.615033497475889E-2</v>
      </c>
      <c r="K458" s="24">
        <v>0.3195690952145071</v>
      </c>
      <c r="L458" s="24">
        <v>-0.62856185233623774</v>
      </c>
      <c r="M458" s="24">
        <v>0.62786222619712428</v>
      </c>
    </row>
    <row r="459" spans="2:13" x14ac:dyDescent="0.2">
      <c r="B459" s="15" t="s">
        <v>784</v>
      </c>
      <c r="C459" s="21">
        <v>1</v>
      </c>
      <c r="D459" s="24">
        <v>-2.3E-2</v>
      </c>
      <c r="E459" s="24">
        <v>1.0398127100221644E-2</v>
      </c>
      <c r="F459" s="24">
        <v>-3.3398127100221643E-2</v>
      </c>
      <c r="G459" s="24">
        <v>-0.10510038995388808</v>
      </c>
      <c r="H459" s="24">
        <v>2.9296403914232449E-2</v>
      </c>
      <c r="I459" s="24">
        <v>-4.7193028996354691E-2</v>
      </c>
      <c r="J459" s="24">
        <v>6.7989283196797978E-2</v>
      </c>
      <c r="K459" s="24">
        <v>0.31912117914026572</v>
      </c>
      <c r="L459" s="24">
        <v>-0.61693339438600692</v>
      </c>
      <c r="M459" s="24">
        <v>0.63772964858645009</v>
      </c>
    </row>
    <row r="460" spans="2:13" x14ac:dyDescent="0.2">
      <c r="B460" s="15" t="s">
        <v>785</v>
      </c>
      <c r="C460" s="21">
        <v>1</v>
      </c>
      <c r="D460" s="24">
        <v>8.5999999999999993E-2</v>
      </c>
      <c r="E460" s="24">
        <v>0.12976091052291189</v>
      </c>
      <c r="F460" s="24">
        <v>-4.3760910522911894E-2</v>
      </c>
      <c r="G460" s="24">
        <v>-0.13771097842982705</v>
      </c>
      <c r="H460" s="24">
        <v>5.3606769889434795E-2</v>
      </c>
      <c r="I460" s="24">
        <v>2.4380200263252272E-2</v>
      </c>
      <c r="J460" s="24">
        <v>0.2351416207825715</v>
      </c>
      <c r="K460" s="24">
        <v>0.32226345351520475</v>
      </c>
      <c r="L460" s="24">
        <v>-0.50374772452835281</v>
      </c>
      <c r="M460" s="24">
        <v>0.7632695455741767</v>
      </c>
    </row>
    <row r="461" spans="2:13" x14ac:dyDescent="0.2">
      <c r="B461" s="15" t="s">
        <v>1052</v>
      </c>
      <c r="C461" s="21">
        <v>1</v>
      </c>
      <c r="D461" s="24">
        <v>-0.43</v>
      </c>
      <c r="E461" s="24">
        <v>5.3969485601678996E-2</v>
      </c>
      <c r="F461" s="24">
        <v>-0.48396948560167896</v>
      </c>
      <c r="G461" s="24">
        <v>-1.5230010206824298</v>
      </c>
      <c r="H461" s="24">
        <v>3.2359629185677974E-2</v>
      </c>
      <c r="I461" s="24">
        <v>-9.6433885625231419E-3</v>
      </c>
      <c r="J461" s="24">
        <v>0.11758235976588113</v>
      </c>
      <c r="K461" s="24">
        <v>0.31941695837040696</v>
      </c>
      <c r="L461" s="24">
        <v>-0.57394348157539465</v>
      </c>
      <c r="M461" s="24">
        <v>0.6818824527787527</v>
      </c>
    </row>
    <row r="462" spans="2:13" x14ac:dyDescent="0.2">
      <c r="B462" s="15" t="s">
        <v>786</v>
      </c>
      <c r="C462" s="21">
        <v>1</v>
      </c>
      <c r="D462" s="24">
        <v>-0.97899999999999998</v>
      </c>
      <c r="E462" s="24">
        <v>8.8970286804786192E-2</v>
      </c>
      <c r="F462" s="24">
        <v>-1.0679702868047862</v>
      </c>
      <c r="G462" s="24">
        <v>-3.3607900606379761</v>
      </c>
      <c r="H462" s="24">
        <v>2.6610344669359302E-2</v>
      </c>
      <c r="I462" s="24">
        <v>3.6659412128039338E-2</v>
      </c>
      <c r="J462" s="24">
        <v>0.14128116148153305</v>
      </c>
      <c r="K462" s="24">
        <v>0.31888580736211797</v>
      </c>
      <c r="L462" s="24">
        <v>-0.53789853854796044</v>
      </c>
      <c r="M462" s="24">
        <v>0.71583911215753293</v>
      </c>
    </row>
    <row r="463" spans="2:13" x14ac:dyDescent="0.2">
      <c r="B463" s="15" t="s">
        <v>1053</v>
      </c>
      <c r="C463" s="21">
        <v>1</v>
      </c>
      <c r="D463" s="24">
        <v>0.14199999999999999</v>
      </c>
      <c r="E463" s="24">
        <v>0.12959404355638376</v>
      </c>
      <c r="F463" s="24">
        <v>1.2405956443616223E-2</v>
      </c>
      <c r="G463" s="24">
        <v>3.9040238875142276E-2</v>
      </c>
      <c r="H463" s="24">
        <v>2.6730402046141539E-2</v>
      </c>
      <c r="I463" s="24">
        <v>7.704715891926589E-2</v>
      </c>
      <c r="J463" s="24">
        <v>0.18214092819350164</v>
      </c>
      <c r="K463" s="24">
        <v>0.31889584833784851</v>
      </c>
      <c r="L463" s="24">
        <v>-0.49729452044423089</v>
      </c>
      <c r="M463" s="24">
        <v>0.75648260755699837</v>
      </c>
    </row>
    <row r="464" spans="2:13" x14ac:dyDescent="0.2">
      <c r="B464" s="15" t="s">
        <v>1054</v>
      </c>
      <c r="C464" s="21">
        <v>1</v>
      </c>
      <c r="D464" s="24">
        <v>-8.2000000000000003E-2</v>
      </c>
      <c r="E464" s="24">
        <v>0.12774978801160081</v>
      </c>
      <c r="F464" s="24">
        <v>-0.20974978801160082</v>
      </c>
      <c r="G464" s="24">
        <v>-0.66006050119553883</v>
      </c>
      <c r="H464" s="24">
        <v>2.5872287915438347E-2</v>
      </c>
      <c r="I464" s="24">
        <v>7.6889792488747125E-2</v>
      </c>
      <c r="J464" s="24">
        <v>0.1786097835344545</v>
      </c>
      <c r="K464" s="24">
        <v>0.3188250664165963</v>
      </c>
      <c r="L464" s="24">
        <v>-0.49899963219895743</v>
      </c>
      <c r="M464" s="24">
        <v>0.7544992082221591</v>
      </c>
    </row>
    <row r="465" spans="2:13" x14ac:dyDescent="0.2">
      <c r="B465" s="15" t="s">
        <v>1152</v>
      </c>
      <c r="C465" s="21">
        <v>1</v>
      </c>
      <c r="D465" s="24">
        <v>-0.159</v>
      </c>
      <c r="E465" s="24">
        <v>0.14575530902174641</v>
      </c>
      <c r="F465" s="24">
        <v>-0.30475530902174641</v>
      </c>
      <c r="G465" s="24">
        <v>-0.95903287398683656</v>
      </c>
      <c r="H465" s="24">
        <v>4.1863672192178639E-2</v>
      </c>
      <c r="I465" s="24">
        <v>6.3459294567071708E-2</v>
      </c>
      <c r="J465" s="24">
        <v>0.2280513234764211</v>
      </c>
      <c r="K465" s="24">
        <v>0.32051928919018569</v>
      </c>
      <c r="L465" s="24">
        <v>-0.48432463081510491</v>
      </c>
      <c r="M465" s="24">
        <v>0.77583524885859767</v>
      </c>
    </row>
    <row r="466" spans="2:13" x14ac:dyDescent="0.2">
      <c r="B466" s="15" t="s">
        <v>787</v>
      </c>
      <c r="C466" s="21">
        <v>1</v>
      </c>
      <c r="D466" s="24">
        <v>3.2000000000000001E-2</v>
      </c>
      <c r="E466" s="24">
        <v>0.19031027784707613</v>
      </c>
      <c r="F466" s="24">
        <v>-0.15831027784707613</v>
      </c>
      <c r="G466" s="24">
        <v>-0.49818577806794601</v>
      </c>
      <c r="H466" s="24">
        <v>3.4334719021425007E-2</v>
      </c>
      <c r="I466" s="24">
        <v>0.12281475285076934</v>
      </c>
      <c r="J466" s="24">
        <v>0.25780580284338295</v>
      </c>
      <c r="K466" s="24">
        <v>0.31962309150599227</v>
      </c>
      <c r="L466" s="24">
        <v>-0.4380079078552106</v>
      </c>
      <c r="M466" s="24">
        <v>0.81862846354936281</v>
      </c>
    </row>
    <row r="467" spans="2:13" x14ac:dyDescent="0.2">
      <c r="B467" s="15" t="s">
        <v>788</v>
      </c>
      <c r="C467" s="21">
        <v>1</v>
      </c>
      <c r="D467" s="24">
        <v>0.111</v>
      </c>
      <c r="E467" s="24">
        <v>0.21350231559966865</v>
      </c>
      <c r="F467" s="24">
        <v>-0.10250231559966864</v>
      </c>
      <c r="G467" s="24">
        <v>-0.32256399612989634</v>
      </c>
      <c r="H467" s="24">
        <v>4.7469856070788165E-2</v>
      </c>
      <c r="I467" s="24">
        <v>0.12018561028463004</v>
      </c>
      <c r="J467" s="24">
        <v>0.30681902091470725</v>
      </c>
      <c r="K467" s="24">
        <v>0.32129960306379007</v>
      </c>
      <c r="L467" s="24">
        <v>-0.41811157284844008</v>
      </c>
      <c r="M467" s="24">
        <v>0.84511620404777732</v>
      </c>
    </row>
    <row r="468" spans="2:13" x14ac:dyDescent="0.2">
      <c r="B468" s="15" t="s">
        <v>789</v>
      </c>
      <c r="C468" s="21">
        <v>1</v>
      </c>
      <c r="D468" s="24">
        <v>5.1999999999999998E-2</v>
      </c>
      <c r="E468" s="24">
        <v>0.10148410292589366</v>
      </c>
      <c r="F468" s="24">
        <v>-4.9484102925893662E-2</v>
      </c>
      <c r="G468" s="24">
        <v>-0.15572126240561687</v>
      </c>
      <c r="H468" s="24">
        <v>5.1886940768311261E-2</v>
      </c>
      <c r="I468" s="24">
        <v>-5.1575050014121548E-4</v>
      </c>
      <c r="J468" s="24">
        <v>0.20348395635192854</v>
      </c>
      <c r="K468" s="24">
        <v>0.32198183538184566</v>
      </c>
      <c r="L468" s="24">
        <v>-0.53147092445647792</v>
      </c>
      <c r="M468" s="24">
        <v>0.73443913030826535</v>
      </c>
    </row>
    <row r="469" spans="2:13" x14ac:dyDescent="0.2">
      <c r="B469" s="15" t="s">
        <v>1055</v>
      </c>
      <c r="C469" s="21">
        <v>1</v>
      </c>
      <c r="D469" s="24">
        <v>0.10199999999999999</v>
      </c>
      <c r="E469" s="24">
        <v>0.17784257209059717</v>
      </c>
      <c r="F469" s="24">
        <v>-7.584257209059718E-2</v>
      </c>
      <c r="G469" s="24">
        <v>-0.23866858994541443</v>
      </c>
      <c r="H469" s="24">
        <v>3.7578686890861197E-2</v>
      </c>
      <c r="I469" s="24">
        <v>0.10397002346750263</v>
      </c>
      <c r="J469" s="24">
        <v>0.25171512071369173</v>
      </c>
      <c r="K469" s="24">
        <v>0.31998782070886556</v>
      </c>
      <c r="L469" s="24">
        <v>-0.45119260183035104</v>
      </c>
      <c r="M469" s="24">
        <v>0.80687774601154538</v>
      </c>
    </row>
    <row r="470" spans="2:13" x14ac:dyDescent="0.2">
      <c r="B470" s="15" t="s">
        <v>790</v>
      </c>
      <c r="C470" s="21">
        <v>1</v>
      </c>
      <c r="D470" s="24">
        <v>0.14699999999999999</v>
      </c>
      <c r="E470" s="24">
        <v>0.17243316801064434</v>
      </c>
      <c r="F470" s="24">
        <v>-2.5433168010644353E-2</v>
      </c>
      <c r="G470" s="24">
        <v>-8.0035502220234811E-2</v>
      </c>
      <c r="H470" s="24">
        <v>3.7358416591059596E-2</v>
      </c>
      <c r="I470" s="24">
        <v>9.8993628887843826E-2</v>
      </c>
      <c r="J470" s="24">
        <v>0.24587270713344486</v>
      </c>
      <c r="K470" s="24">
        <v>0.31996202740912688</v>
      </c>
      <c r="L470" s="24">
        <v>-0.45655130119050813</v>
      </c>
      <c r="M470" s="24">
        <v>0.80141763721179682</v>
      </c>
    </row>
    <row r="471" spans="2:13" x14ac:dyDescent="0.2">
      <c r="B471" s="15" t="s">
        <v>791</v>
      </c>
      <c r="C471" s="21">
        <v>1</v>
      </c>
      <c r="D471" s="24">
        <v>0.17599999999999999</v>
      </c>
      <c r="E471" s="24">
        <v>0.14511507015592362</v>
      </c>
      <c r="F471" s="24">
        <v>3.088492984407637E-2</v>
      </c>
      <c r="G471" s="24">
        <v>9.7191622768851627E-2</v>
      </c>
      <c r="H471" s="24">
        <v>4.0614315295675558E-2</v>
      </c>
      <c r="I471" s="24">
        <v>6.5275053654359066E-2</v>
      </c>
      <c r="J471" s="24">
        <v>0.22495508665748817</v>
      </c>
      <c r="K471" s="24">
        <v>0.32035850277541295</v>
      </c>
      <c r="L471" s="24">
        <v>-0.48464879418106444</v>
      </c>
      <c r="M471" s="24">
        <v>0.77487893449291168</v>
      </c>
    </row>
    <row r="472" spans="2:13" x14ac:dyDescent="0.2">
      <c r="B472" s="15" t="s">
        <v>792</v>
      </c>
      <c r="C472" s="21">
        <v>1</v>
      </c>
      <c r="D472" s="24">
        <v>0.08</v>
      </c>
      <c r="E472" s="24">
        <v>0.15599473968875671</v>
      </c>
      <c r="F472" s="24">
        <v>-7.599473968875671E-2</v>
      </c>
      <c r="G472" s="24">
        <v>-0.23914744535718413</v>
      </c>
      <c r="H472" s="24">
        <v>3.2836168494309162E-2</v>
      </c>
      <c r="I472" s="24">
        <v>9.1445079911211757E-2</v>
      </c>
      <c r="J472" s="24">
        <v>0.22054439946630167</v>
      </c>
      <c r="K472" s="24">
        <v>0.31946558759114319</v>
      </c>
      <c r="L472" s="24">
        <v>-0.47201382328398095</v>
      </c>
      <c r="M472" s="24">
        <v>0.78400330266149432</v>
      </c>
    </row>
    <row r="473" spans="2:13" x14ac:dyDescent="0.2">
      <c r="B473" s="15" t="s">
        <v>793</v>
      </c>
      <c r="C473" s="21">
        <v>1</v>
      </c>
      <c r="D473" s="24">
        <v>7.4999999999999997E-2</v>
      </c>
      <c r="E473" s="24">
        <v>0.1095686633026354</v>
      </c>
      <c r="F473" s="24">
        <v>-3.4568663302635402E-2</v>
      </c>
      <c r="G473" s="24">
        <v>-0.10878394415318966</v>
      </c>
      <c r="H473" s="24">
        <v>4.7929098309394305E-2</v>
      </c>
      <c r="I473" s="24">
        <v>1.53491751229443E-2</v>
      </c>
      <c r="J473" s="24">
        <v>0.20378815148232649</v>
      </c>
      <c r="K473" s="24">
        <v>0.32136777398849325</v>
      </c>
      <c r="L473" s="24">
        <v>-0.52217923621308848</v>
      </c>
      <c r="M473" s="24">
        <v>0.74131656281835923</v>
      </c>
    </row>
    <row r="474" spans="2:13" x14ac:dyDescent="0.2">
      <c r="B474" s="15" t="s">
        <v>1056</v>
      </c>
      <c r="C474" s="21">
        <v>1</v>
      </c>
      <c r="D474" s="24">
        <v>0.16900000000000001</v>
      </c>
      <c r="E474" s="24">
        <v>0.18778531920917507</v>
      </c>
      <c r="F474" s="24">
        <v>-1.8785319209175061E-2</v>
      </c>
      <c r="G474" s="24">
        <v>-5.9115421902788706E-2</v>
      </c>
      <c r="H474" s="24">
        <v>3.7960502490322033E-2</v>
      </c>
      <c r="I474" s="24">
        <v>0.11316219376262356</v>
      </c>
      <c r="J474" s="24">
        <v>0.2624084446557266</v>
      </c>
      <c r="K474" s="24">
        <v>0.32003288493979093</v>
      </c>
      <c r="L474" s="24">
        <v>-0.44133844241575193</v>
      </c>
      <c r="M474" s="24">
        <v>0.81690908083410207</v>
      </c>
    </row>
    <row r="475" spans="2:13" x14ac:dyDescent="0.2">
      <c r="B475" s="15" t="s">
        <v>1094</v>
      </c>
      <c r="C475" s="21">
        <v>1</v>
      </c>
      <c r="D475" s="24">
        <v>5.0999999999999997E-2</v>
      </c>
      <c r="E475" s="24">
        <v>-1.1591940074962004E-4</v>
      </c>
      <c r="F475" s="24">
        <v>5.1115919400749617E-2</v>
      </c>
      <c r="G475" s="24">
        <v>0.16085641706042389</v>
      </c>
      <c r="H475" s="24">
        <v>3.7894664216926277E-2</v>
      </c>
      <c r="I475" s="24">
        <v>-7.4609619328341037E-2</v>
      </c>
      <c r="J475" s="24">
        <v>7.4377780526841797E-2</v>
      </c>
      <c r="K475" s="24">
        <v>0.32002508225087811</v>
      </c>
      <c r="L475" s="24">
        <v>-0.62922434242383096</v>
      </c>
      <c r="M475" s="24">
        <v>0.62899250362233172</v>
      </c>
    </row>
    <row r="476" spans="2:13" x14ac:dyDescent="0.2">
      <c r="B476" s="15" t="s">
        <v>1057</v>
      </c>
      <c r="C476" s="21">
        <v>1</v>
      </c>
      <c r="D476" s="24">
        <v>3.7999999999999999E-2</v>
      </c>
      <c r="E476" s="24">
        <v>7.5795492826314786E-2</v>
      </c>
      <c r="F476" s="24">
        <v>-3.7795492826314787E-2</v>
      </c>
      <c r="G476" s="24">
        <v>-0.11893843695560707</v>
      </c>
      <c r="H476" s="24">
        <v>2.9604519625718397E-2</v>
      </c>
      <c r="I476" s="24">
        <v>1.7598639863735922E-2</v>
      </c>
      <c r="J476" s="24">
        <v>0.13399234578889366</v>
      </c>
      <c r="K476" s="24">
        <v>0.31914961268320108</v>
      </c>
      <c r="L476" s="24">
        <v>-0.55159192359549569</v>
      </c>
      <c r="M476" s="24">
        <v>0.70318290924812532</v>
      </c>
    </row>
    <row r="477" spans="2:13" x14ac:dyDescent="0.2">
      <c r="B477" s="15" t="s">
        <v>1153</v>
      </c>
      <c r="C477" s="21">
        <v>1</v>
      </c>
      <c r="D477" s="24">
        <v>7.0000000000000007E-2</v>
      </c>
      <c r="E477" s="24">
        <v>0.13811501655801947</v>
      </c>
      <c r="F477" s="24">
        <v>-6.8115016558019464E-2</v>
      </c>
      <c r="G477" s="24">
        <v>-0.21435078621267598</v>
      </c>
      <c r="H477" s="24">
        <v>3.8331376541913265E-2</v>
      </c>
      <c r="I477" s="24">
        <v>6.2762823289359462E-2</v>
      </c>
      <c r="J477" s="24">
        <v>0.21346720982667949</v>
      </c>
      <c r="K477" s="24">
        <v>0.32007708777912491</v>
      </c>
      <c r="L477" s="24">
        <v>-0.49109563943890777</v>
      </c>
      <c r="M477" s="24">
        <v>0.76732567255494677</v>
      </c>
    </row>
    <row r="478" spans="2:13" x14ac:dyDescent="0.2">
      <c r="B478" s="15" t="s">
        <v>794</v>
      </c>
      <c r="C478" s="21">
        <v>1</v>
      </c>
      <c r="D478" s="24">
        <v>7.0999999999999994E-2</v>
      </c>
      <c r="E478" s="24">
        <v>8.9732402229046465E-2</v>
      </c>
      <c r="F478" s="24">
        <v>-1.8732402229046471E-2</v>
      </c>
      <c r="G478" s="24">
        <v>-5.8948897737226738E-2</v>
      </c>
      <c r="H478" s="24">
        <v>2.0999344943578847E-2</v>
      </c>
      <c r="I478" s="24">
        <v>4.8451685451927802E-2</v>
      </c>
      <c r="J478" s="24">
        <v>0.13101311900616514</v>
      </c>
      <c r="K478" s="24">
        <v>0.31846667044076549</v>
      </c>
      <c r="L478" s="24">
        <v>-0.53631247968224183</v>
      </c>
      <c r="M478" s="24">
        <v>0.7157772841403347</v>
      </c>
    </row>
    <row r="479" spans="2:13" x14ac:dyDescent="0.2">
      <c r="B479" s="15" t="s">
        <v>1058</v>
      </c>
      <c r="C479" s="21">
        <v>1</v>
      </c>
      <c r="D479" s="24">
        <v>0.06</v>
      </c>
      <c r="E479" s="24">
        <v>0.12881890045334232</v>
      </c>
      <c r="F479" s="24">
        <v>-6.8818900453342324E-2</v>
      </c>
      <c r="G479" s="24">
        <v>-0.21656583472898047</v>
      </c>
      <c r="H479" s="24">
        <v>2.1317726291873961E-2</v>
      </c>
      <c r="I479" s="24">
        <v>8.691230652141714E-2</v>
      </c>
      <c r="J479" s="24">
        <v>0.17072549438526752</v>
      </c>
      <c r="K479" s="24">
        <v>0.31848782260523395</v>
      </c>
      <c r="L479" s="24">
        <v>-0.4972675625888332</v>
      </c>
      <c r="M479" s="24">
        <v>0.75490536349551784</v>
      </c>
    </row>
    <row r="480" spans="2:13" x14ac:dyDescent="0.2">
      <c r="B480" s="15" t="s">
        <v>795</v>
      </c>
      <c r="C480" s="21">
        <v>1</v>
      </c>
      <c r="D480" s="24">
        <v>0.14199999999999999</v>
      </c>
      <c r="E480" s="24">
        <v>0.11176955184596438</v>
      </c>
      <c r="F480" s="24">
        <v>3.0230448154035611E-2</v>
      </c>
      <c r="G480" s="24">
        <v>9.5132037791689633E-2</v>
      </c>
      <c r="H480" s="24">
        <v>2.0263068978719538E-2</v>
      </c>
      <c r="I480" s="24">
        <v>7.1936213530260557E-2</v>
      </c>
      <c r="J480" s="24">
        <v>0.1516028901616682</v>
      </c>
      <c r="K480" s="24">
        <v>0.31841896874715875</v>
      </c>
      <c r="L480" s="24">
        <v>-0.51418155761152318</v>
      </c>
      <c r="M480" s="24">
        <v>0.73772066130345193</v>
      </c>
    </row>
    <row r="481" spans="2:13" x14ac:dyDescent="0.2">
      <c r="B481" s="15" t="s">
        <v>796</v>
      </c>
      <c r="C481" s="21">
        <v>1</v>
      </c>
      <c r="D481" s="24">
        <v>-0.156</v>
      </c>
      <c r="E481" s="24">
        <v>2.3056688150830257E-2</v>
      </c>
      <c r="F481" s="24">
        <v>-0.17905668815083026</v>
      </c>
      <c r="G481" s="24">
        <v>-0.56347254718900397</v>
      </c>
      <c r="H481" s="24">
        <v>3.780397864915272E-2</v>
      </c>
      <c r="I481" s="24">
        <v>-5.1258741204555675E-2</v>
      </c>
      <c r="J481" s="24">
        <v>9.7372117506216188E-2</v>
      </c>
      <c r="K481" s="24">
        <v>0.32001435670181005</v>
      </c>
      <c r="L481" s="24">
        <v>-0.60603065048344995</v>
      </c>
      <c r="M481" s="24">
        <v>0.65214402678511052</v>
      </c>
    </row>
    <row r="482" spans="2:13" x14ac:dyDescent="0.2">
      <c r="B482" s="15" t="s">
        <v>1059</v>
      </c>
      <c r="C482" s="21">
        <v>1</v>
      </c>
      <c r="D482" s="24">
        <v>-7.1999999999999995E-2</v>
      </c>
      <c r="E482" s="24">
        <v>1.3282472781859345E-2</v>
      </c>
      <c r="F482" s="24">
        <v>-8.5282472781859339E-2</v>
      </c>
      <c r="G482" s="24">
        <v>-0.26837496362320806</v>
      </c>
      <c r="H482" s="24">
        <v>2.7964237152980315E-2</v>
      </c>
      <c r="I482" s="24">
        <v>-4.1689896923098789E-2</v>
      </c>
      <c r="J482" s="24">
        <v>6.8254842486817485E-2</v>
      </c>
      <c r="K482" s="24">
        <v>0.31900163989095076</v>
      </c>
      <c r="L482" s="24">
        <v>-0.61381405728401872</v>
      </c>
      <c r="M482" s="24">
        <v>0.64037900284773741</v>
      </c>
    </row>
    <row r="483" spans="2:13" x14ac:dyDescent="0.2">
      <c r="B483" s="15" t="s">
        <v>797</v>
      </c>
      <c r="C483" s="21">
        <v>1</v>
      </c>
      <c r="D483" s="24">
        <v>1E-3</v>
      </c>
      <c r="E483" s="24">
        <v>0.110219805792515</v>
      </c>
      <c r="F483" s="24">
        <v>-0.109219805792515</v>
      </c>
      <c r="G483" s="24">
        <v>-0.34370323057441959</v>
      </c>
      <c r="H483" s="24">
        <v>3.303730513026739E-2</v>
      </c>
      <c r="I483" s="24">
        <v>4.5274749657378766E-2</v>
      </c>
      <c r="J483" s="24">
        <v>0.17516486192765124</v>
      </c>
      <c r="K483" s="24">
        <v>0.31948632400126004</v>
      </c>
      <c r="L483" s="24">
        <v>-0.51782952101715696</v>
      </c>
      <c r="M483" s="24">
        <v>0.73826913260218696</v>
      </c>
    </row>
    <row r="484" spans="2:13" x14ac:dyDescent="0.2">
      <c r="B484" s="15" t="s">
        <v>798</v>
      </c>
      <c r="C484" s="21">
        <v>1</v>
      </c>
      <c r="D484" s="24">
        <v>0.246</v>
      </c>
      <c r="E484" s="24">
        <v>0.14709607596991395</v>
      </c>
      <c r="F484" s="24">
        <v>9.8903924030086049E-2</v>
      </c>
      <c r="G484" s="24">
        <v>0.31124023668569073</v>
      </c>
      <c r="H484" s="24">
        <v>3.3073663096090902E-2</v>
      </c>
      <c r="I484" s="24">
        <v>8.2079546991515928E-2</v>
      </c>
      <c r="J484" s="24">
        <v>0.21211260494831197</v>
      </c>
      <c r="K484" s="24">
        <v>0.31949008573688392</v>
      </c>
      <c r="L484" s="24">
        <v>-0.4809606456962785</v>
      </c>
      <c r="M484" s="24">
        <v>0.77515279763610634</v>
      </c>
    </row>
    <row r="485" spans="2:13" x14ac:dyDescent="0.2">
      <c r="B485" s="15" t="s">
        <v>1154</v>
      </c>
      <c r="C485" s="21">
        <v>1</v>
      </c>
      <c r="D485" s="24">
        <v>6.4000000000000001E-2</v>
      </c>
      <c r="E485" s="24">
        <v>4.6730350046055719E-2</v>
      </c>
      <c r="F485" s="24">
        <v>1.7269649953944283E-2</v>
      </c>
      <c r="G485" s="24">
        <v>5.4345770320595135E-2</v>
      </c>
      <c r="H485" s="24">
        <v>3.6029267516600155E-2</v>
      </c>
      <c r="I485" s="24">
        <v>-2.4096334883209253E-2</v>
      </c>
      <c r="J485" s="24">
        <v>0.11755703497532069</v>
      </c>
      <c r="K485" s="24">
        <v>0.31980956178849695</v>
      </c>
      <c r="L485" s="24">
        <v>-0.58195440075338556</v>
      </c>
      <c r="M485" s="24">
        <v>0.67541510084549705</v>
      </c>
    </row>
    <row r="486" spans="2:13" x14ac:dyDescent="0.2">
      <c r="B486" s="15" t="s">
        <v>799</v>
      </c>
      <c r="C486" s="21">
        <v>1</v>
      </c>
      <c r="D486" s="24">
        <v>3.5999999999999997E-2</v>
      </c>
      <c r="E486" s="24">
        <v>2.6123569779067213E-2</v>
      </c>
      <c r="F486" s="24">
        <v>9.8764302209327845E-3</v>
      </c>
      <c r="G486" s="24">
        <v>3.1080086151463026E-2</v>
      </c>
      <c r="H486" s="24">
        <v>3.7733370666318905E-2</v>
      </c>
      <c r="I486" s="24">
        <v>-4.8053057716098899E-2</v>
      </c>
      <c r="J486" s="24">
        <v>0.10030019727423332</v>
      </c>
      <c r="K486" s="24">
        <v>0.32000602331113942</v>
      </c>
      <c r="L486" s="24">
        <v>-0.60294738699468398</v>
      </c>
      <c r="M486" s="24">
        <v>0.65519452655281829</v>
      </c>
    </row>
    <row r="487" spans="2:13" x14ac:dyDescent="0.2">
      <c r="B487" s="15" t="s">
        <v>1155</v>
      </c>
      <c r="C487" s="21">
        <v>1</v>
      </c>
      <c r="D487" s="24">
        <v>5.6000000000000001E-2</v>
      </c>
      <c r="E487" s="24">
        <v>5.2925663498014641E-2</v>
      </c>
      <c r="F487" s="24">
        <v>3.07433650198536E-3</v>
      </c>
      <c r="G487" s="24">
        <v>9.6746133170440337E-3</v>
      </c>
      <c r="H487" s="24">
        <v>3.4443919030333864E-2</v>
      </c>
      <c r="I487" s="24">
        <v>-1.4784527939170997E-2</v>
      </c>
      <c r="J487" s="24">
        <v>0.12063585493520028</v>
      </c>
      <c r="K487" s="24">
        <v>0.31963484048478802</v>
      </c>
      <c r="L487" s="24">
        <v>-0.57541561846119771</v>
      </c>
      <c r="M487" s="24">
        <v>0.68126694545722699</v>
      </c>
    </row>
    <row r="488" spans="2:13" x14ac:dyDescent="0.2">
      <c r="B488" s="15" t="s">
        <v>1156</v>
      </c>
      <c r="C488" s="21">
        <v>1</v>
      </c>
      <c r="D488" s="24">
        <v>0.04</v>
      </c>
      <c r="E488" s="24">
        <v>7.954500425510283E-2</v>
      </c>
      <c r="F488" s="24">
        <v>-3.9545004255102829E-2</v>
      </c>
      <c r="G488" s="24">
        <v>-0.1244439652399517</v>
      </c>
      <c r="H488" s="24">
        <v>3.165343535137518E-2</v>
      </c>
      <c r="I488" s="24">
        <v>1.7320372807134339E-2</v>
      </c>
      <c r="J488" s="24">
        <v>0.14176963570307133</v>
      </c>
      <c r="K488" s="24">
        <v>0.319346187801125</v>
      </c>
      <c r="L488" s="24">
        <v>-0.5482288414477281</v>
      </c>
      <c r="M488" s="24">
        <v>0.7073188499579337</v>
      </c>
    </row>
    <row r="489" spans="2:13" x14ac:dyDescent="0.2">
      <c r="B489" s="15" t="s">
        <v>800</v>
      </c>
      <c r="C489" s="21">
        <v>1</v>
      </c>
      <c r="D489" s="24">
        <v>7.9000000000000001E-2</v>
      </c>
      <c r="E489" s="24">
        <v>0.13443731889990279</v>
      </c>
      <c r="F489" s="24">
        <v>-5.543731889990279E-2</v>
      </c>
      <c r="G489" s="24">
        <v>-0.1744554063434044</v>
      </c>
      <c r="H489" s="24">
        <v>3.3586703515979768E-2</v>
      </c>
      <c r="I489" s="24">
        <v>6.8412250068211763E-2</v>
      </c>
      <c r="J489" s="24">
        <v>0.20046238773159381</v>
      </c>
      <c r="K489" s="24">
        <v>0.31954360320093728</v>
      </c>
      <c r="L489" s="24">
        <v>-0.49372460791826706</v>
      </c>
      <c r="M489" s="24">
        <v>0.76259924571807258</v>
      </c>
    </row>
    <row r="490" spans="2:13" x14ac:dyDescent="0.2">
      <c r="B490" s="15" t="s">
        <v>801</v>
      </c>
      <c r="C490" s="21">
        <v>1</v>
      </c>
      <c r="D490" s="24">
        <v>0.12</v>
      </c>
      <c r="E490" s="24">
        <v>0.13655180519703361</v>
      </c>
      <c r="F490" s="24">
        <v>-1.6551805197033614E-2</v>
      </c>
      <c r="G490" s="24">
        <v>-5.2086788442621372E-2</v>
      </c>
      <c r="H490" s="24">
        <v>2.698190345861334E-2</v>
      </c>
      <c r="I490" s="24">
        <v>8.3510516634212884E-2</v>
      </c>
      <c r="J490" s="24">
        <v>0.18959309375985434</v>
      </c>
      <c r="K490" s="24">
        <v>0.31891702809322936</v>
      </c>
      <c r="L490" s="24">
        <v>-0.49037839417295259</v>
      </c>
      <c r="M490" s="24">
        <v>0.76348200456701976</v>
      </c>
    </row>
    <row r="491" spans="2:13" x14ac:dyDescent="0.2">
      <c r="B491" s="15" t="s">
        <v>802</v>
      </c>
      <c r="C491" s="21">
        <v>1</v>
      </c>
      <c r="D491" s="24">
        <v>-7.0999999999999994E-2</v>
      </c>
      <c r="E491" s="24">
        <v>4.6779082055303484E-2</v>
      </c>
      <c r="F491" s="24">
        <v>-0.11777908205530348</v>
      </c>
      <c r="G491" s="24">
        <v>-0.37063837188466864</v>
      </c>
      <c r="H491" s="24">
        <v>4.1065019315016139E-2</v>
      </c>
      <c r="I491" s="24">
        <v>-3.3946932796338009E-2</v>
      </c>
      <c r="J491" s="24">
        <v>0.12750509690694498</v>
      </c>
      <c r="K491" s="24">
        <v>0.32041595388636684</v>
      </c>
      <c r="L491" s="24">
        <v>-0.58309772023504414</v>
      </c>
      <c r="M491" s="24">
        <v>0.67665588434565105</v>
      </c>
    </row>
    <row r="492" spans="2:13" x14ac:dyDescent="0.2">
      <c r="B492" s="15" t="s">
        <v>803</v>
      </c>
      <c r="C492" s="21">
        <v>1</v>
      </c>
      <c r="D492" s="24">
        <v>-7.1999999999999995E-2</v>
      </c>
      <c r="E492" s="24">
        <v>2.9511714609876616E-2</v>
      </c>
      <c r="F492" s="24">
        <v>-0.10151171460987661</v>
      </c>
      <c r="G492" s="24">
        <v>-0.31944667910180591</v>
      </c>
      <c r="H492" s="24">
        <v>3.6211792408097944E-2</v>
      </c>
      <c r="I492" s="24">
        <v>-4.167377952848221E-2</v>
      </c>
      <c r="J492" s="24">
        <v>0.10069720874823544</v>
      </c>
      <c r="K492" s="24">
        <v>0.31983017619195175</v>
      </c>
      <c r="L492" s="24">
        <v>-0.59921356018461469</v>
      </c>
      <c r="M492" s="24">
        <v>0.65823698940436781</v>
      </c>
    </row>
    <row r="493" spans="2:13" x14ac:dyDescent="0.2">
      <c r="B493" s="15" t="s">
        <v>804</v>
      </c>
      <c r="C493" s="21">
        <v>1</v>
      </c>
      <c r="D493" s="24">
        <v>-4.3999999999999997E-2</v>
      </c>
      <c r="E493" s="24">
        <v>0.1427665772406074</v>
      </c>
      <c r="F493" s="24">
        <v>-0.18676657724060741</v>
      </c>
      <c r="G493" s="24">
        <v>-0.5877347564861064</v>
      </c>
      <c r="H493" s="24">
        <v>3.660437359176838E-2</v>
      </c>
      <c r="I493" s="24">
        <v>7.0809343188519475E-2</v>
      </c>
      <c r="J493" s="24">
        <v>0.21472381129269533</v>
      </c>
      <c r="K493" s="24">
        <v>0.31987486281296545</v>
      </c>
      <c r="L493" s="24">
        <v>-0.48604654294862115</v>
      </c>
      <c r="M493" s="24">
        <v>0.7715796974298359</v>
      </c>
    </row>
    <row r="494" spans="2:13" x14ac:dyDescent="0.2">
      <c r="B494" s="15" t="s">
        <v>1157</v>
      </c>
      <c r="C494" s="21">
        <v>1</v>
      </c>
      <c r="D494" s="24">
        <v>8.5000000000000006E-2</v>
      </c>
      <c r="E494" s="24">
        <v>0.15558007574016569</v>
      </c>
      <c r="F494" s="24">
        <v>-7.0580075740165685E-2</v>
      </c>
      <c r="G494" s="24">
        <v>-0.22210806794663468</v>
      </c>
      <c r="H494" s="24">
        <v>2.9418648257848491E-2</v>
      </c>
      <c r="I494" s="24">
        <v>9.7748610522520235E-2</v>
      </c>
      <c r="J494" s="24">
        <v>0.21341154095781115</v>
      </c>
      <c r="K494" s="24">
        <v>0.31913242480024923</v>
      </c>
      <c r="L494" s="24">
        <v>-0.47177355257396619</v>
      </c>
      <c r="M494" s="24">
        <v>0.78293370405429763</v>
      </c>
    </row>
    <row r="495" spans="2:13" x14ac:dyDescent="0.2">
      <c r="B495" s="15" t="s">
        <v>810</v>
      </c>
      <c r="C495" s="21">
        <v>1</v>
      </c>
      <c r="D495" s="24">
        <v>8.9999999999999993E-3</v>
      </c>
      <c r="E495" s="24">
        <v>8.9995426784270596E-2</v>
      </c>
      <c r="F495" s="24">
        <v>-8.0995426784270602E-2</v>
      </c>
      <c r="G495" s="24">
        <v>-0.25488408119304207</v>
      </c>
      <c r="H495" s="24">
        <v>2.2451683625870373E-2</v>
      </c>
      <c r="I495" s="24">
        <v>4.5859688482946588E-2</v>
      </c>
      <c r="J495" s="24">
        <v>0.13413116508559461</v>
      </c>
      <c r="K495" s="24">
        <v>0.31856573229273089</v>
      </c>
      <c r="L495" s="24">
        <v>-0.53624419188025385</v>
      </c>
      <c r="M495" s="24">
        <v>0.71623504544879513</v>
      </c>
    </row>
    <row r="496" spans="2:13" x14ac:dyDescent="0.2">
      <c r="B496" s="15" t="s">
        <v>815</v>
      </c>
      <c r="C496" s="21">
        <v>1</v>
      </c>
      <c r="D496" s="24">
        <v>6.0000000000000001E-3</v>
      </c>
      <c r="E496" s="24">
        <v>0.12636463588732533</v>
      </c>
      <c r="F496" s="24">
        <v>-0.12036463588732532</v>
      </c>
      <c r="G496" s="24">
        <v>-0.37877483759655767</v>
      </c>
      <c r="H496" s="24">
        <v>2.6778808035271041E-2</v>
      </c>
      <c r="I496" s="24">
        <v>7.372259428540974E-2</v>
      </c>
      <c r="J496" s="24">
        <v>0.17900667748924093</v>
      </c>
      <c r="K496" s="24">
        <v>0.31889990945962587</v>
      </c>
      <c r="L496" s="24">
        <v>-0.50053191150602561</v>
      </c>
      <c r="M496" s="24">
        <v>0.75326118328067615</v>
      </c>
    </row>
    <row r="497" spans="2:13" x14ac:dyDescent="0.2">
      <c r="B497" s="15" t="s">
        <v>816</v>
      </c>
      <c r="C497" s="21">
        <v>1</v>
      </c>
      <c r="D497" s="24">
        <v>0.111</v>
      </c>
      <c r="E497" s="24">
        <v>0.11089700176977521</v>
      </c>
      <c r="F497" s="24">
        <v>1.029982302247906E-4</v>
      </c>
      <c r="G497" s="24">
        <v>3.2412458724710925E-4</v>
      </c>
      <c r="H497" s="24">
        <v>1.8723045526383267E-2</v>
      </c>
      <c r="I497" s="24">
        <v>7.4091056553085816E-2</v>
      </c>
      <c r="J497" s="24">
        <v>0.14770294698646461</v>
      </c>
      <c r="K497" s="24">
        <v>0.31832467722020974</v>
      </c>
      <c r="L497" s="24">
        <v>-0.51486874848584563</v>
      </c>
      <c r="M497" s="24">
        <v>0.73666275202539611</v>
      </c>
    </row>
    <row r="498" spans="2:13" x14ac:dyDescent="0.2">
      <c r="B498" s="15" t="s">
        <v>1060</v>
      </c>
      <c r="C498" s="21">
        <v>1</v>
      </c>
      <c r="D498" s="24">
        <v>9.8000000000000004E-2</v>
      </c>
      <c r="E498" s="24">
        <v>9.9744167204517495E-2</v>
      </c>
      <c r="F498" s="24">
        <v>-1.7441672045174911E-3</v>
      </c>
      <c r="G498" s="24">
        <v>-5.4887105731852449E-3</v>
      </c>
      <c r="H498" s="24">
        <v>1.7937189042286018E-2</v>
      </c>
      <c r="I498" s="24">
        <v>6.4483066316765175E-2</v>
      </c>
      <c r="J498" s="24">
        <v>0.13500526809226981</v>
      </c>
      <c r="K498" s="24">
        <v>0.31827942196175113</v>
      </c>
      <c r="L498" s="24">
        <v>-0.52593261982333961</v>
      </c>
      <c r="M498" s="24">
        <v>0.72542095423237463</v>
      </c>
    </row>
    <row r="499" spans="2:13" x14ac:dyDescent="0.2">
      <c r="B499" s="15" t="s">
        <v>1061</v>
      </c>
      <c r="C499" s="21">
        <v>1</v>
      </c>
      <c r="D499" s="24">
        <v>0.104</v>
      </c>
      <c r="E499" s="24">
        <v>0.1231488836022812</v>
      </c>
      <c r="F499" s="24">
        <v>-1.9148883602281203E-2</v>
      </c>
      <c r="G499" s="24">
        <v>-6.0259520773187657E-2</v>
      </c>
      <c r="H499" s="24">
        <v>1.9390843497360921E-2</v>
      </c>
      <c r="I499" s="24">
        <v>8.5030174631373259E-2</v>
      </c>
      <c r="J499" s="24">
        <v>0.16126759257318912</v>
      </c>
      <c r="K499" s="24">
        <v>0.31836465335383396</v>
      </c>
      <c r="L499" s="24">
        <v>-0.50269545212609701</v>
      </c>
      <c r="M499" s="24">
        <v>0.74899321933065932</v>
      </c>
    </row>
    <row r="500" spans="2:13" x14ac:dyDescent="0.2">
      <c r="B500" s="15" t="s">
        <v>817</v>
      </c>
      <c r="C500" s="21">
        <v>1</v>
      </c>
      <c r="D500" s="24">
        <v>0.121</v>
      </c>
      <c r="E500" s="24">
        <v>0.13664149165014444</v>
      </c>
      <c r="F500" s="24">
        <v>-1.5641491650144446E-2</v>
      </c>
      <c r="G500" s="24">
        <v>-4.9222127544983084E-2</v>
      </c>
      <c r="H500" s="24">
        <v>2.6020349677068455E-2</v>
      </c>
      <c r="I500" s="24">
        <v>8.5490434874485224E-2</v>
      </c>
      <c r="J500" s="24">
        <v>0.18779254842580367</v>
      </c>
      <c r="K500" s="24">
        <v>0.31883711561059608</v>
      </c>
      <c r="L500" s="24">
        <v>-0.49013161498331098</v>
      </c>
      <c r="M500" s="24">
        <v>0.76341459828359981</v>
      </c>
    </row>
    <row r="501" spans="2:13" x14ac:dyDescent="0.2">
      <c r="B501" s="15" t="s">
        <v>1062</v>
      </c>
      <c r="C501" s="21">
        <v>1</v>
      </c>
      <c r="D501" s="24">
        <v>9.9000000000000005E-2</v>
      </c>
      <c r="E501" s="24">
        <v>0.13652257893145736</v>
      </c>
      <c r="F501" s="24">
        <v>-3.7522578931457357E-2</v>
      </c>
      <c r="G501" s="24">
        <v>-0.11807960565984978</v>
      </c>
      <c r="H501" s="24">
        <v>2.1883978457377343E-2</v>
      </c>
      <c r="I501" s="24">
        <v>9.3502840978545804E-2</v>
      </c>
      <c r="J501" s="24">
        <v>0.17954231688436892</v>
      </c>
      <c r="K501" s="24">
        <v>0.31852622530443342</v>
      </c>
      <c r="L501" s="24">
        <v>-0.48963937651076161</v>
      </c>
      <c r="M501" s="24">
        <v>0.76268453437367634</v>
      </c>
    </row>
    <row r="502" spans="2:13" x14ac:dyDescent="0.2">
      <c r="B502" s="15" t="s">
        <v>1095</v>
      </c>
      <c r="C502" s="21">
        <v>1</v>
      </c>
      <c r="D502" s="24">
        <v>0.10299999999999999</v>
      </c>
      <c r="E502" s="24">
        <v>0.11977381408089174</v>
      </c>
      <c r="F502" s="24">
        <v>-1.677381408089175E-2</v>
      </c>
      <c r="G502" s="24">
        <v>-5.2785427027853972E-2</v>
      </c>
      <c r="H502" s="24">
        <v>2.1166248893460117E-2</v>
      </c>
      <c r="I502" s="24">
        <v>7.8164995893822295E-2</v>
      </c>
      <c r="J502" s="24">
        <v>0.16138263226796118</v>
      </c>
      <c r="K502" s="24">
        <v>0.31847771944955205</v>
      </c>
      <c r="L502" s="24">
        <v>-0.5062927880794621</v>
      </c>
      <c r="M502" s="24">
        <v>0.74584041624124553</v>
      </c>
    </row>
    <row r="503" spans="2:13" x14ac:dyDescent="0.2">
      <c r="B503" s="15" t="s">
        <v>1063</v>
      </c>
      <c r="C503" s="21">
        <v>1</v>
      </c>
      <c r="D503" s="24">
        <v>6.0999999999999999E-2</v>
      </c>
      <c r="E503" s="24">
        <v>0.10120470676252874</v>
      </c>
      <c r="F503" s="24">
        <v>-4.0204706762528741E-2</v>
      </c>
      <c r="G503" s="24">
        <v>-0.12651997957979655</v>
      </c>
      <c r="H503" s="24">
        <v>2.9376134893362802E-2</v>
      </c>
      <c r="I503" s="24">
        <v>4.345681473077511E-2</v>
      </c>
      <c r="J503" s="24">
        <v>0.15895259879428236</v>
      </c>
      <c r="K503" s="24">
        <v>0.31912850858994213</v>
      </c>
      <c r="L503" s="24">
        <v>-0.5261412230272462</v>
      </c>
      <c r="M503" s="24">
        <v>0.72855063655230379</v>
      </c>
    </row>
    <row r="504" spans="2:13" x14ac:dyDescent="0.2">
      <c r="B504" s="15" t="s">
        <v>1158</v>
      </c>
      <c r="C504" s="21">
        <v>1</v>
      </c>
      <c r="D504" s="24">
        <v>-0.17699999999999999</v>
      </c>
      <c r="E504" s="24">
        <v>4.5303981624798761E-2</v>
      </c>
      <c r="F504" s="24">
        <v>-0.22230398162479875</v>
      </c>
      <c r="G504" s="24">
        <v>-0.69956722683749728</v>
      </c>
      <c r="H504" s="24">
        <v>3.8908558692259607E-2</v>
      </c>
      <c r="I504" s="24">
        <v>-3.1182841935485719E-2</v>
      </c>
      <c r="J504" s="24">
        <v>0.12179080518508324</v>
      </c>
      <c r="K504" s="24">
        <v>0.32014672204018696</v>
      </c>
      <c r="L504" s="24">
        <v>-0.58404356208060759</v>
      </c>
      <c r="M504" s="24">
        <v>0.67465152533020512</v>
      </c>
    </row>
    <row r="505" spans="2:13" x14ac:dyDescent="0.2">
      <c r="B505" s="15" t="s">
        <v>1159</v>
      </c>
      <c r="C505" s="21">
        <v>1</v>
      </c>
      <c r="D505" s="24">
        <v>-6.2E-2</v>
      </c>
      <c r="E505" s="24">
        <v>8.3737024117904985E-2</v>
      </c>
      <c r="F505" s="24">
        <v>-0.14573702411790498</v>
      </c>
      <c r="G505" s="24">
        <v>-0.4586190722475979</v>
      </c>
      <c r="H505" s="24">
        <v>1.8945057378181494E-2</v>
      </c>
      <c r="I505" s="24">
        <v>4.6494645841047753E-2</v>
      </c>
      <c r="J505" s="24">
        <v>0.12097940239476221</v>
      </c>
      <c r="K505" s="24">
        <v>0.31833781253980853</v>
      </c>
      <c r="L505" s="24">
        <v>-0.5420545476768921</v>
      </c>
      <c r="M505" s="24">
        <v>0.70952859591270201</v>
      </c>
    </row>
    <row r="506" spans="2:13" x14ac:dyDescent="0.2">
      <c r="B506" s="15" t="s">
        <v>1160</v>
      </c>
      <c r="C506" s="21">
        <v>1</v>
      </c>
      <c r="D506" s="24">
        <v>-4.0000000000000001E-3</v>
      </c>
      <c r="E506" s="24">
        <v>0.10899454887135838</v>
      </c>
      <c r="F506" s="24">
        <v>-0.11299454887135839</v>
      </c>
      <c r="G506" s="24">
        <v>-0.35558194965263845</v>
      </c>
      <c r="H506" s="24">
        <v>1.8815350929972129E-2</v>
      </c>
      <c r="I506" s="24">
        <v>7.2007148793444165E-2</v>
      </c>
      <c r="J506" s="24">
        <v>0.14598194894927261</v>
      </c>
      <c r="K506" s="24">
        <v>0.31833011972508302</v>
      </c>
      <c r="L506" s="24">
        <v>-0.51678190031334026</v>
      </c>
      <c r="M506" s="24">
        <v>0.73477099805605706</v>
      </c>
    </row>
    <row r="507" spans="2:13" x14ac:dyDescent="0.2">
      <c r="B507" s="15" t="s">
        <v>1161</v>
      </c>
      <c r="C507" s="21">
        <v>1</v>
      </c>
      <c r="D507" s="24">
        <v>-0.51200000000000001</v>
      </c>
      <c r="E507" s="24">
        <v>5.7925712513366368E-2</v>
      </c>
      <c r="F507" s="24">
        <v>-0.56992571251336632</v>
      </c>
      <c r="G507" s="24">
        <v>-1.7934962176218798</v>
      </c>
      <c r="H507" s="24">
        <v>4.7970608333688353E-2</v>
      </c>
      <c r="I507" s="24">
        <v>-3.6375376476297516E-2</v>
      </c>
      <c r="J507" s="24">
        <v>0.15222680150303025</v>
      </c>
      <c r="K507" s="24">
        <v>0.32137396745454017</v>
      </c>
      <c r="L507" s="24">
        <v>-0.57383436217822315</v>
      </c>
      <c r="M507" s="24">
        <v>0.68968578720495577</v>
      </c>
    </row>
    <row r="508" spans="2:13" x14ac:dyDescent="0.2">
      <c r="B508" s="15" t="s">
        <v>1162</v>
      </c>
      <c r="C508" s="21">
        <v>1</v>
      </c>
      <c r="D508" s="24">
        <v>0.222</v>
      </c>
      <c r="E508" s="24">
        <v>0.14748604431982593</v>
      </c>
      <c r="F508" s="24">
        <v>7.4513955680174077E-2</v>
      </c>
      <c r="G508" s="24">
        <v>0.23448757397360337</v>
      </c>
      <c r="H508" s="24">
        <v>3.9566817385251613E-2</v>
      </c>
      <c r="I508" s="24">
        <v>6.9705209410878474E-2</v>
      </c>
      <c r="J508" s="24">
        <v>0.22526687922877336</v>
      </c>
      <c r="K508" s="24">
        <v>0.32022738910275234</v>
      </c>
      <c r="L508" s="24">
        <v>-0.48202007548268966</v>
      </c>
      <c r="M508" s="24">
        <v>0.77699216412234151</v>
      </c>
    </row>
    <row r="509" spans="2:13" x14ac:dyDescent="0.2">
      <c r="B509" s="15" t="s">
        <v>818</v>
      </c>
      <c r="C509" s="21">
        <v>1</v>
      </c>
      <c r="D509" s="24">
        <v>0.159</v>
      </c>
      <c r="E509" s="24">
        <v>7.8597439534250302E-2</v>
      </c>
      <c r="F509" s="24">
        <v>8.0402560465749701E-2</v>
      </c>
      <c r="G509" s="24">
        <v>0.25301839330341608</v>
      </c>
      <c r="H509" s="24">
        <v>3.0389763232550271E-2</v>
      </c>
      <c r="I509" s="24">
        <v>1.8856947042830717E-2</v>
      </c>
      <c r="J509" s="24">
        <v>0.13833793202566988</v>
      </c>
      <c r="K509" s="24">
        <v>0.31922340986039566</v>
      </c>
      <c r="L509" s="24">
        <v>-0.54893504809711002</v>
      </c>
      <c r="M509" s="24">
        <v>0.70612992716561074</v>
      </c>
    </row>
    <row r="510" spans="2:13" x14ac:dyDescent="0.2">
      <c r="B510" s="15" t="s">
        <v>1064</v>
      </c>
      <c r="C510" s="21">
        <v>1</v>
      </c>
      <c r="D510" s="24">
        <v>8.8999999999999996E-2</v>
      </c>
      <c r="E510" s="24">
        <v>3.1961612827328595E-2</v>
      </c>
      <c r="F510" s="24">
        <v>5.7038387172671401E-2</v>
      </c>
      <c r="G510" s="24">
        <v>0.17949379964329884</v>
      </c>
      <c r="H510" s="24">
        <v>3.4308296130766192E-2</v>
      </c>
      <c r="I510" s="24">
        <v>-3.5481969793220755E-2</v>
      </c>
      <c r="J510" s="24">
        <v>9.9405195447877945E-2</v>
      </c>
      <c r="K510" s="24">
        <v>0.31962025417198464</v>
      </c>
      <c r="L510" s="24">
        <v>-0.59635099521613655</v>
      </c>
      <c r="M510" s="24">
        <v>0.66027422087079368</v>
      </c>
    </row>
    <row r="511" spans="2:13" x14ac:dyDescent="0.2">
      <c r="B511" s="15" t="s">
        <v>1065</v>
      </c>
      <c r="C511" s="21">
        <v>1</v>
      </c>
      <c r="D511" s="24">
        <v>9.7000000000000003E-2</v>
      </c>
      <c r="E511" s="24">
        <v>9.4807036982707593E-2</v>
      </c>
      <c r="F511" s="24">
        <v>2.1929630172924097E-3</v>
      </c>
      <c r="G511" s="24">
        <v>6.9010237484352149E-3</v>
      </c>
      <c r="H511" s="24">
        <v>2.7294631557687767E-2</v>
      </c>
      <c r="I511" s="24">
        <v>4.1150984477448485E-2</v>
      </c>
      <c r="J511" s="24">
        <v>0.14846308948796672</v>
      </c>
      <c r="K511" s="24">
        <v>0.3189436386031827</v>
      </c>
      <c r="L511" s="24">
        <v>-0.53217547358687223</v>
      </c>
      <c r="M511" s="24">
        <v>0.7217895475522873</v>
      </c>
    </row>
    <row r="512" spans="2:13" x14ac:dyDescent="0.2">
      <c r="B512" s="15" t="s">
        <v>1163</v>
      </c>
      <c r="C512" s="21">
        <v>1</v>
      </c>
      <c r="D512" s="24">
        <v>0.115</v>
      </c>
      <c r="E512" s="24">
        <v>9.3245447930021791E-2</v>
      </c>
      <c r="F512" s="24">
        <v>2.1754552069978214E-2</v>
      </c>
      <c r="G512" s="24">
        <v>6.8459285125952465E-2</v>
      </c>
      <c r="H512" s="24">
        <v>2.4845850289336214E-2</v>
      </c>
      <c r="I512" s="24">
        <v>4.4403233487784945E-2</v>
      </c>
      <c r="J512" s="24">
        <v>0.14208766237225864</v>
      </c>
      <c r="K512" s="24">
        <v>0.3187434140028117</v>
      </c>
      <c r="L512" s="24">
        <v>-0.53334345917040527</v>
      </c>
      <c r="M512" s="24">
        <v>0.71983435503044879</v>
      </c>
    </row>
    <row r="513" spans="2:13" x14ac:dyDescent="0.2">
      <c r="B513" s="15" t="s">
        <v>1096</v>
      </c>
      <c r="C513" s="21">
        <v>1</v>
      </c>
      <c r="D513" s="24">
        <v>-0.307</v>
      </c>
      <c r="E513" s="24">
        <v>8.2185045742584339E-3</v>
      </c>
      <c r="F513" s="24">
        <v>-0.31521850457425843</v>
      </c>
      <c r="G513" s="24">
        <v>-0.99195944886430942</v>
      </c>
      <c r="H513" s="24">
        <v>5.185629229479493E-2</v>
      </c>
      <c r="I513" s="24">
        <v>-9.3721099784089906E-2</v>
      </c>
      <c r="J513" s="24">
        <v>0.11015810893260677</v>
      </c>
      <c r="K513" s="24">
        <v>0.32197689784226896</v>
      </c>
      <c r="L513" s="24">
        <v>-0.62472681654473261</v>
      </c>
      <c r="M513" s="24">
        <v>0.64116382569324948</v>
      </c>
    </row>
    <row r="514" spans="2:13" x14ac:dyDescent="0.2">
      <c r="B514" s="15" t="s">
        <v>819</v>
      </c>
      <c r="C514" s="21">
        <v>1</v>
      </c>
      <c r="D514" s="24">
        <v>-0.36899999999999999</v>
      </c>
      <c r="E514" s="24">
        <v>8.5288220499599693E-2</v>
      </c>
      <c r="F514" s="24">
        <v>-0.45428822049959972</v>
      </c>
      <c r="G514" s="24">
        <v>-1.4295972041392992</v>
      </c>
      <c r="H514" s="24">
        <v>3.2827217723432646E-2</v>
      </c>
      <c r="I514" s="24">
        <v>2.0756156234604445E-2</v>
      </c>
      <c r="J514" s="24">
        <v>0.14982028476459494</v>
      </c>
      <c r="K514" s="24">
        <v>0.31946466771308113</v>
      </c>
      <c r="L514" s="24">
        <v>-0.54271853416788596</v>
      </c>
      <c r="M514" s="24">
        <v>0.7132949751670854</v>
      </c>
    </row>
    <row r="515" spans="2:13" x14ac:dyDescent="0.2">
      <c r="B515" s="15" t="s">
        <v>1097</v>
      </c>
      <c r="C515" s="21">
        <v>1</v>
      </c>
      <c r="D515" s="24">
        <v>0.16300000000000001</v>
      </c>
      <c r="E515" s="24">
        <v>8.0430125041106693E-2</v>
      </c>
      <c r="F515" s="24">
        <v>8.2569874958893313E-2</v>
      </c>
      <c r="G515" s="24">
        <v>0.25983870384653618</v>
      </c>
      <c r="H515" s="24">
        <v>4.976749691830424E-2</v>
      </c>
      <c r="I515" s="24">
        <v>-1.7403305025903398E-2</v>
      </c>
      <c r="J515" s="24">
        <v>0.17826355510811678</v>
      </c>
      <c r="K515" s="24">
        <v>0.3216470914575183</v>
      </c>
      <c r="L515" s="24">
        <v>-0.55186685947515901</v>
      </c>
      <c r="M515" s="24">
        <v>0.7127271095573724</v>
      </c>
    </row>
    <row r="516" spans="2:13" x14ac:dyDescent="0.2">
      <c r="B516" s="15" t="s">
        <v>820</v>
      </c>
      <c r="C516" s="21">
        <v>1</v>
      </c>
      <c r="D516" s="24">
        <v>0.23300000000000001</v>
      </c>
      <c r="E516" s="24">
        <v>7.2657877419124883E-2</v>
      </c>
      <c r="F516" s="24">
        <v>0.16034212258087513</v>
      </c>
      <c r="G516" s="24">
        <v>0.50457977954016064</v>
      </c>
      <c r="H516" s="24">
        <v>4.2705804389617574E-2</v>
      </c>
      <c r="I516" s="24">
        <v>-1.1293608709774555E-2</v>
      </c>
      <c r="J516" s="24">
        <v>0.15660936354802432</v>
      </c>
      <c r="K516" s="24">
        <v>0.32063036883946594</v>
      </c>
      <c r="L516" s="24">
        <v>-0.55764042387395085</v>
      </c>
      <c r="M516" s="24">
        <v>0.70295617871220062</v>
      </c>
    </row>
    <row r="517" spans="2:13" x14ac:dyDescent="0.2">
      <c r="B517" s="15" t="s">
        <v>823</v>
      </c>
      <c r="C517" s="21">
        <v>1</v>
      </c>
      <c r="D517" s="24">
        <v>0.192</v>
      </c>
      <c r="E517" s="24">
        <v>0.1685968186347922</v>
      </c>
      <c r="F517" s="24">
        <v>2.3403181365207804E-2</v>
      </c>
      <c r="G517" s="24">
        <v>7.3647347956484172E-2</v>
      </c>
      <c r="H517" s="24">
        <v>3.9879469941673247E-2</v>
      </c>
      <c r="I517" s="24">
        <v>9.0201368285888844E-2</v>
      </c>
      <c r="J517" s="24">
        <v>0.24699226898369556</v>
      </c>
      <c r="K517" s="24">
        <v>0.32026617026529125</v>
      </c>
      <c r="L517" s="24">
        <v>-0.4609855375546848</v>
      </c>
      <c r="M517" s="24">
        <v>0.79817917482426926</v>
      </c>
    </row>
    <row r="518" spans="2:13" x14ac:dyDescent="0.2">
      <c r="B518" s="15" t="s">
        <v>824</v>
      </c>
      <c r="C518" s="21">
        <v>1</v>
      </c>
      <c r="D518" s="24">
        <v>0.13400000000000001</v>
      </c>
      <c r="E518" s="24">
        <v>8.9415017743533595E-2</v>
      </c>
      <c r="F518" s="24">
        <v>4.4584982256466413E-2</v>
      </c>
      <c r="G518" s="24">
        <v>0.1403042454201183</v>
      </c>
      <c r="H518" s="24">
        <v>4.9924340223909409E-2</v>
      </c>
      <c r="I518" s="24">
        <v>-8.7267364209409753E-3</v>
      </c>
      <c r="J518" s="24">
        <v>0.18755677190800818</v>
      </c>
      <c r="K518" s="24">
        <v>0.32167139667735511</v>
      </c>
      <c r="L518" s="24">
        <v>-0.54292974621056633</v>
      </c>
      <c r="M518" s="24">
        <v>0.72175978169763344</v>
      </c>
    </row>
    <row r="519" spans="2:13" x14ac:dyDescent="0.2">
      <c r="B519" s="15" t="s">
        <v>1066</v>
      </c>
      <c r="C519" s="21">
        <v>1</v>
      </c>
      <c r="D519" s="24">
        <v>0.13600000000000001</v>
      </c>
      <c r="E519" s="24">
        <v>6.5670869376754606E-2</v>
      </c>
      <c r="F519" s="24">
        <v>7.0329130623245403E-2</v>
      </c>
      <c r="G519" s="24">
        <v>0.22131837008225441</v>
      </c>
      <c r="H519" s="24">
        <v>6.1528059378810042E-2</v>
      </c>
      <c r="I519" s="24">
        <v>-5.5281588896904599E-2</v>
      </c>
      <c r="J519" s="24">
        <v>0.18662332765041381</v>
      </c>
      <c r="K519" s="24">
        <v>0.32367537716744854</v>
      </c>
      <c r="L519" s="24">
        <v>-0.57061333893909494</v>
      </c>
      <c r="M519" s="24">
        <v>0.70195507769260412</v>
      </c>
    </row>
    <row r="520" spans="2:13" x14ac:dyDescent="0.2">
      <c r="B520" s="15" t="s">
        <v>1067</v>
      </c>
      <c r="C520" s="21">
        <v>1</v>
      </c>
      <c r="D520" s="24">
        <v>0.17299999999999999</v>
      </c>
      <c r="E520" s="24">
        <v>0.14099762011800299</v>
      </c>
      <c r="F520" s="24">
        <v>3.2002379881997001E-2</v>
      </c>
      <c r="G520" s="24">
        <v>0.10070812039720714</v>
      </c>
      <c r="H520" s="24">
        <v>4.2310718245727637E-2</v>
      </c>
      <c r="I520" s="24">
        <v>5.7822798178024909E-2</v>
      </c>
      <c r="J520" s="24">
        <v>0.22417244205798106</v>
      </c>
      <c r="K520" s="24">
        <v>0.32057798516435443</v>
      </c>
      <c r="L520" s="24">
        <v>-0.48919770483643776</v>
      </c>
      <c r="M520" s="24">
        <v>0.77119294507244374</v>
      </c>
    </row>
    <row r="521" spans="2:13" x14ac:dyDescent="0.2">
      <c r="B521" s="15" t="s">
        <v>1098</v>
      </c>
      <c r="C521" s="21">
        <v>1</v>
      </c>
      <c r="D521" s="24">
        <v>7.0999999999999994E-2</v>
      </c>
      <c r="E521" s="24">
        <v>4.8978554256829301E-2</v>
      </c>
      <c r="F521" s="24">
        <v>2.2021445743170692E-2</v>
      </c>
      <c r="G521" s="24">
        <v>6.9299171417916694E-2</v>
      </c>
      <c r="H521" s="24">
        <v>5.9639409172440976E-2</v>
      </c>
      <c r="I521" s="24">
        <v>-6.8261177049886684E-2</v>
      </c>
      <c r="J521" s="24">
        <v>0.16621828556354529</v>
      </c>
      <c r="K521" s="24">
        <v>0.32332167700295872</v>
      </c>
      <c r="L521" s="24">
        <v>-0.58661034683141122</v>
      </c>
      <c r="M521" s="24">
        <v>0.6845674553450698</v>
      </c>
    </row>
    <row r="522" spans="2:13" x14ac:dyDescent="0.2">
      <c r="B522" s="15" t="s">
        <v>1068</v>
      </c>
      <c r="C522" s="21">
        <v>1</v>
      </c>
      <c r="D522" s="24">
        <v>7.0000000000000007E-2</v>
      </c>
      <c r="E522" s="24">
        <v>8.6846218108211262E-2</v>
      </c>
      <c r="F522" s="24">
        <v>-1.6846218108211256E-2</v>
      </c>
      <c r="G522" s="24">
        <v>-5.301327487940196E-2</v>
      </c>
      <c r="H522" s="24">
        <v>5.8869877753426426E-2</v>
      </c>
      <c r="I522" s="24">
        <v>-2.8880760841477157E-2</v>
      </c>
      <c r="J522" s="24">
        <v>0.20257319705789967</v>
      </c>
      <c r="K522" s="24">
        <v>0.32318061544633375</v>
      </c>
      <c r="L522" s="24">
        <v>-0.5484653827983893</v>
      </c>
      <c r="M522" s="24">
        <v>0.7221578190148118</v>
      </c>
    </row>
    <row r="523" spans="2:13" x14ac:dyDescent="0.2">
      <c r="B523" s="15" t="s">
        <v>1069</v>
      </c>
      <c r="C523" s="21">
        <v>1</v>
      </c>
      <c r="D523" s="24">
        <v>0.22800000000000001</v>
      </c>
      <c r="E523" s="24">
        <v>0.18491879866051214</v>
      </c>
      <c r="F523" s="24">
        <v>4.3081201339487868E-2</v>
      </c>
      <c r="G523" s="24">
        <v>0.13557200518684451</v>
      </c>
      <c r="H523" s="24">
        <v>3.7635024653825552E-2</v>
      </c>
      <c r="I523" s="24">
        <v>0.11093550071437744</v>
      </c>
      <c r="J523" s="24">
        <v>0.25890209660664687</v>
      </c>
      <c r="K523" s="24">
        <v>0.31999444178651254</v>
      </c>
      <c r="L523" s="24">
        <v>-0.44412939103934918</v>
      </c>
      <c r="M523" s="24">
        <v>0.81396698836037351</v>
      </c>
    </row>
    <row r="524" spans="2:13" x14ac:dyDescent="0.2">
      <c r="B524" s="15" t="s">
        <v>1164</v>
      </c>
      <c r="C524" s="21">
        <v>1</v>
      </c>
      <c r="D524" s="24">
        <v>5.5E-2</v>
      </c>
      <c r="E524" s="24">
        <v>-1.1908300036571368E-2</v>
      </c>
      <c r="F524" s="24">
        <v>6.6908300036571361E-2</v>
      </c>
      <c r="G524" s="24">
        <v>0.21055337635830265</v>
      </c>
      <c r="H524" s="24">
        <v>4.5906612617876062E-2</v>
      </c>
      <c r="I524" s="24">
        <v>-0.10215196614935229</v>
      </c>
      <c r="J524" s="24">
        <v>7.8335366076209556E-2</v>
      </c>
      <c r="K524" s="24">
        <v>0.32107236688263202</v>
      </c>
      <c r="L524" s="24">
        <v>-0.64307548538698334</v>
      </c>
      <c r="M524" s="24">
        <v>0.61925888531384055</v>
      </c>
    </row>
    <row r="525" spans="2:13" x14ac:dyDescent="0.2">
      <c r="B525" s="15" t="s">
        <v>825</v>
      </c>
      <c r="C525" s="21">
        <v>1</v>
      </c>
      <c r="D525" s="24">
        <v>0.10199999999999999</v>
      </c>
      <c r="E525" s="24">
        <v>4.2522582138492943E-2</v>
      </c>
      <c r="F525" s="24">
        <v>5.9477417861507051E-2</v>
      </c>
      <c r="G525" s="24">
        <v>0.18716917244899206</v>
      </c>
      <c r="H525" s="24">
        <v>5.7994881460673109E-2</v>
      </c>
      <c r="I525" s="24">
        <v>-7.1484320578378349E-2</v>
      </c>
      <c r="J525" s="24">
        <v>0.15652948485536422</v>
      </c>
      <c r="K525" s="24">
        <v>0.32302237379043147</v>
      </c>
      <c r="L525" s="24">
        <v>-0.59247794578001223</v>
      </c>
      <c r="M525" s="24">
        <v>0.67752311005699806</v>
      </c>
    </row>
    <row r="526" spans="2:13" x14ac:dyDescent="0.2">
      <c r="B526" s="15" t="s">
        <v>1165</v>
      </c>
      <c r="C526" s="21">
        <v>1</v>
      </c>
      <c r="D526" s="24">
        <v>0.16500000000000001</v>
      </c>
      <c r="E526" s="24">
        <v>0.10936052629010384</v>
      </c>
      <c r="F526" s="24">
        <v>5.5639473709896164E-2</v>
      </c>
      <c r="G526" s="24">
        <v>0.1750915662483476</v>
      </c>
      <c r="H526" s="24">
        <v>4.9742274564862923E-2</v>
      </c>
      <c r="I526" s="24">
        <v>1.1576678571098453E-2</v>
      </c>
      <c r="J526" s="24">
        <v>0.20714437400910923</v>
      </c>
      <c r="K526" s="24">
        <v>0.32164318984311469</v>
      </c>
      <c r="L526" s="24">
        <v>-0.52292878839457413</v>
      </c>
      <c r="M526" s="24">
        <v>0.74164984097478182</v>
      </c>
    </row>
    <row r="527" spans="2:13" x14ac:dyDescent="0.2">
      <c r="B527" s="15" t="s">
        <v>1166</v>
      </c>
      <c r="C527" s="21">
        <v>1</v>
      </c>
      <c r="D527" s="24">
        <v>0.06</v>
      </c>
      <c r="E527" s="24">
        <v>3.1161364761403104E-2</v>
      </c>
      <c r="F527" s="24">
        <v>2.8838635238596894E-2</v>
      </c>
      <c r="G527" s="24">
        <v>9.0752149071687244E-2</v>
      </c>
      <c r="H527" s="24">
        <v>3.2327372392535692E-2</v>
      </c>
      <c r="I527" s="24">
        <v>-3.2388098684730332E-2</v>
      </c>
      <c r="J527" s="24">
        <v>9.471082820753654E-2</v>
      </c>
      <c r="K527" s="24">
        <v>0.31941369209752635</v>
      </c>
      <c r="L527" s="24">
        <v>-0.59674518154463563</v>
      </c>
      <c r="M527" s="24">
        <v>0.65906791106744178</v>
      </c>
    </row>
    <row r="528" spans="2:13" x14ac:dyDescent="0.2">
      <c r="B528" s="15" t="s">
        <v>1167</v>
      </c>
      <c r="C528" s="21">
        <v>1</v>
      </c>
      <c r="D528" s="24">
        <v>4.5999999999999999E-2</v>
      </c>
      <c r="E528" s="24">
        <v>7.1051964976293125E-2</v>
      </c>
      <c r="F528" s="24">
        <v>-2.5051964976293126E-2</v>
      </c>
      <c r="G528" s="24">
        <v>-7.8835896402768071E-2</v>
      </c>
      <c r="H528" s="24">
        <v>2.9773676199471352E-2</v>
      </c>
      <c r="I528" s="24">
        <v>1.2522582373820958E-2</v>
      </c>
      <c r="J528" s="24">
        <v>0.1295813475787653</v>
      </c>
      <c r="K528" s="24">
        <v>0.31916534819431552</v>
      </c>
      <c r="L528" s="24">
        <v>-0.556366384466495</v>
      </c>
      <c r="M528" s="24">
        <v>0.69847031441908136</v>
      </c>
    </row>
    <row r="529" spans="2:13" x14ac:dyDescent="0.2">
      <c r="B529" s="15" t="s">
        <v>1168</v>
      </c>
      <c r="C529" s="21">
        <v>1</v>
      </c>
      <c r="D529" s="24">
        <v>9.6000000000000002E-2</v>
      </c>
      <c r="E529" s="24">
        <v>4.4899455954986428E-2</v>
      </c>
      <c r="F529" s="24">
        <v>5.1100544045013574E-2</v>
      </c>
      <c r="G529" s="24">
        <v>0.16080803243458278</v>
      </c>
      <c r="H529" s="24">
        <v>2.9340337645368593E-2</v>
      </c>
      <c r="I529" s="24">
        <v>-1.2778065498074413E-2</v>
      </c>
      <c r="J529" s="24">
        <v>0.10257697740804728</v>
      </c>
      <c r="K529" s="24">
        <v>0.31912521540409799</v>
      </c>
      <c r="L529" s="24">
        <v>-0.58244000005798779</v>
      </c>
      <c r="M529" s="24">
        <v>0.67223891196796071</v>
      </c>
    </row>
    <row r="530" spans="2:13" x14ac:dyDescent="0.2">
      <c r="B530" s="15" t="s">
        <v>826</v>
      </c>
      <c r="C530" s="21">
        <v>1</v>
      </c>
      <c r="D530" s="24">
        <v>2.8000000000000001E-2</v>
      </c>
      <c r="E530" s="24">
        <v>-9.8350488296614719E-2</v>
      </c>
      <c r="F530" s="24">
        <v>0.12635048829661472</v>
      </c>
      <c r="G530" s="24">
        <v>0.39761168496032978</v>
      </c>
      <c r="H530" s="24">
        <v>5.7112830891491717E-2</v>
      </c>
      <c r="I530" s="24">
        <v>-0.21062344741537356</v>
      </c>
      <c r="J530" s="24">
        <v>1.3922470822144123E-2</v>
      </c>
      <c r="K530" s="24">
        <v>0.32286517797063191</v>
      </c>
      <c r="L530" s="24">
        <v>-0.73304199914181944</v>
      </c>
      <c r="M530" s="24">
        <v>0.53634102254858995</v>
      </c>
    </row>
    <row r="531" spans="2:13" x14ac:dyDescent="0.2">
      <c r="B531" s="15" t="s">
        <v>1169</v>
      </c>
      <c r="C531" s="21">
        <v>1</v>
      </c>
      <c r="D531" s="24">
        <v>-0.17799999999999999</v>
      </c>
      <c r="E531" s="24">
        <v>-0.10620204046339421</v>
      </c>
      <c r="F531" s="24">
        <v>-7.1797959536605782E-2</v>
      </c>
      <c r="G531" s="24">
        <v>-0.22594062003975868</v>
      </c>
      <c r="H531" s="24">
        <v>5.7681052655316714E-2</v>
      </c>
      <c r="I531" s="24">
        <v>-0.21959201545869958</v>
      </c>
      <c r="J531" s="24">
        <v>7.1879345319111609E-3</v>
      </c>
      <c r="K531" s="24">
        <v>0.32296617706656705</v>
      </c>
      <c r="L531" s="24">
        <v>-0.74109209631489537</v>
      </c>
      <c r="M531" s="24">
        <v>0.52868801538810695</v>
      </c>
    </row>
    <row r="532" spans="2:13" x14ac:dyDescent="0.2">
      <c r="B532" s="15" t="s">
        <v>1170</v>
      </c>
      <c r="C532" s="21">
        <v>1</v>
      </c>
      <c r="D532" s="24">
        <v>6.3E-2</v>
      </c>
      <c r="E532" s="24">
        <v>2.0168947503943574E-2</v>
      </c>
      <c r="F532" s="24">
        <v>4.2831052496056427E-2</v>
      </c>
      <c r="G532" s="24">
        <v>0.13478481311130491</v>
      </c>
      <c r="H532" s="24">
        <v>4.7755416485464025E-2</v>
      </c>
      <c r="I532" s="24">
        <v>-7.3709115254989743E-2</v>
      </c>
      <c r="J532" s="24">
        <v>0.11404701026287689</v>
      </c>
      <c r="K532" s="24">
        <v>0.32134191680711033</v>
      </c>
      <c r="L532" s="24">
        <v>-0.61152812171282611</v>
      </c>
      <c r="M532" s="24">
        <v>0.65186601672071331</v>
      </c>
    </row>
    <row r="533" spans="2:13" x14ac:dyDescent="0.2">
      <c r="B533" s="15" t="s">
        <v>1171</v>
      </c>
      <c r="C533" s="21">
        <v>1</v>
      </c>
      <c r="D533" s="24">
        <v>0.10199999999999999</v>
      </c>
      <c r="E533" s="24">
        <v>-2.9321123700864593E-2</v>
      </c>
      <c r="F533" s="24">
        <v>0.13132112370086457</v>
      </c>
      <c r="G533" s="24">
        <v>0.41325375128750996</v>
      </c>
      <c r="H533" s="24">
        <v>5.8395873595573439E-2</v>
      </c>
      <c r="I533" s="24">
        <v>-0.14411630066129671</v>
      </c>
      <c r="J533" s="24">
        <v>8.5474053259567528E-2</v>
      </c>
      <c r="K533" s="24">
        <v>0.32309460804315182</v>
      </c>
      <c r="L533" s="24">
        <v>-0.6644636504167688</v>
      </c>
      <c r="M533" s="24">
        <v>0.60582140301503962</v>
      </c>
    </row>
    <row r="534" spans="2:13" x14ac:dyDescent="0.2">
      <c r="B534" s="15" t="s">
        <v>1099</v>
      </c>
      <c r="C534" s="21">
        <v>1</v>
      </c>
      <c r="D534" s="24">
        <v>0.26600000000000001</v>
      </c>
      <c r="E534" s="24">
        <v>0.12170813670169425</v>
      </c>
      <c r="F534" s="24">
        <v>0.14429186329830576</v>
      </c>
      <c r="G534" s="24">
        <v>0.45407130328947115</v>
      </c>
      <c r="H534" s="24">
        <v>5.2440840897193385E-2</v>
      </c>
      <c r="I534" s="24">
        <v>1.8619421008544509E-2</v>
      </c>
      <c r="J534" s="24">
        <v>0.22479685239484398</v>
      </c>
      <c r="K534" s="24">
        <v>0.32207155957577571</v>
      </c>
      <c r="L534" s="24">
        <v>-0.51142327137481969</v>
      </c>
      <c r="M534" s="24">
        <v>0.75483954477820814</v>
      </c>
    </row>
    <row r="535" spans="2:13" x14ac:dyDescent="0.2">
      <c r="B535" s="15" t="s">
        <v>828</v>
      </c>
      <c r="C535" s="21">
        <v>1</v>
      </c>
      <c r="D535" s="24">
        <v>0.22600000000000001</v>
      </c>
      <c r="E535" s="24">
        <v>0.10694622128939277</v>
      </c>
      <c r="F535" s="24">
        <v>0.11905377871060724</v>
      </c>
      <c r="G535" s="24">
        <v>0.37464970806359027</v>
      </c>
      <c r="H535" s="24">
        <v>4.7483908565326596E-2</v>
      </c>
      <c r="I535" s="24">
        <v>1.3601891443750388E-2</v>
      </c>
      <c r="J535" s="24">
        <v>0.20029055113503513</v>
      </c>
      <c r="K535" s="24">
        <v>0.32130167952596828</v>
      </c>
      <c r="L535" s="24">
        <v>-0.52467174908828595</v>
      </c>
      <c r="M535" s="24">
        <v>0.73856419166707155</v>
      </c>
    </row>
    <row r="536" spans="2:13" x14ac:dyDescent="0.2">
      <c r="B536" s="15" t="s">
        <v>1070</v>
      </c>
      <c r="C536" s="21">
        <v>1</v>
      </c>
      <c r="D536" s="24">
        <v>0.16200000000000001</v>
      </c>
      <c r="E536" s="24">
        <v>0.19784105524113629</v>
      </c>
      <c r="F536" s="24">
        <v>-3.5841055241136288E-2</v>
      </c>
      <c r="G536" s="24">
        <v>-0.11278802763096465</v>
      </c>
      <c r="H536" s="24">
        <v>3.6290750355083209E-2</v>
      </c>
      <c r="I536" s="24">
        <v>0.12650034480171862</v>
      </c>
      <c r="J536" s="24">
        <v>0.26918176568055396</v>
      </c>
      <c r="K536" s="24">
        <v>0.3198391255848832</v>
      </c>
      <c r="L536" s="24">
        <v>-0.43090181235712688</v>
      </c>
      <c r="M536" s="24">
        <v>0.82658392283939941</v>
      </c>
    </row>
    <row r="537" spans="2:13" x14ac:dyDescent="0.2">
      <c r="B537" s="15" t="s">
        <v>829</v>
      </c>
      <c r="C537" s="21">
        <v>1</v>
      </c>
      <c r="D537" s="24">
        <v>0.182</v>
      </c>
      <c r="E537" s="24">
        <v>-1.9139398800339564E-2</v>
      </c>
      <c r="F537" s="24">
        <v>0.20113939880033957</v>
      </c>
      <c r="G537" s="24">
        <v>0.63296451281742705</v>
      </c>
      <c r="H537" s="24">
        <v>0.12532624611562218</v>
      </c>
      <c r="I537" s="24">
        <v>-0.26550695381402256</v>
      </c>
      <c r="J537" s="24">
        <v>0.22722815621334341</v>
      </c>
      <c r="K537" s="24">
        <v>0.34159437299083428</v>
      </c>
      <c r="L537" s="24">
        <v>-0.69064894359706563</v>
      </c>
      <c r="M537" s="24">
        <v>0.65237014599638654</v>
      </c>
    </row>
    <row r="538" spans="2:13" x14ac:dyDescent="0.2">
      <c r="B538" s="15" t="s">
        <v>830</v>
      </c>
      <c r="C538" s="21">
        <v>1</v>
      </c>
      <c r="D538" s="24">
        <v>0.26200000000000001</v>
      </c>
      <c r="E538" s="24">
        <v>4.3566822170466417E-3</v>
      </c>
      <c r="F538" s="24">
        <v>0.25764331778295335</v>
      </c>
      <c r="G538" s="24">
        <v>0.81077639733343621</v>
      </c>
      <c r="H538" s="24">
        <v>9.1174353101045311E-2</v>
      </c>
      <c r="I538" s="24">
        <v>-0.17487474894491134</v>
      </c>
      <c r="J538" s="24">
        <v>0.1835881133790046</v>
      </c>
      <c r="K538" s="24">
        <v>0.33059463147026724</v>
      </c>
      <c r="L538" s="24">
        <v>-0.64552946358546992</v>
      </c>
      <c r="M538" s="24">
        <v>0.65424282801956324</v>
      </c>
    </row>
    <row r="539" spans="2:13" x14ac:dyDescent="0.2">
      <c r="B539" s="15" t="s">
        <v>831</v>
      </c>
      <c r="C539" s="21">
        <v>1</v>
      </c>
      <c r="D539" s="24">
        <v>7.0999999999999994E-2</v>
      </c>
      <c r="E539" s="24">
        <v>1.2978299404019976E-2</v>
      </c>
      <c r="F539" s="24">
        <v>5.8021700595980018E-2</v>
      </c>
      <c r="G539" s="24">
        <v>0.18258818346687383</v>
      </c>
      <c r="H539" s="24">
        <v>9.0522461392522957E-2</v>
      </c>
      <c r="I539" s="24">
        <v>-0.16497163668934575</v>
      </c>
      <c r="J539" s="24">
        <v>0.19092823549738572</v>
      </c>
      <c r="K539" s="24">
        <v>0.33041544108913629</v>
      </c>
      <c r="L539" s="24">
        <v>-0.63655559220235269</v>
      </c>
      <c r="M539" s="24">
        <v>0.6625121910103926</v>
      </c>
    </row>
    <row r="540" spans="2:13" x14ac:dyDescent="0.2">
      <c r="B540" s="15" t="s">
        <v>832</v>
      </c>
      <c r="C540" s="21">
        <v>1</v>
      </c>
      <c r="D540" s="24">
        <v>9.7000000000000003E-2</v>
      </c>
      <c r="E540" s="24">
        <v>5.4950228110264336E-2</v>
      </c>
      <c r="F540" s="24">
        <v>4.2049771889735667E-2</v>
      </c>
      <c r="G540" s="24">
        <v>0.1323262052935277</v>
      </c>
      <c r="H540" s="24">
        <v>8.0752006481563277E-2</v>
      </c>
      <c r="I540" s="24">
        <v>-0.10379285257658241</v>
      </c>
      <c r="J540" s="24">
        <v>0.2136933087971111</v>
      </c>
      <c r="K540" s="24">
        <v>0.32787335092130643</v>
      </c>
      <c r="L540" s="24">
        <v>-0.58958639788987</v>
      </c>
      <c r="M540" s="24">
        <v>0.69948685411039857</v>
      </c>
    </row>
    <row r="541" spans="2:13" ht="16" thickBot="1" x14ac:dyDescent="0.25">
      <c r="B541" s="19" t="s">
        <v>1071</v>
      </c>
      <c r="C541" s="22">
        <v>1</v>
      </c>
      <c r="D541" s="25">
        <v>0.22</v>
      </c>
      <c r="E541" s="25">
        <v>0.19275166304883723</v>
      </c>
      <c r="F541" s="25">
        <v>2.7248336951162772E-2</v>
      </c>
      <c r="G541" s="25">
        <v>8.5747647781816483E-2</v>
      </c>
      <c r="H541" s="25">
        <v>4.1120759234080158E-2</v>
      </c>
      <c r="I541" s="25">
        <v>0.11191607412151654</v>
      </c>
      <c r="J541" s="25">
        <v>0.27358725197615791</v>
      </c>
      <c r="K541" s="25">
        <v>0.32042310237177796</v>
      </c>
      <c r="L541" s="25">
        <v>-0.43713919180374189</v>
      </c>
      <c r="M541" s="25">
        <v>0.82264251790141629</v>
      </c>
    </row>
    <row r="561" spans="6:6" x14ac:dyDescent="0.2">
      <c r="F561" t="s">
        <v>662</v>
      </c>
    </row>
    <row r="581" spans="6:6" x14ac:dyDescent="0.2">
      <c r="F581" t="s">
        <v>662</v>
      </c>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7761" r:id="rId3" name="DD419819">
              <controlPr defaultSize="0" autoFill="0" autoPict="0" macro="[0]!GoToResultsNew2906202000352389">
                <anchor moveWithCells="1">
                  <from>
                    <xdr:col>1</xdr:col>
                    <xdr:colOff>0</xdr:colOff>
                    <xdr:row>2</xdr:row>
                    <xdr:rowOff>431800</xdr:rowOff>
                  </from>
                  <to>
                    <xdr:col>3</xdr:col>
                    <xdr:colOff>774700</xdr:colOff>
                    <xdr:row>3</xdr:row>
                    <xdr:rowOff>203200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ADD49-0093-AC45-83A9-4DE2B141DD31}">
  <sheetPr codeName="XLSTAT_20200603_175758_1_HID">
    <tabColor rgb="FF007800"/>
  </sheetPr>
  <dimension ref="A1:H70"/>
  <sheetViews>
    <sheetView workbookViewId="0"/>
  </sheetViews>
  <sheetFormatPr baseColWidth="10" defaultRowHeight="15" x14ac:dyDescent="0.2"/>
  <sheetData>
    <row r="1" spans="1:8" x14ac:dyDescent="0.2">
      <c r="A1">
        <v>1</v>
      </c>
      <c r="C1">
        <f t="shared" ref="C1:C32" si="0">-0.2152111041+(A1-1)*0.006741745</f>
        <v>-0.21521110409999999</v>
      </c>
      <c r="D1">
        <f t="shared" ref="D1:D32" si="1">0+1*C1-0.325537873468071*(1.00862068965517+(C1-0.0472672413793103)^2/0.915103448139225)^0.5</f>
        <v>-0.55413138594423073</v>
      </c>
      <c r="E1">
        <v>1</v>
      </c>
      <c r="G1">
        <f t="shared" ref="G1:G32" si="2">-0.2387063009+(E1-1)*0.0070822551</f>
        <v>-0.2387063009</v>
      </c>
      <c r="H1">
        <f t="shared" ref="H1:H32" si="3">0+1*G1+0.325537873468071*(1.00862068965517+(G1-0.0472672413793103)^2/0.915103448139225)^0.5</f>
        <v>0.10240839826198561</v>
      </c>
    </row>
    <row r="2" spans="1:8" x14ac:dyDescent="0.2">
      <c r="A2">
        <v>2</v>
      </c>
      <c r="C2">
        <f t="shared" si="0"/>
        <v>-0.2084693591</v>
      </c>
      <c r="D2">
        <f t="shared" si="1"/>
        <v>-0.54679223370144636</v>
      </c>
      <c r="E2">
        <v>2</v>
      </c>
      <c r="G2">
        <f t="shared" si="2"/>
        <v>-0.23162404580000001</v>
      </c>
      <c r="H2">
        <f t="shared" si="3"/>
        <v>0.10881089985415432</v>
      </c>
    </row>
    <row r="3" spans="1:8" x14ac:dyDescent="0.2">
      <c r="A3">
        <v>3</v>
      </c>
      <c r="C3">
        <f t="shared" si="0"/>
        <v>-0.20172761410000001</v>
      </c>
      <c r="D3">
        <f t="shared" si="1"/>
        <v>-0.53946760963108353</v>
      </c>
      <c r="E3">
        <v>3</v>
      </c>
      <c r="G3">
        <f t="shared" si="2"/>
        <v>-0.22454179069999999</v>
      </c>
      <c r="H3">
        <f t="shared" si="3"/>
        <v>0.11522913769362028</v>
      </c>
    </row>
    <row r="4" spans="1:8" x14ac:dyDescent="0.2">
      <c r="A4">
        <v>4</v>
      </c>
      <c r="C4">
        <f t="shared" si="0"/>
        <v>-0.19498586909999999</v>
      </c>
      <c r="D4">
        <f t="shared" si="1"/>
        <v>-0.53215758907903932</v>
      </c>
      <c r="E4">
        <v>4</v>
      </c>
      <c r="G4">
        <f t="shared" si="2"/>
        <v>-0.2174595356</v>
      </c>
      <c r="H4">
        <f t="shared" si="3"/>
        <v>0.12166320421719187</v>
      </c>
    </row>
    <row r="5" spans="1:8" x14ac:dyDescent="0.2">
      <c r="A5">
        <v>5</v>
      </c>
      <c r="C5">
        <f t="shared" si="0"/>
        <v>-0.18824412409999999</v>
      </c>
      <c r="D5">
        <f t="shared" si="1"/>
        <v>-0.52486224600588938</v>
      </c>
      <c r="E5">
        <v>5</v>
      </c>
      <c r="G5">
        <f t="shared" si="2"/>
        <v>-0.21037728050000001</v>
      </c>
      <c r="H5">
        <f t="shared" si="3"/>
        <v>0.12811319035777116</v>
      </c>
    </row>
    <row r="6" spans="1:8" x14ac:dyDescent="0.2">
      <c r="A6">
        <v>6</v>
      </c>
      <c r="C6">
        <f t="shared" si="0"/>
        <v>-0.1815023791</v>
      </c>
      <c r="D6">
        <f t="shared" si="1"/>
        <v>-0.51758165294295777</v>
      </c>
      <c r="E6">
        <v>6</v>
      </c>
      <c r="G6">
        <f t="shared" si="2"/>
        <v>-0.2032950254</v>
      </c>
      <c r="H6">
        <f t="shared" si="3"/>
        <v>0.13457918548720715</v>
      </c>
    </row>
    <row r="7" spans="1:8" x14ac:dyDescent="0.2">
      <c r="A7">
        <v>7</v>
      </c>
      <c r="C7">
        <f t="shared" si="0"/>
        <v>-0.17476063409999998</v>
      </c>
      <c r="D7">
        <f t="shared" si="1"/>
        <v>-0.5103158809487246</v>
      </c>
      <c r="E7">
        <v>7</v>
      </c>
      <c r="G7">
        <f t="shared" si="2"/>
        <v>-0.19621277030000001</v>
      </c>
      <c r="H7">
        <f t="shared" si="3"/>
        <v>0.14106127735936386</v>
      </c>
    </row>
    <row r="8" spans="1:8" x14ac:dyDescent="0.2">
      <c r="A8">
        <v>8</v>
      </c>
      <c r="C8">
        <f t="shared" si="0"/>
        <v>-0.16801888909999999</v>
      </c>
      <c r="D8">
        <f t="shared" si="1"/>
        <v>-0.50306499956562578</v>
      </c>
      <c r="E8">
        <v>8</v>
      </c>
      <c r="G8">
        <f t="shared" si="2"/>
        <v>-0.18913051520000002</v>
      </c>
      <c r="H8">
        <f t="shared" si="3"/>
        <v>0.1475595520534746</v>
      </c>
    </row>
    <row r="9" spans="1:8" x14ac:dyDescent="0.2">
      <c r="A9">
        <v>9</v>
      </c>
      <c r="C9">
        <f t="shared" si="0"/>
        <v>-0.16127714409999999</v>
      </c>
      <c r="D9">
        <f t="shared" si="1"/>
        <v>-0.49582907677730081</v>
      </c>
      <c r="E9">
        <v>9</v>
      </c>
      <c r="G9">
        <f t="shared" si="2"/>
        <v>-0.1820482601</v>
      </c>
      <c r="H9">
        <f t="shared" si="3"/>
        <v>0.154074093917861</v>
      </c>
    </row>
    <row r="10" spans="1:8" x14ac:dyDescent="0.2">
      <c r="A10">
        <v>10</v>
      </c>
      <c r="C10">
        <f t="shared" si="0"/>
        <v>-0.1545353991</v>
      </c>
      <c r="D10">
        <f t="shared" si="1"/>
        <v>-0.48860817896634468</v>
      </c>
      <c r="E10">
        <v>10</v>
      </c>
      <c r="G10">
        <f t="shared" si="2"/>
        <v>-0.17496600500000001</v>
      </c>
      <c r="H10">
        <f t="shared" si="3"/>
        <v>0.1606049855140905</v>
      </c>
    </row>
    <row r="11" spans="1:8" x14ac:dyDescent="0.2">
      <c r="A11">
        <v>11</v>
      </c>
      <c r="C11">
        <f t="shared" si="0"/>
        <v>-0.1477936541</v>
      </c>
      <c r="D11">
        <f t="shared" si="1"/>
        <v>-0.48140237087262017</v>
      </c>
      <c r="E11">
        <v>11</v>
      </c>
      <c r="G11">
        <f t="shared" si="2"/>
        <v>-0.16788374989999999</v>
      </c>
      <c r="H11">
        <f t="shared" si="3"/>
        <v>0.16715230756165284</v>
      </c>
    </row>
    <row r="12" spans="1:8" x14ac:dyDescent="0.2">
      <c r="A12">
        <v>12</v>
      </c>
      <c r="C12">
        <f t="shared" si="0"/>
        <v>-0.14105190909999998</v>
      </c>
      <c r="D12">
        <f t="shared" si="1"/>
        <v>-0.47421171555218666</v>
      </c>
      <c r="E12">
        <v>12</v>
      </c>
      <c r="G12">
        <f t="shared" si="2"/>
        <v>-0.1608014948</v>
      </c>
      <c r="H12">
        <f t="shared" si="3"/>
        <v>0.17371613888323156</v>
      </c>
    </row>
    <row r="13" spans="1:8" x14ac:dyDescent="0.2">
      <c r="A13">
        <v>13</v>
      </c>
      <c r="C13">
        <f t="shared" si="0"/>
        <v>-0.13431016409999999</v>
      </c>
      <c r="D13">
        <f t="shared" si="1"/>
        <v>-0.46703627433690309</v>
      </c>
      <c r="E13">
        <v>13</v>
      </c>
      <c r="G13">
        <f t="shared" si="2"/>
        <v>-0.15371923970000001</v>
      </c>
      <c r="H13">
        <f t="shared" si="3"/>
        <v>0.18029655635065073</v>
      </c>
    </row>
    <row r="14" spans="1:8" x14ac:dyDescent="0.2">
      <c r="A14">
        <v>14</v>
      </c>
      <c r="C14">
        <f t="shared" si="0"/>
        <v>-0.1275684191</v>
      </c>
      <c r="D14">
        <f t="shared" si="1"/>
        <v>-0.45987610679476004</v>
      </c>
      <c r="E14">
        <v>14</v>
      </c>
      <c r="G14">
        <f t="shared" si="2"/>
        <v>-0.14663698460000002</v>
      </c>
      <c r="H14">
        <f t="shared" si="3"/>
        <v>0.18689363483157745</v>
      </c>
    </row>
    <row r="15" spans="1:8" x14ac:dyDescent="0.2">
      <c r="A15">
        <v>15</v>
      </c>
      <c r="C15">
        <f t="shared" si="0"/>
        <v>-0.12082667409999999</v>
      </c>
      <c r="D15">
        <f t="shared" si="1"/>
        <v>-0.45273127069099883</v>
      </c>
      <c r="E15">
        <v>15</v>
      </c>
      <c r="G15">
        <f t="shared" si="2"/>
        <v>-0.1395547295</v>
      </c>
      <c r="H15">
        <f t="shared" si="3"/>
        <v>0.19350744713705689</v>
      </c>
    </row>
    <row r="16" spans="1:8" x14ac:dyDescent="0.2">
      <c r="A16">
        <v>16</v>
      </c>
      <c r="C16">
        <f t="shared" si="0"/>
        <v>-0.11408492909999998</v>
      </c>
      <c r="D16">
        <f t="shared" si="1"/>
        <v>-0.44560182195007225</v>
      </c>
      <c r="E16">
        <v>16</v>
      </c>
      <c r="G16">
        <f t="shared" si="2"/>
        <v>-0.13247247440000001</v>
      </c>
      <c r="H16">
        <f t="shared" si="3"/>
        <v>0.20013806396996367</v>
      </c>
    </row>
    <row r="17" spans="1:8" x14ac:dyDescent="0.2">
      <c r="A17">
        <v>17</v>
      </c>
      <c r="C17">
        <f t="shared" si="0"/>
        <v>-0.10734318409999999</v>
      </c>
      <c r="D17">
        <f t="shared" si="1"/>
        <v>-0.43848781461850311</v>
      </c>
      <c r="E17">
        <v>17</v>
      </c>
      <c r="G17">
        <f t="shared" si="2"/>
        <v>-0.12539021929999999</v>
      </c>
      <c r="H17">
        <f t="shared" si="3"/>
        <v>0.20678555387444542</v>
      </c>
    </row>
    <row r="18" spans="1:8" x14ac:dyDescent="0.2">
      <c r="A18">
        <v>18</v>
      </c>
      <c r="C18">
        <f t="shared" si="0"/>
        <v>-0.1006014391</v>
      </c>
      <c r="D18">
        <f t="shared" si="1"/>
        <v>-0.43138930082869575</v>
      </c>
      <c r="E18">
        <v>18</v>
      </c>
      <c r="G18">
        <f t="shared" si="2"/>
        <v>-0.1183079642</v>
      </c>
      <c r="H18">
        <f t="shared" si="3"/>
        <v>0.21344998318644115</v>
      </c>
    </row>
    <row r="19" spans="1:8" x14ac:dyDescent="0.2">
      <c r="A19">
        <v>19</v>
      </c>
      <c r="C19">
        <f t="shared" si="0"/>
        <v>-9.3859694099999988E-2</v>
      </c>
      <c r="D19">
        <f t="shared" si="1"/>
        <v>-0.42430633076375335</v>
      </c>
      <c r="E19">
        <v>19</v>
      </c>
      <c r="G19">
        <f t="shared" si="2"/>
        <v>-0.11122570910000001</v>
      </c>
      <c r="H19">
        <f t="shared" si="3"/>
        <v>0.22013141598535152</v>
      </c>
    </row>
    <row r="20" spans="1:8" x14ac:dyDescent="0.2">
      <c r="A20">
        <v>20</v>
      </c>
      <c r="C20">
        <f t="shared" si="0"/>
        <v>-8.7117949099999981E-2</v>
      </c>
      <c r="D20">
        <f t="shared" si="1"/>
        <v>-0.41723895262335597</v>
      </c>
      <c r="E20">
        <v>20</v>
      </c>
      <c r="G20">
        <f t="shared" si="2"/>
        <v>-0.104143454</v>
      </c>
      <c r="H20">
        <f t="shared" si="3"/>
        <v>0.22682991404693895</v>
      </c>
    </row>
    <row r="21" spans="1:8" x14ac:dyDescent="0.2">
      <c r="A21">
        <v>21</v>
      </c>
      <c r="C21">
        <f t="shared" si="0"/>
        <v>-8.0376204099999987E-2</v>
      </c>
      <c r="D21">
        <f t="shared" si="1"/>
        <v>-0.41018721259075019</v>
      </c>
      <c r="E21">
        <v>21</v>
      </c>
      <c r="G21">
        <f t="shared" si="2"/>
        <v>-9.7061198900000006E-2</v>
      </c>
      <c r="H21">
        <f t="shared" si="3"/>
        <v>0.23354553679753573</v>
      </c>
    </row>
    <row r="22" spans="1:8" x14ac:dyDescent="0.2">
      <c r="A22">
        <v>22</v>
      </c>
      <c r="C22">
        <f t="shared" si="0"/>
        <v>-7.3634459099999994E-2</v>
      </c>
      <c r="D22">
        <f t="shared" si="1"/>
        <v>-0.40315115480090202</v>
      </c>
      <c r="E22">
        <v>22</v>
      </c>
      <c r="G22">
        <f t="shared" si="2"/>
        <v>-8.9978943800000016E-2</v>
      </c>
      <c r="H22">
        <f t="shared" si="3"/>
        <v>0.24027834126963563</v>
      </c>
    </row>
    <row r="23" spans="1:8" x14ac:dyDescent="0.2">
      <c r="A23">
        <v>23</v>
      </c>
      <c r="C23">
        <f t="shared" si="0"/>
        <v>-6.6892714099999973E-2</v>
      </c>
      <c r="D23">
        <f t="shared" si="1"/>
        <v>-0.39613082130986282</v>
      </c>
      <c r="E23">
        <v>23</v>
      </c>
      <c r="G23">
        <f t="shared" si="2"/>
        <v>-8.2896688699999999E-2</v>
      </c>
      <c r="H23">
        <f t="shared" si="3"/>
        <v>0.2470283820589429</v>
      </c>
    </row>
    <row r="24" spans="1:8" x14ac:dyDescent="0.2">
      <c r="A24">
        <v>24</v>
      </c>
      <c r="C24">
        <f t="shared" si="0"/>
        <v>-6.0150969099999979E-2</v>
      </c>
      <c r="D24">
        <f t="shared" si="1"/>
        <v>-0.38912625206539619</v>
      </c>
      <c r="E24">
        <v>24</v>
      </c>
      <c r="G24">
        <f t="shared" si="2"/>
        <v>-7.5814433600000009E-2</v>
      </c>
      <c r="H24">
        <f t="shared" si="3"/>
        <v>0.25379571128295247</v>
      </c>
    </row>
    <row r="25" spans="1:8" x14ac:dyDescent="0.2">
      <c r="A25">
        <v>25</v>
      </c>
      <c r="C25">
        <f t="shared" si="0"/>
        <v>-5.3409224099999986E-2</v>
      </c>
      <c r="D25">
        <f t="shared" si="1"/>
        <v>-0.38213748487891291</v>
      </c>
      <c r="E25">
        <v>25</v>
      </c>
      <c r="G25">
        <f t="shared" si="2"/>
        <v>-6.8732178500000018E-2</v>
      </c>
      <c r="H25">
        <f t="shared" si="3"/>
        <v>0.26058037854113214</v>
      </c>
    </row>
    <row r="26" spans="1:8" x14ac:dyDescent="0.2">
      <c r="A26">
        <v>26</v>
      </c>
      <c r="C26">
        <f t="shared" si="0"/>
        <v>-4.6667479099999992E-2</v>
      </c>
      <c r="D26">
        <f t="shared" si="1"/>
        <v>-0.37516455539875881</v>
      </c>
      <c r="E26">
        <v>26</v>
      </c>
      <c r="G26">
        <f t="shared" si="2"/>
        <v>-6.1649923400000001E-2</v>
      </c>
      <c r="H26">
        <f t="shared" si="3"/>
        <v>0.26738243087677549</v>
      </c>
    </row>
    <row r="27" spans="1:8" x14ac:dyDescent="0.2">
      <c r="A27">
        <v>27</v>
      </c>
      <c r="C27">
        <f t="shared" si="0"/>
        <v>-3.9925734099999999E-2</v>
      </c>
      <c r="D27">
        <f t="shared" si="1"/>
        <v>-0.36820749708489875</v>
      </c>
      <c r="E27">
        <v>27</v>
      </c>
      <c r="G27">
        <f t="shared" si="2"/>
        <v>-5.4567668300000011E-2</v>
      </c>
      <c r="H27">
        <f t="shared" si="3"/>
        <v>0.27420191274059236</v>
      </c>
    </row>
    <row r="28" spans="1:8" x14ac:dyDescent="0.2">
      <c r="A28">
        <v>28</v>
      </c>
      <c r="C28">
        <f t="shared" si="0"/>
        <v>-3.3183989099999978E-2</v>
      </c>
      <c r="D28">
        <f t="shared" si="1"/>
        <v>-0.3612663411850382</v>
      </c>
      <c r="E28">
        <v>28</v>
      </c>
      <c r="G28">
        <f t="shared" si="2"/>
        <v>-4.7485413200000021E-2</v>
      </c>
      <c r="H28">
        <f t="shared" si="3"/>
        <v>0.28103886595610184</v>
      </c>
    </row>
    <row r="29" spans="1:8" x14ac:dyDescent="0.2">
      <c r="A29">
        <v>29</v>
      </c>
      <c r="C29">
        <f t="shared" si="0"/>
        <v>-2.6442244099999984E-2</v>
      </c>
      <c r="D29">
        <f t="shared" si="1"/>
        <v>-0.35434111671222146</v>
      </c>
      <c r="E29">
        <v>29</v>
      </c>
      <c r="G29">
        <f t="shared" si="2"/>
        <v>-4.0403158100000003E-2</v>
      </c>
      <c r="H29">
        <f t="shared" si="3"/>
        <v>0.28789332968688841</v>
      </c>
    </row>
    <row r="30" spans="1:8" x14ac:dyDescent="0.2">
      <c r="A30">
        <v>30</v>
      </c>
      <c r="C30">
        <f t="shared" si="0"/>
        <v>-1.9700499099999991E-2</v>
      </c>
      <c r="D30">
        <f t="shared" si="1"/>
        <v>-0.34743185042394309</v>
      </c>
      <c r="E30">
        <v>30</v>
      </c>
      <c r="G30">
        <f t="shared" si="2"/>
        <v>-3.3320903000000013E-2</v>
      </c>
      <c r="H30">
        <f t="shared" si="3"/>
        <v>0.29476534040578101</v>
      </c>
    </row>
    <row r="31" spans="1:8" x14ac:dyDescent="0.2">
      <c r="A31">
        <v>31</v>
      </c>
      <c r="C31">
        <f t="shared" si="0"/>
        <v>-1.295875409999997E-2</v>
      </c>
      <c r="D31">
        <f t="shared" si="1"/>
        <v>-0.34053856680280814</v>
      </c>
      <c r="E31">
        <v>31</v>
      </c>
      <c r="G31">
        <f t="shared" si="2"/>
        <v>-2.6238647900000023E-2</v>
      </c>
      <c r="H31">
        <f t="shared" si="3"/>
        <v>0.30165493186601006</v>
      </c>
    </row>
    <row r="32" spans="1:8" x14ac:dyDescent="0.2">
      <c r="A32">
        <v>32</v>
      </c>
      <c r="C32">
        <f t="shared" si="0"/>
        <v>-6.2170090999999761E-3</v>
      </c>
      <c r="D32">
        <f t="shared" si="1"/>
        <v>-0.33366128803877304</v>
      </c>
      <c r="E32">
        <v>32</v>
      </c>
      <c r="G32">
        <f t="shared" si="2"/>
        <v>-1.9156392800000005E-2</v>
      </c>
      <c r="H32">
        <f t="shared" si="3"/>
        <v>0.30856213507439512</v>
      </c>
    </row>
    <row r="33" spans="1:8" x14ac:dyDescent="0.2">
      <c r="A33">
        <v>33</v>
      </c>
      <c r="C33">
        <f t="shared" ref="C33:C64" si="4">-0.2152111041+(A33-1)*0.006741745</f>
        <v>5.2473590000001735E-4</v>
      </c>
      <c r="D33">
        <f t="shared" ref="D33:D64" si="5">0+1*C33-0.325537873468071*(1.00862068965517+(C33-0.0472672413793103)^2/0.915103448139225)^0.5</f>
        <v>-0.32680003401299679</v>
      </c>
      <c r="E33">
        <v>33</v>
      </c>
      <c r="G33">
        <f t="shared" ref="G33:G64" si="6">-0.2387063009+(E33-1)*0.0070822551</f>
        <v>-1.2074137700000015E-2</v>
      </c>
      <c r="H33">
        <f t="shared" ref="H33:H64" si="7">0+1*G33+0.325537873468071*(1.00862068965517+(G33-0.0472672413793103)^2/0.915103448139225)^0.5</f>
        <v>0.31548697826661354</v>
      </c>
    </row>
    <row r="34" spans="1:8" x14ac:dyDescent="0.2">
      <c r="A34">
        <v>34</v>
      </c>
      <c r="C34">
        <f t="shared" si="4"/>
        <v>7.2664809000000108E-3</v>
      </c>
      <c r="D34">
        <f t="shared" si="5"/>
        <v>-0.31995482228332972</v>
      </c>
      <c r="E34">
        <v>34</v>
      </c>
      <c r="G34">
        <f t="shared" si="6"/>
        <v>-4.9918826000000249E-3</v>
      </c>
      <c r="H34">
        <f t="shared" si="7"/>
        <v>0.32242948688459283</v>
      </c>
    </row>
    <row r="35" spans="1:8" x14ac:dyDescent="0.2">
      <c r="A35">
        <v>35</v>
      </c>
      <c r="C35">
        <f t="shared" si="4"/>
        <v>1.4008225900000004E-2</v>
      </c>
      <c r="D35">
        <f t="shared" si="5"/>
        <v>-0.31312566807146563</v>
      </c>
      <c r="E35">
        <v>35</v>
      </c>
      <c r="G35">
        <f t="shared" si="6"/>
        <v>2.0903724999999929E-3</v>
      </c>
      <c r="H35">
        <f t="shared" si="7"/>
        <v>0.3293896835560729</v>
      </c>
    </row>
    <row r="36" spans="1:8" x14ac:dyDescent="0.2">
      <c r="A36">
        <v>36</v>
      </c>
      <c r="C36">
        <f t="shared" si="4"/>
        <v>2.0749970900000025E-2</v>
      </c>
      <c r="D36">
        <f t="shared" si="5"/>
        <v>-0.30631258425177615</v>
      </c>
      <c r="E36">
        <v>36</v>
      </c>
      <c r="G36">
        <f t="shared" si="6"/>
        <v>9.1726275999999829E-3</v>
      </c>
      <c r="H36">
        <f t="shared" si="7"/>
        <v>0.33636758807637124</v>
      </c>
    </row>
    <row r="37" spans="1:8" x14ac:dyDescent="0.2">
      <c r="A37">
        <v>37</v>
      </c>
      <c r="C37">
        <f t="shared" si="4"/>
        <v>2.7491715900000019E-2</v>
      </c>
      <c r="D37">
        <f t="shared" si="5"/>
        <v>-0.29951558134185097</v>
      </c>
      <c r="E37">
        <v>37</v>
      </c>
      <c r="G37">
        <f t="shared" si="6"/>
        <v>1.6254882699999973E-2</v>
      </c>
      <c r="H37">
        <f t="shared" si="7"/>
        <v>0.3433632173923904</v>
      </c>
    </row>
    <row r="38" spans="1:8" x14ac:dyDescent="0.2">
      <c r="A38">
        <v>38</v>
      </c>
      <c r="C38">
        <f t="shared" si="4"/>
        <v>3.4233460900000012E-2</v>
      </c>
      <c r="D38">
        <f t="shared" si="5"/>
        <v>-0.29273466749475502</v>
      </c>
      <c r="E38">
        <v>38</v>
      </c>
      <c r="G38">
        <f t="shared" si="6"/>
        <v>2.3337137799999963E-2</v>
      </c>
      <c r="H38">
        <f t="shared" si="7"/>
        <v>0.35037658558889323</v>
      </c>
    </row>
    <row r="39" spans="1:8" x14ac:dyDescent="0.2">
      <c r="A39">
        <v>39</v>
      </c>
      <c r="C39">
        <f t="shared" si="4"/>
        <v>4.0975205900000033E-2</v>
      </c>
      <c r="D39">
        <f t="shared" si="5"/>
        <v>-0.2859698484930201</v>
      </c>
      <c r="E39">
        <v>39</v>
      </c>
      <c r="G39">
        <f t="shared" si="6"/>
        <v>3.0419392900000009E-2</v>
      </c>
      <c r="H39">
        <f t="shared" si="7"/>
        <v>0.35740770387707471</v>
      </c>
    </row>
    <row r="40" spans="1:8" x14ac:dyDescent="0.2">
      <c r="A40">
        <v>40</v>
      </c>
      <c r="C40">
        <f t="shared" si="4"/>
        <v>4.7716950899999999E-2</v>
      </c>
      <c r="D40">
        <f t="shared" si="5"/>
        <v>-0.27922112774437852</v>
      </c>
      <c r="E40">
        <v>40</v>
      </c>
      <c r="G40">
        <f t="shared" si="6"/>
        <v>3.7501647999999999E-2</v>
      </c>
      <c r="H40">
        <f t="shared" si="7"/>
        <v>0.36445658058545066</v>
      </c>
    </row>
    <row r="41" spans="1:8" x14ac:dyDescent="0.2">
      <c r="A41">
        <v>41</v>
      </c>
      <c r="C41">
        <f t="shared" si="4"/>
        <v>5.445869590000002E-2</v>
      </c>
      <c r="D41">
        <f t="shared" si="5"/>
        <v>-0.27248850627924764</v>
      </c>
      <c r="E41">
        <v>41</v>
      </c>
      <c r="G41">
        <f t="shared" si="6"/>
        <v>4.4583903099999989E-2</v>
      </c>
      <c r="H41">
        <f t="shared" si="7"/>
        <v>0.37152322115308084</v>
      </c>
    </row>
    <row r="42" spans="1:8" x14ac:dyDescent="0.2">
      <c r="A42">
        <v>42</v>
      </c>
      <c r="C42">
        <f t="shared" si="4"/>
        <v>6.1200440900000042E-2</v>
      </c>
      <c r="D42">
        <f t="shared" si="5"/>
        <v>-0.26577198274996927</v>
      </c>
      <c r="E42">
        <v>42</v>
      </c>
      <c r="G42">
        <f t="shared" si="6"/>
        <v>5.1666158199999979E-2</v>
      </c>
      <c r="H42">
        <f t="shared" si="7"/>
        <v>0.37860762812513987</v>
      </c>
    </row>
    <row r="43" spans="1:8" x14ac:dyDescent="0.2">
      <c r="A43">
        <v>43</v>
      </c>
      <c r="C43">
        <f t="shared" si="4"/>
        <v>6.7942185900000007E-2</v>
      </c>
      <c r="D43">
        <f t="shared" si="5"/>
        <v>-0.25907155343180432</v>
      </c>
      <c r="E43">
        <v>43</v>
      </c>
      <c r="G43">
        <f t="shared" si="6"/>
        <v>5.8748413299999969E-2</v>
      </c>
      <c r="H43">
        <f t="shared" si="7"/>
        <v>0.38570980115084286</v>
      </c>
    </row>
    <row r="44" spans="1:8" x14ac:dyDescent="0.2">
      <c r="A44">
        <v>44</v>
      </c>
      <c r="C44">
        <f t="shared" si="4"/>
        <v>7.4683930900000028E-2</v>
      </c>
      <c r="D44">
        <f t="shared" si="5"/>
        <v>-0.25238721222568233</v>
      </c>
      <c r="E44">
        <v>44</v>
      </c>
      <c r="G44">
        <f t="shared" si="6"/>
        <v>6.5830668399999959E-2</v>
      </c>
      <c r="H44">
        <f t="shared" si="7"/>
        <v>0.39282973698373158</v>
      </c>
    </row>
    <row r="45" spans="1:8" x14ac:dyDescent="0.2">
      <c r="A45">
        <v>45</v>
      </c>
      <c r="C45">
        <f t="shared" si="4"/>
        <v>8.142567590000005E-2</v>
      </c>
      <c r="D45">
        <f t="shared" si="5"/>
        <v>-0.24571895066270083</v>
      </c>
      <c r="E45">
        <v>45</v>
      </c>
      <c r="G45">
        <f t="shared" si="6"/>
        <v>7.2912923500000004E-2</v>
      </c>
      <c r="H45">
        <f t="shared" si="7"/>
        <v>0.39996742948431951</v>
      </c>
    </row>
    <row r="46" spans="1:8" x14ac:dyDescent="0.2">
      <c r="A46">
        <v>46</v>
      </c>
      <c r="C46">
        <f t="shared" si="4"/>
        <v>8.8167420900000015E-2</v>
      </c>
      <c r="D46">
        <f t="shared" si="5"/>
        <v>-0.23906675791036591</v>
      </c>
      <c r="E46">
        <v>46</v>
      </c>
      <c r="G46">
        <f t="shared" si="6"/>
        <v>7.9995178599999994E-2</v>
      </c>
      <c r="H46">
        <f t="shared" si="7"/>
        <v>0.40712286962509053</v>
      </c>
    </row>
    <row r="47" spans="1:8" x14ac:dyDescent="0.2">
      <c r="A47">
        <v>47</v>
      </c>
      <c r="C47">
        <f t="shared" si="4"/>
        <v>9.4909165900000036E-2</v>
      </c>
      <c r="D47">
        <f t="shared" si="5"/>
        <v>-0.23243062078056409</v>
      </c>
      <c r="E47">
        <v>47</v>
      </c>
      <c r="G47">
        <f t="shared" si="6"/>
        <v>8.7077433699999984E-2</v>
      </c>
      <c r="H47">
        <f t="shared" si="7"/>
        <v>0.41429604549784299</v>
      </c>
    </row>
    <row r="48" spans="1:8" x14ac:dyDescent="0.2">
      <c r="A48">
        <v>48</v>
      </c>
      <c r="C48">
        <f t="shared" si="4"/>
        <v>0.1016509109</v>
      </c>
      <c r="D48">
        <f t="shared" si="5"/>
        <v>-0.22581052373925165</v>
      </c>
      <c r="E48">
        <v>48</v>
      </c>
      <c r="G48">
        <f t="shared" si="6"/>
        <v>9.4159688799999974E-2</v>
      </c>
      <c r="H48">
        <f t="shared" si="7"/>
        <v>0.4214869423233637</v>
      </c>
    </row>
    <row r="49" spans="1:8" x14ac:dyDescent="0.2">
      <c r="A49">
        <v>49</v>
      </c>
      <c r="C49">
        <f t="shared" si="4"/>
        <v>0.10839265590000002</v>
      </c>
      <c r="D49">
        <f t="shared" si="5"/>
        <v>-0.21920644891784552</v>
      </c>
      <c r="E49">
        <v>49</v>
      </c>
      <c r="G49">
        <f t="shared" si="6"/>
        <v>0.10124194389999996</v>
      </c>
      <c r="H49">
        <f t="shared" si="7"/>
        <v>0.42869554246341463</v>
      </c>
    </row>
    <row r="50" spans="1:8" x14ac:dyDescent="0.2">
      <c r="A50">
        <v>50</v>
      </c>
      <c r="C50">
        <f t="shared" si="4"/>
        <v>0.11513440090000004</v>
      </c>
      <c r="D50">
        <f t="shared" si="5"/>
        <v>-0.21261837612629408</v>
      </c>
      <c r="E50">
        <v>50</v>
      </c>
      <c r="G50">
        <f t="shared" si="6"/>
        <v>0.10832419899999995</v>
      </c>
      <c r="H50">
        <f t="shared" si="7"/>
        <v>0.43592182543500946</v>
      </c>
    </row>
    <row r="51" spans="1:8" x14ac:dyDescent="0.2">
      <c r="A51">
        <v>51</v>
      </c>
      <c r="C51">
        <f t="shared" si="4"/>
        <v>0.12187614590000001</v>
      </c>
      <c r="D51">
        <f t="shared" si="5"/>
        <v>-0.20604628286780891</v>
      </c>
      <c r="E51">
        <v>51</v>
      </c>
      <c r="G51">
        <f t="shared" si="6"/>
        <v>0.1154064541</v>
      </c>
      <c r="H51">
        <f t="shared" si="7"/>
        <v>0.44316576792695234</v>
      </c>
    </row>
    <row r="52" spans="1:8" x14ac:dyDescent="0.2">
      <c r="A52">
        <v>52</v>
      </c>
      <c r="C52">
        <f t="shared" si="4"/>
        <v>0.12861789090000003</v>
      </c>
      <c r="D52">
        <f t="shared" si="5"/>
        <v>-0.19949014435522927</v>
      </c>
      <c r="E52">
        <v>52</v>
      </c>
      <c r="G52">
        <f t="shared" si="6"/>
        <v>0.12248870919999999</v>
      </c>
      <c r="H52">
        <f t="shared" si="7"/>
        <v>0.45042734381860949</v>
      </c>
    </row>
    <row r="53" spans="1:8" x14ac:dyDescent="0.2">
      <c r="A53">
        <v>53</v>
      </c>
      <c r="C53">
        <f t="shared" si="4"/>
        <v>0.1353596359</v>
      </c>
      <c r="D53">
        <f t="shared" si="5"/>
        <v>-0.19294993352899492</v>
      </c>
      <c r="E53">
        <v>53</v>
      </c>
      <c r="G53">
        <f t="shared" si="6"/>
        <v>0.12957096429999998</v>
      </c>
      <c r="H53">
        <f t="shared" si="7"/>
        <v>0.45770652420087632</v>
      </c>
    </row>
    <row r="54" spans="1:8" x14ac:dyDescent="0.2">
      <c r="A54">
        <v>54</v>
      </c>
      <c r="C54">
        <f t="shared" si="4"/>
        <v>0.14210138090000002</v>
      </c>
      <c r="D54">
        <f t="shared" si="5"/>
        <v>-0.18642562107669342</v>
      </c>
      <c r="E54">
        <v>54</v>
      </c>
      <c r="G54">
        <f t="shared" si="6"/>
        <v>0.13665321939999997</v>
      </c>
      <c r="H54">
        <f t="shared" si="7"/>
        <v>0.46500327739930342</v>
      </c>
    </row>
    <row r="55" spans="1:8" x14ac:dyDescent="0.2">
      <c r="A55">
        <v>55</v>
      </c>
      <c r="C55">
        <f t="shared" si="4"/>
        <v>0.14884312590000004</v>
      </c>
      <c r="D55">
        <f t="shared" si="5"/>
        <v>-0.17991717545415337</v>
      </c>
      <c r="E55">
        <v>55</v>
      </c>
      <c r="G55">
        <f t="shared" si="6"/>
        <v>0.14373547449999996</v>
      </c>
      <c r="H55">
        <f t="shared" si="7"/>
        <v>0.4723175689993363</v>
      </c>
    </row>
    <row r="56" spans="1:8" x14ac:dyDescent="0.2">
      <c r="A56">
        <v>56</v>
      </c>
      <c r="C56">
        <f t="shared" si="4"/>
        <v>0.15558487090000001</v>
      </c>
      <c r="D56">
        <f t="shared" si="5"/>
        <v>-0.17342456290804492</v>
      </c>
      <c r="E56">
        <v>56</v>
      </c>
      <c r="G56">
        <f t="shared" si="6"/>
        <v>0.15081772959999995</v>
      </c>
      <c r="H56">
        <f t="shared" si="7"/>
        <v>0.47964936187362456</v>
      </c>
    </row>
    <row r="57" spans="1:8" x14ac:dyDescent="0.2">
      <c r="A57">
        <v>57</v>
      </c>
      <c r="C57">
        <f t="shared" si="4"/>
        <v>0.16232661590000003</v>
      </c>
      <c r="D57">
        <f t="shared" si="5"/>
        <v>-0.16694774749995234</v>
      </c>
      <c r="E57">
        <v>57</v>
      </c>
      <c r="G57">
        <f t="shared" si="6"/>
        <v>0.1578999847</v>
      </c>
      <c r="H57">
        <f t="shared" si="7"/>
        <v>0.48699861621134843</v>
      </c>
    </row>
    <row r="58" spans="1:8" x14ac:dyDescent="0.2">
      <c r="A58">
        <v>58</v>
      </c>
      <c r="C58">
        <f t="shared" si="4"/>
        <v>0.16906836090000005</v>
      </c>
      <c r="D58">
        <f t="shared" si="5"/>
        <v>-0.16048669113187919</v>
      </c>
      <c r="E58">
        <v>58</v>
      </c>
      <c r="G58">
        <f t="shared" si="6"/>
        <v>0.16498223979999999</v>
      </c>
      <c r="H58">
        <f t="shared" si="7"/>
        <v>0.49436528954951103</v>
      </c>
    </row>
    <row r="59" spans="1:8" x14ac:dyDescent="0.2">
      <c r="A59">
        <v>59</v>
      </c>
      <c r="C59">
        <f t="shared" si="4"/>
        <v>0.17581010590000001</v>
      </c>
      <c r="D59">
        <f t="shared" si="5"/>
        <v>-0.15404135357314286</v>
      </c>
      <c r="E59">
        <v>59</v>
      </c>
      <c r="G59">
        <f t="shared" si="6"/>
        <v>0.17206449489999998</v>
      </c>
      <c r="H59">
        <f t="shared" si="7"/>
        <v>0.5017493368061392</v>
      </c>
    </row>
    <row r="60" spans="1:8" x14ac:dyDescent="0.2">
      <c r="A60">
        <v>60</v>
      </c>
      <c r="C60">
        <f t="shared" si="4"/>
        <v>0.18255185090000003</v>
      </c>
      <c r="D60">
        <f t="shared" si="5"/>
        <v>-0.14761169248861722</v>
      </c>
      <c r="E60">
        <v>60</v>
      </c>
      <c r="G60">
        <f t="shared" si="6"/>
        <v>0.17914674999999997</v>
      </c>
      <c r="H60">
        <f t="shared" si="7"/>
        <v>0.50915071031533277</v>
      </c>
    </row>
    <row r="61" spans="1:8" x14ac:dyDescent="0.2">
      <c r="A61">
        <v>61</v>
      </c>
      <c r="C61">
        <f t="shared" si="4"/>
        <v>0.18929359590000006</v>
      </c>
      <c r="D61">
        <f t="shared" si="5"/>
        <v>-0.14119766346827634</v>
      </c>
      <c r="E61">
        <v>61</v>
      </c>
      <c r="G61">
        <f t="shared" si="6"/>
        <v>0.18622900509999996</v>
      </c>
      <c r="H61">
        <f t="shared" si="7"/>
        <v>0.5165693598641008</v>
      </c>
    </row>
    <row r="62" spans="1:8" x14ac:dyDescent="0.2">
      <c r="A62">
        <v>62</v>
      </c>
      <c r="C62">
        <f t="shared" si="4"/>
        <v>0.19603534090000002</v>
      </c>
      <c r="D62">
        <f t="shared" si="5"/>
        <v>-0.13479922005799361</v>
      </c>
      <c r="E62">
        <v>62</v>
      </c>
      <c r="G62">
        <f t="shared" si="6"/>
        <v>0.19331126019999995</v>
      </c>
      <c r="H62">
        <f t="shared" si="7"/>
        <v>0.52400523273091981</v>
      </c>
    </row>
    <row r="63" spans="1:8" x14ac:dyDescent="0.2">
      <c r="A63">
        <v>63</v>
      </c>
      <c r="C63">
        <f t="shared" si="4"/>
        <v>0.20277708590000004</v>
      </c>
      <c r="D63">
        <f t="shared" si="5"/>
        <v>-0.12841631379154672</v>
      </c>
      <c r="E63">
        <v>63</v>
      </c>
      <c r="G63">
        <f t="shared" si="6"/>
        <v>0.20039351529999999</v>
      </c>
      <c r="H63">
        <f t="shared" si="7"/>
        <v>0.53145827372594634</v>
      </c>
    </row>
    <row r="64" spans="1:8" x14ac:dyDescent="0.2">
      <c r="A64">
        <v>64</v>
      </c>
      <c r="C64">
        <f t="shared" si="4"/>
        <v>0.20951883090000001</v>
      </c>
      <c r="D64">
        <f t="shared" si="5"/>
        <v>-0.12204889422377913</v>
      </c>
      <c r="E64">
        <v>64</v>
      </c>
      <c r="G64">
        <f t="shared" si="6"/>
        <v>0.20747577039999998</v>
      </c>
      <c r="H64">
        <f t="shared" si="7"/>
        <v>0.53892842523281337</v>
      </c>
    </row>
    <row r="65" spans="1:8" x14ac:dyDescent="0.2">
      <c r="A65">
        <v>65</v>
      </c>
      <c r="C65">
        <f t="shared" ref="C65:C70" si="8">-0.2152111041+(A65-1)*0.006741745</f>
        <v>0.21626057590000003</v>
      </c>
      <c r="D65">
        <f t="shared" ref="D65:D70" si="9">0+1*C65-0.325537873468071*(1.00862068965517+(C65-0.0472672413793103)^2/0.915103448139225)^0.5</f>
        <v>-0.1156969089648669</v>
      </c>
      <c r="E65">
        <v>65</v>
      </c>
      <c r="G65">
        <f t="shared" ref="G65:G70" si="10">-0.2387063009+(E65-1)*0.0070822551</f>
        <v>0.21455802549999997</v>
      </c>
      <c r="H65">
        <f t="shared" ref="H65:H70" si="11">0+1*G65+0.325537873468071*(1.00862068965517+(G65-0.0472672413793103)^2/0.915103448139225)^0.5</f>
        <v>0.54641562725194204</v>
      </c>
    </row>
    <row r="66" spans="1:8" x14ac:dyDescent="0.2">
      <c r="A66">
        <v>66</v>
      </c>
      <c r="C66">
        <f t="shared" si="8"/>
        <v>0.22300232090000005</v>
      </c>
      <c r="D66">
        <f t="shared" si="9"/>
        <v>-0.10936030371563848</v>
      </c>
      <c r="E66">
        <v>66</v>
      </c>
      <c r="G66">
        <f t="shared" si="10"/>
        <v>0.22164028059999996</v>
      </c>
      <c r="H66">
        <f t="shared" si="11"/>
        <v>0.55391981744529195</v>
      </c>
    </row>
    <row r="67" spans="1:8" x14ac:dyDescent="0.2">
      <c r="A67">
        <v>67</v>
      </c>
      <c r="C67">
        <f t="shared" si="8"/>
        <v>0.22974406590000002</v>
      </c>
      <c r="D67">
        <f t="shared" si="9"/>
        <v>-0.10303902230389361</v>
      </c>
      <c r="E67">
        <v>67</v>
      </c>
      <c r="G67">
        <f t="shared" si="10"/>
        <v>0.22872253569999995</v>
      </c>
      <c r="H67">
        <f t="shared" si="11"/>
        <v>0.56144093118247596</v>
      </c>
    </row>
    <row r="68" spans="1:8" x14ac:dyDescent="0.2">
      <c r="A68">
        <v>68</v>
      </c>
      <c r="C68">
        <f t="shared" si="8"/>
        <v>0.23648581090000004</v>
      </c>
      <c r="D68">
        <f t="shared" si="9"/>
        <v>-9.6733006721667514E-2</v>
      </c>
      <c r="E68">
        <v>68</v>
      </c>
      <c r="G68">
        <f t="shared" si="10"/>
        <v>0.2358047908</v>
      </c>
      <c r="H68">
        <f t="shared" si="11"/>
        <v>0.56897890158816666</v>
      </c>
    </row>
    <row r="69" spans="1:8" x14ac:dyDescent="0.2">
      <c r="A69">
        <v>69</v>
      </c>
      <c r="C69">
        <f t="shared" si="8"/>
        <v>0.2432275559</v>
      </c>
      <c r="D69">
        <f t="shared" si="9"/>
        <v>-9.0442197163385918E-2</v>
      </c>
      <c r="E69">
        <v>69</v>
      </c>
      <c r="G69">
        <f t="shared" si="10"/>
        <v>0.24288704589999999</v>
      </c>
      <c r="H69">
        <f t="shared" si="11"/>
        <v>0.57653365959071068</v>
      </c>
    </row>
    <row r="70" spans="1:8" x14ac:dyDescent="0.2">
      <c r="A70">
        <v>70</v>
      </c>
      <c r="C70">
        <f t="shared" si="8"/>
        <v>0.24996930090000002</v>
      </c>
      <c r="D70">
        <f t="shared" si="9"/>
        <v>-8.4166532064853972E-2</v>
      </c>
      <c r="E70">
        <v>70</v>
      </c>
      <c r="G70">
        <f t="shared" si="10"/>
        <v>0.24996930099999998</v>
      </c>
      <c r="H70">
        <f t="shared" si="11"/>
        <v>0.58410513397187924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A1D4-5FDE-F842-A213-9BE590F24873}">
  <sheetPr codeName="Feuil1_HID14">
    <tabColor rgb="FF007800"/>
  </sheetPr>
  <dimension ref="AF1:AL450"/>
  <sheetViews>
    <sheetView workbookViewId="0"/>
  </sheetViews>
  <sheetFormatPr baseColWidth="10" defaultRowHeight="15" x14ac:dyDescent="0.2"/>
  <sheetData>
    <row r="1" spans="32:38" ht="56" x14ac:dyDescent="0.2">
      <c r="AF1" s="49" t="s">
        <v>641</v>
      </c>
      <c r="AG1" s="49" t="s">
        <v>642</v>
      </c>
      <c r="AH1" s="49" t="s">
        <v>634</v>
      </c>
      <c r="AI1" s="49" t="s">
        <v>635</v>
      </c>
      <c r="AJ1" s="49" t="s">
        <v>644</v>
      </c>
      <c r="AK1" s="49" t="s">
        <v>636</v>
      </c>
      <c r="AL1" s="49" t="s">
        <v>640</v>
      </c>
    </row>
    <row r="2" spans="32:38" x14ac:dyDescent="0.2">
      <c r="AF2" s="48">
        <v>24.692965776698799</v>
      </c>
      <c r="AG2" s="48">
        <v>4.6031746031746001</v>
      </c>
      <c r="AH2" s="50">
        <v>-4.0436322797627309</v>
      </c>
      <c r="AI2" s="50">
        <v>9.6842737695577661</v>
      </c>
      <c r="AJ2" s="48">
        <v>1.6759999999999999</v>
      </c>
      <c r="AK2" s="48">
        <v>1.0244039096059268</v>
      </c>
      <c r="AL2" s="48"/>
    </row>
    <row r="3" spans="32:38" x14ac:dyDescent="0.2">
      <c r="AF3" s="48">
        <v>38.789033987185803</v>
      </c>
      <c r="AG3" s="48">
        <v>57.224111345975103</v>
      </c>
      <c r="AH3" s="50">
        <v>-0.13073523003175</v>
      </c>
      <c r="AI3" s="50">
        <v>9.6829655619268706</v>
      </c>
      <c r="AJ3" s="48">
        <v>1.4630000000000001</v>
      </c>
      <c r="AK3" s="48">
        <v>1.0048622366288493</v>
      </c>
      <c r="AL3" s="48"/>
    </row>
    <row r="4" spans="32:38" x14ac:dyDescent="0.2">
      <c r="AF4" s="48">
        <v>57.805543465936303</v>
      </c>
      <c r="AG4" s="48">
        <v>56.272583559168901</v>
      </c>
      <c r="AH4" s="50">
        <v>0.50492457299588578</v>
      </c>
      <c r="AI4" s="50">
        <v>9.6880021029637398</v>
      </c>
      <c r="AJ4" s="48">
        <v>1.2689999999999999</v>
      </c>
      <c r="AK4" s="48">
        <v>0.6939775476028035</v>
      </c>
      <c r="AL4" s="48">
        <v>316119</v>
      </c>
    </row>
    <row r="5" spans="32:38" x14ac:dyDescent="0.2">
      <c r="AF5" s="48">
        <v>44.683368038602097</v>
      </c>
      <c r="AG5" s="48">
        <v>56.285045308033801</v>
      </c>
      <c r="AH5" s="50">
        <v>-7.0086212243379018</v>
      </c>
      <c r="AI5" s="50">
        <v>9.6153387044949028</v>
      </c>
      <c r="AJ5" s="48">
        <v>2.8820000000000001</v>
      </c>
      <c r="AK5" s="48">
        <v>0.75041686120189421</v>
      </c>
      <c r="AL5" s="48">
        <v>332869.96999999997</v>
      </c>
    </row>
    <row r="6" spans="32:38" x14ac:dyDescent="0.2">
      <c r="AF6" s="48">
        <v>47.266936191608899</v>
      </c>
      <c r="AG6" s="48">
        <v>60.872710152371099</v>
      </c>
      <c r="AH6" s="50">
        <v>-13.306209564463417</v>
      </c>
      <c r="AI6" s="50">
        <v>9.4725507784542948</v>
      </c>
      <c r="AJ6" s="48">
        <v>2.4430000000000001</v>
      </c>
      <c r="AK6" s="48">
        <v>0.87621172488075083</v>
      </c>
      <c r="AL6" s="48">
        <v>287192</v>
      </c>
    </row>
    <row r="7" spans="32:38" x14ac:dyDescent="0.2">
      <c r="AF7" s="48">
        <v>52.498229980175203</v>
      </c>
      <c r="AG7" s="48">
        <v>59.536222439448203</v>
      </c>
      <c r="AH7" s="50">
        <v>-6.3471303277427298</v>
      </c>
      <c r="AI7" s="50">
        <v>9.4069756634095967</v>
      </c>
      <c r="AJ7" s="48">
        <v>1.9059999999999999</v>
      </c>
      <c r="AK7" s="48">
        <v>0.83800213587447625</v>
      </c>
      <c r="AL7" s="48">
        <v>221475</v>
      </c>
    </row>
    <row r="8" spans="32:38" x14ac:dyDescent="0.2">
      <c r="AF8" s="48">
        <v>53.034230550292001</v>
      </c>
      <c r="AG8" s="48">
        <v>67.434357434357395</v>
      </c>
      <c r="AH8" s="50">
        <v>-41.624907582354389</v>
      </c>
      <c r="AI8" s="50">
        <v>8.8686947765809716</v>
      </c>
      <c r="AJ8" s="48">
        <v>2.335</v>
      </c>
      <c r="AK8" s="48">
        <v>1.0886574725584013</v>
      </c>
      <c r="AL8" s="48">
        <v>224436</v>
      </c>
    </row>
    <row r="9" spans="32:38" x14ac:dyDescent="0.2">
      <c r="AF9" s="48">
        <v>53.972541397989097</v>
      </c>
      <c r="AG9" s="48">
        <v>70.765406680040797</v>
      </c>
      <c r="AH9" s="50">
        <v>7.0503799605966782</v>
      </c>
      <c r="AI9" s="50">
        <v>8.9368241549973018</v>
      </c>
      <c r="AJ9" s="48">
        <v>2.9809999999999999</v>
      </c>
      <c r="AK9" s="48">
        <v>1.1388195083475745</v>
      </c>
      <c r="AL9" s="48">
        <v>210346</v>
      </c>
    </row>
    <row r="10" spans="32:38" x14ac:dyDescent="0.2">
      <c r="AF10" s="48">
        <v>62.441179245836601</v>
      </c>
      <c r="AG10" s="48">
        <v>70.390255409412404</v>
      </c>
      <c r="AH10" s="50">
        <v>222.80794005521233</v>
      </c>
      <c r="AI10" s="50">
        <v>10.108711502547386</v>
      </c>
      <c r="AJ10" s="48">
        <v>1.8660000000000001</v>
      </c>
      <c r="AK10" s="48">
        <v>1.3813731878156053</v>
      </c>
      <c r="AL10" s="48">
        <v>227014</v>
      </c>
    </row>
    <row r="11" spans="32:38" x14ac:dyDescent="0.2">
      <c r="AF11" s="48">
        <v>76.388832996134099</v>
      </c>
      <c r="AG11" s="48">
        <v>73.214840714840705</v>
      </c>
      <c r="AH11" s="50">
        <v>-15.487050008144648</v>
      </c>
      <c r="AI11" s="50">
        <v>9.9404460935216594</v>
      </c>
      <c r="AJ11" s="48">
        <v>1.518</v>
      </c>
      <c r="AK11" s="48">
        <v>1.4250469811593505</v>
      </c>
      <c r="AL11" s="48">
        <v>868323</v>
      </c>
    </row>
    <row r="12" spans="32:38" x14ac:dyDescent="0.2">
      <c r="AF12" s="48">
        <v>66.507290056126394</v>
      </c>
      <c r="AG12" s="48">
        <v>84.042159763313606</v>
      </c>
      <c r="AH12" s="50">
        <v>-9.2972427706792207</v>
      </c>
      <c r="AI12" s="50">
        <v>8.5932278776922342</v>
      </c>
      <c r="AJ12" s="48">
        <v>0.41399999999999998</v>
      </c>
      <c r="AK12" s="48">
        <v>3.9471733086190919</v>
      </c>
      <c r="AL12" s="48"/>
    </row>
    <row r="13" spans="32:38" x14ac:dyDescent="0.2">
      <c r="AF13" s="48">
        <v>61.507825993259097</v>
      </c>
      <c r="AG13" s="48">
        <v>75.389643036701798</v>
      </c>
      <c r="AH13" s="50">
        <v>22.928637627432806</v>
      </c>
      <c r="AI13" s="50">
        <v>8.7996616968151304</v>
      </c>
      <c r="AJ13" s="48">
        <v>0.33900000000000002</v>
      </c>
      <c r="AK13" s="48">
        <v>3.8952050663449937</v>
      </c>
      <c r="AL13" s="48"/>
    </row>
    <row r="14" spans="32:38" x14ac:dyDescent="0.2">
      <c r="AF14" s="48">
        <v>53.8861177897342</v>
      </c>
      <c r="AG14" s="48">
        <v>63.800673011199301</v>
      </c>
      <c r="AH14" s="50">
        <v>18.968636911942099</v>
      </c>
      <c r="AI14" s="50">
        <v>8.9733514138399197</v>
      </c>
      <c r="AJ14" s="48">
        <v>0.311</v>
      </c>
      <c r="AK14" s="48">
        <v>3.5295310519645122</v>
      </c>
      <c r="AL14" s="48"/>
    </row>
    <row r="15" spans="32:38" x14ac:dyDescent="0.2">
      <c r="AF15" s="48">
        <v>49.283156388858302</v>
      </c>
      <c r="AG15" s="48">
        <v>64.207459207459195</v>
      </c>
      <c r="AH15" s="50">
        <v>1.5462610899873257</v>
      </c>
      <c r="AI15" s="50">
        <v>8.9886956967857081</v>
      </c>
      <c r="AJ15" s="48">
        <v>0.33600000000000002</v>
      </c>
      <c r="AK15" s="48">
        <v>3.6663754368447328</v>
      </c>
      <c r="AL15" s="48"/>
    </row>
    <row r="16" spans="32:38" x14ac:dyDescent="0.2">
      <c r="AF16" s="48">
        <v>51.691826735216402</v>
      </c>
      <c r="AG16" s="48">
        <v>61.901709401709297</v>
      </c>
      <c r="AH16" s="50">
        <v>-2.4088866699950073</v>
      </c>
      <c r="AI16" s="50">
        <v>8.9643119481245144</v>
      </c>
      <c r="AJ16" s="48">
        <v>0.33600000000000002</v>
      </c>
      <c r="AK16" s="48">
        <v>3.6421537280982221</v>
      </c>
      <c r="AL16" s="48"/>
    </row>
    <row r="17" spans="32:38" x14ac:dyDescent="0.2">
      <c r="AF17" s="48">
        <v>46.237354971298899</v>
      </c>
      <c r="AG17" s="48">
        <v>55.5133272524576</v>
      </c>
      <c r="AH17" s="50">
        <v>24.248625143880293</v>
      </c>
      <c r="AI17" s="50">
        <v>9.1814263618115408</v>
      </c>
      <c r="AJ17" s="48">
        <v>0.36</v>
      </c>
      <c r="AK17" s="48">
        <v>3.094493051981472</v>
      </c>
      <c r="AL17" s="48"/>
    </row>
    <row r="18" spans="32:38" x14ac:dyDescent="0.2">
      <c r="AF18" s="48">
        <v>51.029814100261802</v>
      </c>
      <c r="AG18" s="48">
        <v>52.086620644312902</v>
      </c>
      <c r="AH18" s="50">
        <v>-6.2171899125064334</v>
      </c>
      <c r="AI18" s="50">
        <v>9.1172377537138587</v>
      </c>
      <c r="AJ18" s="48">
        <v>0.40600000000000003</v>
      </c>
      <c r="AK18" s="48">
        <v>3.1332455273844801</v>
      </c>
      <c r="AL18" s="48"/>
    </row>
    <row r="19" spans="32:38" x14ac:dyDescent="0.2">
      <c r="AF19" s="48">
        <v>62.370503518705597</v>
      </c>
      <c r="AG19" s="48">
        <v>59.369658119658098</v>
      </c>
      <c r="AH19" s="50">
        <v>3.0622324662495886</v>
      </c>
      <c r="AI19" s="50">
        <v>9.147400572202308</v>
      </c>
      <c r="AJ19" s="48">
        <v>0.56200000000000006</v>
      </c>
      <c r="AK19" s="48">
        <v>2.9711395101171458</v>
      </c>
      <c r="AL19" s="48"/>
    </row>
    <row r="20" spans="32:38" x14ac:dyDescent="0.2">
      <c r="AF20" s="48">
        <v>58.213281122947201</v>
      </c>
      <c r="AG20" s="48">
        <v>39.2853960616591</v>
      </c>
      <c r="AH20" s="50">
        <v>7.7316293929712456</v>
      </c>
      <c r="AI20" s="50">
        <v>9.2218736077898562</v>
      </c>
      <c r="AJ20" s="48">
        <v>0.56399999999999995</v>
      </c>
      <c r="AK20" s="48">
        <v>2.71787267694741</v>
      </c>
      <c r="AL20" s="48"/>
    </row>
    <row r="21" spans="32:38" x14ac:dyDescent="0.2">
      <c r="AF21" s="48">
        <v>59.626353537082601</v>
      </c>
      <c r="AG21" s="48">
        <v>43.994587143625601</v>
      </c>
      <c r="AH21" s="50">
        <v>11.605377619612495</v>
      </c>
      <c r="AI21" s="50">
        <v>9.3316726571437076</v>
      </c>
      <c r="AJ21" s="48">
        <v>0.84099999999999997</v>
      </c>
      <c r="AK21" s="48">
        <v>2.4362267493356953</v>
      </c>
      <c r="AL21" s="48"/>
    </row>
    <row r="22" spans="32:38" x14ac:dyDescent="0.2">
      <c r="AF22" s="48">
        <v>75.090063114084799</v>
      </c>
      <c r="AG22" s="48">
        <v>63.1192881192881</v>
      </c>
      <c r="AH22" s="50">
        <v>-3.220573823121895</v>
      </c>
      <c r="AI22" s="50">
        <v>11.648784147353842</v>
      </c>
      <c r="AJ22" s="48">
        <v>0.45500000000000002</v>
      </c>
      <c r="AK22" s="48">
        <v>1.0021562259934353</v>
      </c>
      <c r="AL22" s="48">
        <v>2102800</v>
      </c>
    </row>
    <row r="23" spans="32:38" x14ac:dyDescent="0.2">
      <c r="AF23" s="48">
        <v>80.886965497830104</v>
      </c>
      <c r="AG23" s="48">
        <v>61.720489005318697</v>
      </c>
      <c r="AH23" s="50">
        <v>10.022522522522523</v>
      </c>
      <c r="AI23" s="50">
        <v>11.744299056404454</v>
      </c>
      <c r="AJ23" s="48">
        <v>1.833</v>
      </c>
      <c r="AK23" s="48">
        <v>0.98786032229654142</v>
      </c>
      <c r="AL23" s="48">
        <v>1865170</v>
      </c>
    </row>
    <row r="24" spans="32:38" x14ac:dyDescent="0.2">
      <c r="AF24" s="51"/>
      <c r="AG24" s="51"/>
      <c r="AH24" s="50">
        <v>0.96165290043083962</v>
      </c>
      <c r="AI24" s="50">
        <v>11.753869640909945</v>
      </c>
      <c r="AJ24" s="48">
        <v>2.0699999999999998</v>
      </c>
      <c r="AK24" s="48">
        <v>1.0178553184800974</v>
      </c>
      <c r="AL24" s="48"/>
    </row>
    <row r="25" spans="32:38" x14ac:dyDescent="0.2">
      <c r="AF25" s="48">
        <v>77.288974465897596</v>
      </c>
      <c r="AG25" s="48">
        <v>63.2062588904694</v>
      </c>
      <c r="AH25" s="50">
        <v>-5.4131792997760231</v>
      </c>
      <c r="AI25" s="50">
        <v>11.698217605209017</v>
      </c>
      <c r="AJ25" s="48">
        <v>2.343</v>
      </c>
      <c r="AK25" s="48">
        <v>0.90371145841122658</v>
      </c>
      <c r="AL25" s="48">
        <v>1850400</v>
      </c>
    </row>
    <row r="26" spans="32:38" x14ac:dyDescent="0.2">
      <c r="AF26" s="51"/>
      <c r="AG26" s="51"/>
      <c r="AH26" s="50">
        <v>-6.6959129921815936</v>
      </c>
      <c r="AI26" s="50">
        <v>11.628911331128942</v>
      </c>
      <c r="AJ26" s="48">
        <v>3.83</v>
      </c>
      <c r="AK26" s="48">
        <v>0.94103189727332637</v>
      </c>
      <c r="AL26" s="48"/>
    </row>
    <row r="27" spans="32:38" x14ac:dyDescent="0.2">
      <c r="AF27" s="48">
        <v>75.8695875464377</v>
      </c>
      <c r="AG27" s="48">
        <v>57.928335575394399</v>
      </c>
      <c r="AH27" s="50">
        <v>-0.75157171098327658</v>
      </c>
      <c r="AI27" s="50">
        <v>11.621367228703837</v>
      </c>
      <c r="AJ27" s="48">
        <v>2.8610000000000002</v>
      </c>
      <c r="AK27" s="48">
        <v>0.9259963751861755</v>
      </c>
      <c r="AL27" s="48">
        <v>1667700</v>
      </c>
    </row>
    <row r="28" spans="32:38" x14ac:dyDescent="0.2">
      <c r="AF28" s="48">
        <v>79.585434192550295</v>
      </c>
      <c r="AG28" s="48">
        <v>80.684848484848402</v>
      </c>
      <c r="AH28" s="50">
        <v>-7.2666750408240164</v>
      </c>
      <c r="AI28" s="50">
        <v>11.545924943233336</v>
      </c>
      <c r="AJ28" s="48">
        <v>2.8460000000000001</v>
      </c>
      <c r="AK28" s="48">
        <v>1.0341251028010257</v>
      </c>
      <c r="AL28" s="48">
        <v>365100</v>
      </c>
    </row>
    <row r="29" spans="32:38" x14ac:dyDescent="0.2">
      <c r="AF29" s="48">
        <v>80.458678495537399</v>
      </c>
      <c r="AG29" s="48">
        <v>81.836439118743201</v>
      </c>
      <c r="AH29" s="50">
        <v>-53.327850611968465</v>
      </c>
      <c r="AI29" s="50">
        <v>10.783902371171786</v>
      </c>
      <c r="AJ29" s="48">
        <v>2.835</v>
      </c>
      <c r="AK29" s="48">
        <v>0.6013930925826112</v>
      </c>
      <c r="AL29" s="48">
        <v>281700</v>
      </c>
    </row>
    <row r="30" spans="32:38" x14ac:dyDescent="0.2">
      <c r="AF30" s="48">
        <v>83.171093992722803</v>
      </c>
      <c r="AG30" s="48">
        <v>80.521212121212102</v>
      </c>
      <c r="AH30" s="50">
        <v>7.9149218458476724</v>
      </c>
      <c r="AI30" s="50">
        <v>10.86007534117482</v>
      </c>
      <c r="AJ30" s="48">
        <v>-8.4600000000000009</v>
      </c>
      <c r="AK30" s="48">
        <v>0.63226141078838172</v>
      </c>
      <c r="AL30" s="48">
        <v>331300</v>
      </c>
    </row>
    <row r="31" spans="32:38" x14ac:dyDescent="0.2">
      <c r="AF31" s="48">
        <v>84.845451976831697</v>
      </c>
      <c r="AG31" s="48">
        <v>80.408512830419497</v>
      </c>
      <c r="AH31" s="50">
        <v>12.325188258798217</v>
      </c>
      <c r="AI31" s="50">
        <v>10.976303286160228</v>
      </c>
      <c r="AJ31" s="48">
        <v>-10.657999999999999</v>
      </c>
      <c r="AK31" s="48">
        <v>0.59211246408537421</v>
      </c>
      <c r="AL31" s="48">
        <v>318200</v>
      </c>
    </row>
    <row r="32" spans="32:38" x14ac:dyDescent="0.2">
      <c r="AF32" s="51"/>
      <c r="AG32" s="51"/>
      <c r="AH32" s="50">
        <v>-7.5962559104506413</v>
      </c>
      <c r="AI32" s="50">
        <v>11.469579454466547</v>
      </c>
      <c r="AJ32" s="48">
        <v>5.8789999999999996</v>
      </c>
      <c r="AK32" s="48">
        <v>1.1385158420184214</v>
      </c>
      <c r="AL32" s="48"/>
    </row>
    <row r="33" spans="32:38" x14ac:dyDescent="0.2">
      <c r="AF33" s="48">
        <v>85.082665488287304</v>
      </c>
      <c r="AG33" s="48">
        <v>86.695463039549097</v>
      </c>
      <c r="AH33" s="50">
        <v>4.2952024896092231</v>
      </c>
      <c r="AI33" s="50">
        <v>11.511634632203972</v>
      </c>
      <c r="AJ33" s="48">
        <v>3.8239999999999998</v>
      </c>
      <c r="AK33" s="48">
        <v>1.1359854211933393</v>
      </c>
      <c r="AL33" s="48">
        <v>2704276</v>
      </c>
    </row>
    <row r="34" spans="32:38" x14ac:dyDescent="0.2">
      <c r="AF34" s="48"/>
      <c r="AG34" s="48"/>
      <c r="AH34" s="50">
        <v>7.0540997887274584</v>
      </c>
      <c r="AI34" s="50">
        <v>11.579798758404518</v>
      </c>
      <c r="AJ34" s="48">
        <v>3.9340000000000002</v>
      </c>
      <c r="AK34" s="48">
        <v>1.0890138052302742</v>
      </c>
      <c r="AL34" s="48"/>
    </row>
    <row r="35" spans="32:38" x14ac:dyDescent="0.2">
      <c r="AF35" s="48">
        <v>78.872680259092604</v>
      </c>
      <c r="AG35" s="48">
        <v>81.700115550690199</v>
      </c>
      <c r="AH35" s="50">
        <v>-2.2531707134572936</v>
      </c>
      <c r="AI35" s="50">
        <v>11.557009333789498</v>
      </c>
      <c r="AJ35" s="48">
        <v>4.5640000000000001</v>
      </c>
      <c r="AK35" s="48">
        <v>1.1407178466514205</v>
      </c>
      <c r="AL35" s="48">
        <v>2750043</v>
      </c>
    </row>
    <row r="36" spans="32:38" x14ac:dyDescent="0.2">
      <c r="AF36" s="48">
        <v>84.430899168586095</v>
      </c>
      <c r="AG36" s="48">
        <v>81.764966044627101</v>
      </c>
      <c r="AH36" s="50">
        <v>-4.5508913278536367</v>
      </c>
      <c r="AI36" s="50">
        <v>11.510432359764517</v>
      </c>
      <c r="AJ36" s="48">
        <v>5.2039999999999997</v>
      </c>
      <c r="AK36" s="48">
        <v>1.2653807981874869</v>
      </c>
      <c r="AL36" s="48">
        <v>2493058</v>
      </c>
    </row>
    <row r="37" spans="32:38" x14ac:dyDescent="0.2">
      <c r="AF37" s="48">
        <v>79.817619243828801</v>
      </c>
      <c r="AG37" s="48">
        <v>78.413163897034806</v>
      </c>
      <c r="AH37" s="50">
        <v>-6.975368667983278</v>
      </c>
      <c r="AI37" s="50">
        <v>11.438126484894745</v>
      </c>
      <c r="AJ37" s="48">
        <v>5.92</v>
      </c>
      <c r="AK37" s="48">
        <v>1.2666041619518713</v>
      </c>
      <c r="AL37" s="48">
        <v>2438665</v>
      </c>
    </row>
    <row r="38" spans="32:38" x14ac:dyDescent="0.2">
      <c r="AF38" s="48">
        <v>85.585719825734898</v>
      </c>
      <c r="AG38" s="48">
        <v>79.264448394883104</v>
      </c>
      <c r="AH38" s="50">
        <v>-11.910381170993501</v>
      </c>
      <c r="AI38" s="50">
        <v>11.311310990955839</v>
      </c>
      <c r="AJ38" s="48">
        <v>7.8330000000000002</v>
      </c>
      <c r="AK38" s="48">
        <v>1.3517696137801103</v>
      </c>
      <c r="AL38" s="48">
        <v>1787502</v>
      </c>
    </row>
    <row r="39" spans="32:38" x14ac:dyDescent="0.2">
      <c r="AF39" s="48">
        <v>82.034856924910898</v>
      </c>
      <c r="AG39" s="48">
        <v>79.609949670925204</v>
      </c>
      <c r="AH39" s="50">
        <v>-2.2277681946636325</v>
      </c>
      <c r="AI39" s="50">
        <v>11.288781413322436</v>
      </c>
      <c r="AJ39" s="48">
        <v>6.4660000000000002</v>
      </c>
      <c r="AK39" s="48">
        <v>1.4698448448448449</v>
      </c>
      <c r="AL39" s="48">
        <v>1289456</v>
      </c>
    </row>
    <row r="40" spans="32:38" x14ac:dyDescent="0.2">
      <c r="AF40" s="48">
        <v>81.536601631272802</v>
      </c>
      <c r="AG40" s="48">
        <v>79.035068805183698</v>
      </c>
      <c r="AH40" s="50">
        <v>-0.97722722722722732</v>
      </c>
      <c r="AI40" s="50">
        <v>11.278961079024354</v>
      </c>
      <c r="AJ40" s="48">
        <v>5.3869999999999996</v>
      </c>
      <c r="AK40" s="48">
        <v>1.5839977760648984</v>
      </c>
      <c r="AL40" s="48">
        <v>1496517</v>
      </c>
    </row>
    <row r="41" spans="32:38" x14ac:dyDescent="0.2">
      <c r="AF41" s="51"/>
      <c r="AG41" s="51"/>
      <c r="AH41" s="50">
        <v>0.57114696925662445</v>
      </c>
      <c r="AI41" s="50">
        <v>11.284656300113475</v>
      </c>
      <c r="AJ41" s="48">
        <v>5.6660000000000004</v>
      </c>
      <c r="AK41" s="48">
        <v>1.5502003995426619</v>
      </c>
      <c r="AL41" s="48"/>
    </row>
    <row r="42" spans="32:38" x14ac:dyDescent="0.2">
      <c r="AF42" s="48">
        <v>74.348805805300302</v>
      </c>
      <c r="AG42" s="48">
        <v>65.767973856209096</v>
      </c>
      <c r="AH42" s="50">
        <v>-26.875870762290187</v>
      </c>
      <c r="AI42" s="50">
        <v>10.000795735003125</v>
      </c>
      <c r="AJ42" s="48">
        <v>1.7150000000000001</v>
      </c>
      <c r="AK42" s="48">
        <v>1.1614498276174923</v>
      </c>
      <c r="AL42" s="52">
        <v>433373</v>
      </c>
    </row>
    <row r="43" spans="32:38" x14ac:dyDescent="0.2">
      <c r="AF43" s="51"/>
      <c r="AG43" s="48"/>
      <c r="AH43" s="50">
        <v>-12.529486481582289</v>
      </c>
      <c r="AI43" s="50">
        <v>9.8669272972243256</v>
      </c>
      <c r="AJ43" s="48">
        <v>1.512</v>
      </c>
      <c r="AK43" s="48">
        <v>1.3264702831656467</v>
      </c>
      <c r="AL43" s="48"/>
    </row>
    <row r="44" spans="32:38" x14ac:dyDescent="0.2">
      <c r="AF44" s="48">
        <v>65.7796278600172</v>
      </c>
      <c r="AG44" s="48">
        <v>69.031141868511995</v>
      </c>
      <c r="AH44" s="50">
        <v>-57.457732600352664</v>
      </c>
      <c r="AI44" s="50">
        <v>9.0122552200027499</v>
      </c>
      <c r="AJ44" s="48">
        <v>1.403</v>
      </c>
      <c r="AK44" s="48">
        <v>1.698037303425576</v>
      </c>
      <c r="AL44" s="48">
        <v>162553.15</v>
      </c>
    </row>
    <row r="45" spans="32:38" x14ac:dyDescent="0.2">
      <c r="AF45" s="48">
        <v>72.771356261448801</v>
      </c>
      <c r="AG45" s="48">
        <v>66.959064327485294</v>
      </c>
      <c r="AH45" s="50">
        <v>6.0343776667073019</v>
      </c>
      <c r="AI45" s="50">
        <v>9.0708483931575845</v>
      </c>
      <c r="AJ45" s="48">
        <v>1.964</v>
      </c>
      <c r="AK45" s="48">
        <v>1.4576914233157048</v>
      </c>
      <c r="AL45" s="48">
        <v>176604</v>
      </c>
    </row>
    <row r="46" spans="32:38" x14ac:dyDescent="0.2">
      <c r="AF46" s="48">
        <v>75.342388011101207</v>
      </c>
      <c r="AG46" s="48">
        <v>64.447884416924495</v>
      </c>
      <c r="AH46" s="50">
        <v>-2.2993791676247415E-2</v>
      </c>
      <c r="AI46" s="50">
        <v>9.0706184288010459</v>
      </c>
      <c r="AJ46" s="48">
        <v>3.1749999999999998</v>
      </c>
      <c r="AK46" s="48">
        <v>1.3628104875804967</v>
      </c>
      <c r="AL46" s="48">
        <v>186969</v>
      </c>
    </row>
    <row r="47" spans="32:38" x14ac:dyDescent="0.2">
      <c r="AF47" s="48">
        <v>74.627476126792601</v>
      </c>
      <c r="AG47" s="48">
        <v>62.442871885596198</v>
      </c>
      <c r="AH47" s="50">
        <v>-32.37120515179393</v>
      </c>
      <c r="AI47" s="50">
        <v>8.6794820944599564</v>
      </c>
      <c r="AJ47" s="48">
        <v>2.2189999999999999</v>
      </c>
      <c r="AK47" s="48">
        <v>1.7723176330556027</v>
      </c>
      <c r="AL47" s="48">
        <v>188145</v>
      </c>
    </row>
    <row r="48" spans="32:38" x14ac:dyDescent="0.2">
      <c r="AF48" s="48">
        <v>80.729696397257896</v>
      </c>
      <c r="AG48" s="48">
        <v>62.635403811874298</v>
      </c>
      <c r="AH48" s="50">
        <v>-3.162727427308281</v>
      </c>
      <c r="AI48" s="50">
        <v>8.6473438758812833</v>
      </c>
      <c r="AJ48" s="48">
        <v>4.8520000000000003</v>
      </c>
      <c r="AK48" s="48">
        <v>1.4726953467954347</v>
      </c>
      <c r="AL48" s="48">
        <v>166160</v>
      </c>
    </row>
    <row r="49" spans="32:38" x14ac:dyDescent="0.2">
      <c r="AF49" s="48">
        <v>81.387886302343105</v>
      </c>
      <c r="AG49" s="48">
        <v>67.880485527544195</v>
      </c>
      <c r="AH49" s="50">
        <v>6.022827041264267</v>
      </c>
      <c r="AI49" s="50">
        <v>8.7058281102667845</v>
      </c>
      <c r="AJ49" s="48">
        <v>-22.536999999999999</v>
      </c>
      <c r="AK49" s="48">
        <v>1.4016230539913879</v>
      </c>
      <c r="AL49" s="48">
        <v>123500</v>
      </c>
    </row>
    <row r="50" spans="32:38" x14ac:dyDescent="0.2">
      <c r="AF50" s="51"/>
      <c r="AG50" s="51"/>
      <c r="AH50" s="50">
        <v>5.6641271944352436</v>
      </c>
      <c r="AI50" s="50">
        <v>8.7609233763388357</v>
      </c>
      <c r="AJ50" s="48">
        <v>-9.734</v>
      </c>
      <c r="AK50" s="48">
        <v>1.2865203761755486</v>
      </c>
      <c r="AL50" s="48"/>
    </row>
    <row r="51" spans="32:38" x14ac:dyDescent="0.2">
      <c r="AF51" s="48">
        <v>79.818050512980804</v>
      </c>
      <c r="AG51" s="48">
        <v>69.971164936562701</v>
      </c>
      <c r="AH51" s="50">
        <v>15.094043887147334</v>
      </c>
      <c r="AI51" s="50">
        <v>8.9015027574516097</v>
      </c>
      <c r="AJ51" s="48">
        <v>-6.6390000000000002</v>
      </c>
      <c r="AK51" s="48">
        <v>1.2813563938444776</v>
      </c>
      <c r="AL51" s="48">
        <v>89938</v>
      </c>
    </row>
    <row r="52" spans="32:38" x14ac:dyDescent="0.2">
      <c r="AF52" s="48">
        <v>77.000304489523401</v>
      </c>
      <c r="AG52" s="48">
        <v>90.660511363636303</v>
      </c>
      <c r="AH52" s="50">
        <v>-13.794865970013632</v>
      </c>
      <c r="AI52" s="50">
        <v>9.6276681726268585</v>
      </c>
      <c r="AJ52" s="48">
        <v>2.3759999999999999</v>
      </c>
      <c r="AK52" s="48">
        <v>1.5832400026352198</v>
      </c>
      <c r="AL52" s="48">
        <v>357000</v>
      </c>
    </row>
    <row r="53" spans="32:38" x14ac:dyDescent="0.2">
      <c r="AF53" s="48">
        <v>73.089285097940206</v>
      </c>
      <c r="AG53" s="48">
        <v>84.410511363636303</v>
      </c>
      <c r="AH53" s="50">
        <v>42.51927004413993</v>
      </c>
      <c r="AI53" s="50">
        <v>9.9819752055848685</v>
      </c>
      <c r="AJ53" s="48">
        <v>1.7110000000000001</v>
      </c>
      <c r="AK53" s="48">
        <v>1.4145056164193592</v>
      </c>
      <c r="AL53" s="48">
        <v>343000</v>
      </c>
    </row>
    <row r="54" spans="32:38" x14ac:dyDescent="0.2">
      <c r="AF54" s="48">
        <v>69.844361889949099</v>
      </c>
      <c r="AG54" s="48">
        <v>86.2760416666666</v>
      </c>
      <c r="AH54" s="50">
        <v>4.5902094023020386</v>
      </c>
      <c r="AI54" s="50">
        <v>10.026854966486413</v>
      </c>
      <c r="AJ54" s="48">
        <v>1.371</v>
      </c>
      <c r="AK54" s="48">
        <v>1.3310350923716079</v>
      </c>
      <c r="AL54" s="48">
        <v>316000</v>
      </c>
    </row>
    <row r="55" spans="32:38" x14ac:dyDescent="0.2">
      <c r="AF55" s="48">
        <v>65.5119496838185</v>
      </c>
      <c r="AG55" s="48">
        <v>84.216382575757507</v>
      </c>
      <c r="AH55" s="50">
        <v>-1.0430478210907805</v>
      </c>
      <c r="AI55" s="50">
        <v>10.0163697095928</v>
      </c>
      <c r="AJ55" s="48">
        <v>1.427</v>
      </c>
      <c r="AK55" s="48">
        <v>1.3405538186690487</v>
      </c>
      <c r="AL55" s="48">
        <v>274000</v>
      </c>
    </row>
    <row r="56" spans="32:38" x14ac:dyDescent="0.2">
      <c r="AF56" s="48">
        <v>69.975078508155804</v>
      </c>
      <c r="AG56" s="48">
        <v>82.393465909090907</v>
      </c>
      <c r="AH56" s="50">
        <v>-4.2652970075926753</v>
      </c>
      <c r="AI56" s="50">
        <v>9.972780379032077</v>
      </c>
      <c r="AJ56" s="48">
        <v>1.4350000000000001</v>
      </c>
      <c r="AK56" s="48">
        <v>1.354606951247959</v>
      </c>
      <c r="AL56" s="48">
        <v>313000</v>
      </c>
    </row>
    <row r="57" spans="32:38" x14ac:dyDescent="0.2">
      <c r="AF57" s="48">
        <v>59.295352077439503</v>
      </c>
      <c r="AG57" s="48">
        <v>81.2760416666666</v>
      </c>
      <c r="AH57" s="50">
        <v>-8.8406811289946354</v>
      </c>
      <c r="AI57" s="50">
        <v>9.8802189255967736</v>
      </c>
      <c r="AJ57" s="48">
        <v>1.276</v>
      </c>
      <c r="AK57" s="48">
        <v>1.4154554759467759</v>
      </c>
      <c r="AL57" s="48">
        <v>298000</v>
      </c>
    </row>
    <row r="58" spans="32:38" x14ac:dyDescent="0.2">
      <c r="AF58" s="48">
        <v>70.067368758936098</v>
      </c>
      <c r="AG58" s="48">
        <v>88.482481060606105</v>
      </c>
      <c r="AH58" s="50">
        <v>-7.0573183213920156</v>
      </c>
      <c r="AI58" s="50">
        <v>9.8070317167184982</v>
      </c>
      <c r="AJ58" s="48">
        <v>1.538</v>
      </c>
      <c r="AK58" s="48">
        <v>1.3664996420901934</v>
      </c>
      <c r="AL58" s="48">
        <v>261000</v>
      </c>
    </row>
    <row r="59" spans="32:38" x14ac:dyDescent="0.2">
      <c r="AF59" s="48">
        <v>69.750580130476706</v>
      </c>
      <c r="AG59" s="48">
        <v>95.537405303030297</v>
      </c>
      <c r="AH59" s="50">
        <v>-40.691591872694232</v>
      </c>
      <c r="AI59" s="50">
        <v>9.2846126163507705</v>
      </c>
      <c r="AJ59" s="48">
        <v>1.5980000000000001</v>
      </c>
      <c r="AK59" s="48">
        <v>1.6846160987837713</v>
      </c>
      <c r="AL59" s="48">
        <v>180128</v>
      </c>
    </row>
    <row r="60" spans="32:38" x14ac:dyDescent="0.2">
      <c r="AF60" s="48">
        <v>70.842981249500397</v>
      </c>
      <c r="AG60" s="48">
        <v>92.658253205128204</v>
      </c>
      <c r="AH60" s="50">
        <v>-4.6977996472008172</v>
      </c>
      <c r="AI60" s="50">
        <v>9.2364953294530334</v>
      </c>
      <c r="AJ60" s="48">
        <v>2.1760000000000002</v>
      </c>
      <c r="AK60" s="48">
        <v>1.5534339990258159</v>
      </c>
      <c r="AL60" s="48"/>
    </row>
    <row r="61" spans="32:38" x14ac:dyDescent="0.2">
      <c r="AF61" s="48">
        <v>75.292452560794999</v>
      </c>
      <c r="AG61" s="48">
        <v>93.363667582417506</v>
      </c>
      <c r="AH61" s="50">
        <v>-4.2377009254749147</v>
      </c>
      <c r="AI61" s="50">
        <v>9.1931942131412114</v>
      </c>
      <c r="AJ61" s="48">
        <v>1.829</v>
      </c>
      <c r="AK61" s="48">
        <v>1.5131230925737538</v>
      </c>
      <c r="AL61" s="48">
        <v>151877</v>
      </c>
    </row>
    <row r="62" spans="32:38" x14ac:dyDescent="0.2">
      <c r="AF62" s="50"/>
      <c r="AG62" s="50"/>
      <c r="AH62" s="50">
        <v>-10.88803149175375</v>
      </c>
      <c r="AI62" s="50">
        <v>7.0386080874008989</v>
      </c>
      <c r="AJ62" s="48">
        <v>41.627000000000002</v>
      </c>
      <c r="AK62" s="48">
        <v>1.0662212668889279</v>
      </c>
      <c r="AL62" s="48"/>
    </row>
    <row r="63" spans="32:38" x14ac:dyDescent="0.2">
      <c r="AF63" s="48">
        <v>39.178640040637298</v>
      </c>
      <c r="AG63" s="48">
        <v>0</v>
      </c>
      <c r="AH63" s="50">
        <v>13.042112651342341</v>
      </c>
      <c r="AI63" s="50">
        <v>7.1611983290282915</v>
      </c>
      <c r="AJ63" s="48">
        <v>8.8160000000000007</v>
      </c>
      <c r="AK63" s="48">
        <v>0.99782995745288539</v>
      </c>
      <c r="AL63" s="48"/>
    </row>
    <row r="64" spans="32:38" x14ac:dyDescent="0.2">
      <c r="AF64" s="48">
        <v>32.8383380080015</v>
      </c>
      <c r="AG64" s="48">
        <v>0</v>
      </c>
      <c r="AH64" s="50">
        <v>13.980631050856299</v>
      </c>
      <c r="AI64" s="50">
        <v>7.2920566739368713</v>
      </c>
      <c r="AJ64" s="48">
        <v>5.3959999999999999</v>
      </c>
      <c r="AK64" s="48">
        <v>0.9395909540320363</v>
      </c>
      <c r="AL64" s="48"/>
    </row>
    <row r="65" spans="32:38" x14ac:dyDescent="0.2">
      <c r="AF65" s="48">
        <v>39.6743519849284</v>
      </c>
      <c r="AG65" s="48">
        <v>0</v>
      </c>
      <c r="AH65" s="50">
        <v>10.024595053207573</v>
      </c>
      <c r="AI65" s="50">
        <v>7.3875904201411622</v>
      </c>
      <c r="AJ65" s="48">
        <v>5.734</v>
      </c>
      <c r="AK65" s="48">
        <v>1.0033846843189289</v>
      </c>
      <c r="AL65" s="48"/>
    </row>
    <row r="66" spans="32:38" x14ac:dyDescent="0.2">
      <c r="AF66" s="48">
        <v>38.330374726419301</v>
      </c>
      <c r="AG66" s="48">
        <v>0</v>
      </c>
      <c r="AH66" s="50">
        <v>10.422339782944507</v>
      </c>
      <c r="AI66" s="50">
        <v>7.4867327006318183</v>
      </c>
      <c r="AJ66" s="48">
        <v>4.0389999999999997</v>
      </c>
      <c r="AK66" s="48">
        <v>0.99964634267321228</v>
      </c>
      <c r="AL66" s="48"/>
    </row>
    <row r="67" spans="32:38" x14ac:dyDescent="0.2">
      <c r="AF67" s="48">
        <v>31.071848680666101</v>
      </c>
      <c r="AG67" s="48">
        <v>0</v>
      </c>
      <c r="AH67" s="50">
        <v>13.295946167862249</v>
      </c>
      <c r="AI67" s="50">
        <v>7.6115659024070634</v>
      </c>
      <c r="AJ67" s="48">
        <v>6.4960000000000004</v>
      </c>
      <c r="AK67" s="48">
        <v>0.94207597451520975</v>
      </c>
      <c r="AL67" s="48"/>
    </row>
    <row r="68" spans="32:38" x14ac:dyDescent="0.2">
      <c r="AF68" s="48">
        <v>38.446519806236999</v>
      </c>
      <c r="AG68" s="48">
        <v>0</v>
      </c>
      <c r="AH68" s="50">
        <v>7.0056459723533857</v>
      </c>
      <c r="AI68" s="50">
        <v>7.6792773155855567</v>
      </c>
      <c r="AJ68" s="48">
        <v>-25.818999999999999</v>
      </c>
      <c r="AK68" s="48">
        <v>1.0053766522919425</v>
      </c>
      <c r="AL68" s="48"/>
    </row>
    <row r="69" spans="32:38" x14ac:dyDescent="0.2">
      <c r="AF69" s="48">
        <v>42.015487909239198</v>
      </c>
      <c r="AG69" s="48">
        <v>0</v>
      </c>
      <c r="AH69" s="50">
        <v>13.013255320250606</v>
      </c>
      <c r="AI69" s="50">
        <v>7.8016122451492951</v>
      </c>
      <c r="AJ69" s="48">
        <v>-30.081</v>
      </c>
      <c r="AK69" s="48">
        <v>0.96841737095731717</v>
      </c>
      <c r="AL69" s="48"/>
    </row>
    <row r="70" spans="32:38" x14ac:dyDescent="0.2">
      <c r="AF70" s="48">
        <v>42.825125607686303</v>
      </c>
      <c r="AG70" s="48">
        <v>0</v>
      </c>
      <c r="AH70" s="50">
        <v>35.46491364428482</v>
      </c>
      <c r="AI70" s="50">
        <v>8.1051547260556589</v>
      </c>
      <c r="AJ70" s="48">
        <v>9.4949999999999992</v>
      </c>
      <c r="AK70" s="48">
        <v>2.1993616778408778</v>
      </c>
      <c r="AL70" s="48"/>
    </row>
    <row r="71" spans="32:38" x14ac:dyDescent="0.2">
      <c r="AF71" s="48">
        <v>52.622436153309202</v>
      </c>
      <c r="AG71" s="48">
        <v>15.2777777777777</v>
      </c>
      <c r="AH71" s="50">
        <v>20.050164668877553</v>
      </c>
      <c r="AI71" s="50">
        <v>8.2878942344030069</v>
      </c>
      <c r="AJ71" s="48">
        <v>5.859</v>
      </c>
      <c r="AK71" s="48">
        <v>1.5599410784277721</v>
      </c>
      <c r="AL71" s="48"/>
    </row>
    <row r="72" spans="32:38" x14ac:dyDescent="0.2">
      <c r="AF72" s="48">
        <v>24.511212234044098</v>
      </c>
      <c r="AG72" s="48">
        <v>0</v>
      </c>
      <c r="AH72" s="50">
        <v>-12.866050707699836</v>
      </c>
      <c r="AI72" s="50">
        <v>7.9445152133119104</v>
      </c>
      <c r="AJ72" s="48">
        <v>1.042</v>
      </c>
      <c r="AK72" s="48">
        <v>1.1415282981066039</v>
      </c>
      <c r="AL72" s="48"/>
    </row>
    <row r="73" spans="32:38" x14ac:dyDescent="0.2">
      <c r="AF73" s="48">
        <v>25.738913346799499</v>
      </c>
      <c r="AG73" s="48">
        <v>0</v>
      </c>
      <c r="AH73" s="50">
        <v>26.029045429803926</v>
      </c>
      <c r="AI73" s="50">
        <v>8.1758574269939679</v>
      </c>
      <c r="AJ73" s="48">
        <v>0.82799999999999996</v>
      </c>
      <c r="AK73" s="48">
        <v>1.1299220252885329</v>
      </c>
      <c r="AL73" s="48"/>
    </row>
    <row r="74" spans="32:38" x14ac:dyDescent="0.2">
      <c r="AF74" s="48">
        <v>24.809878563281899</v>
      </c>
      <c r="AG74" s="48">
        <v>0</v>
      </c>
      <c r="AH74" s="50">
        <v>10.851830040845771</v>
      </c>
      <c r="AI74" s="50">
        <v>8.278881686096069</v>
      </c>
      <c r="AJ74" s="48">
        <v>0.83899999999999997</v>
      </c>
      <c r="AK74" s="48">
        <v>1.1282909782409503</v>
      </c>
      <c r="AL74" s="48"/>
    </row>
    <row r="75" spans="32:38" x14ac:dyDescent="0.2">
      <c r="AF75" s="48">
        <v>23.910202326049198</v>
      </c>
      <c r="AG75" s="48">
        <v>0</v>
      </c>
      <c r="AH75" s="50">
        <v>8.9415770298183599</v>
      </c>
      <c r="AI75" s="50">
        <v>8.3645232480907126</v>
      </c>
      <c r="AJ75" s="48">
        <v>1.0669999999999999</v>
      </c>
      <c r="AK75" s="48">
        <v>1.2151407306273321</v>
      </c>
      <c r="AL75" s="48"/>
    </row>
    <row r="76" spans="32:38" x14ac:dyDescent="0.2">
      <c r="AF76" s="48">
        <v>21.972330161449801</v>
      </c>
      <c r="AG76" s="48">
        <v>0</v>
      </c>
      <c r="AH76" s="50">
        <v>7.5162887794103836</v>
      </c>
      <c r="AI76" s="50">
        <v>8.4369954217212069</v>
      </c>
      <c r="AJ76" s="48">
        <v>1.105</v>
      </c>
      <c r="AK76" s="48">
        <v>1.336613308560159</v>
      </c>
      <c r="AL76" s="48"/>
    </row>
    <row r="77" spans="32:38" x14ac:dyDescent="0.2">
      <c r="AF77" s="48">
        <v>28.974901089906599</v>
      </c>
      <c r="AG77" s="48">
        <v>0</v>
      </c>
      <c r="AH77" s="50">
        <v>15.837127213241084</v>
      </c>
      <c r="AI77" s="50">
        <v>8.5840103644535546</v>
      </c>
      <c r="AJ77" s="48">
        <v>1.1970000000000001</v>
      </c>
      <c r="AK77" s="48">
        <v>1.3145636516696286</v>
      </c>
      <c r="AL77" s="48"/>
    </row>
    <row r="78" spans="32:38" x14ac:dyDescent="0.2">
      <c r="AF78" s="48">
        <v>24.260911510188599</v>
      </c>
      <c r="AG78" s="48">
        <v>0</v>
      </c>
      <c r="AH78" s="50">
        <v>4.1754746983443978</v>
      </c>
      <c r="AI78" s="50">
        <v>8.6249169125031653</v>
      </c>
      <c r="AJ78" s="48">
        <v>1.373</v>
      </c>
      <c r="AK78" s="48">
        <v>1.3393431141918222</v>
      </c>
      <c r="AL78" s="48"/>
    </row>
    <row r="79" spans="32:38" x14ac:dyDescent="0.2">
      <c r="AF79" s="48">
        <v>58.829133504553901</v>
      </c>
      <c r="AG79" s="48">
        <v>50.589549339549301</v>
      </c>
      <c r="AH79" s="50">
        <v>12.888106739454447</v>
      </c>
      <c r="AI79" s="50">
        <v>8.7461438488041949</v>
      </c>
      <c r="AJ79" s="48">
        <v>1.2769999999999999</v>
      </c>
      <c r="AK79" s="48">
        <v>1.3519184270806823</v>
      </c>
      <c r="AL79" s="48"/>
    </row>
    <row r="80" spans="32:38" x14ac:dyDescent="0.2">
      <c r="AF80" s="48">
        <v>63.932383283629498</v>
      </c>
      <c r="AG80" s="48">
        <v>72.497412593643503</v>
      </c>
      <c r="AH80" s="50">
        <v>11.531242046322228</v>
      </c>
      <c r="AI80" s="50">
        <v>8.8552784121930888</v>
      </c>
      <c r="AJ80" s="48">
        <v>1.337</v>
      </c>
      <c r="AK80" s="48">
        <v>1.426825267782009</v>
      </c>
      <c r="AL80" s="48">
        <v>306678</v>
      </c>
    </row>
    <row r="81" spans="32:38" x14ac:dyDescent="0.2">
      <c r="AF81" s="48">
        <v>69.634872107769098</v>
      </c>
      <c r="AG81" s="48">
        <v>75.270362650170298</v>
      </c>
      <c r="AH81" s="50">
        <v>16.982585255230838</v>
      </c>
      <c r="AI81" s="50">
        <v>9.0121333059520037</v>
      </c>
      <c r="AJ81" s="48">
        <v>1.454</v>
      </c>
      <c r="AK81" s="48">
        <v>1.2246891002194586</v>
      </c>
      <c r="AL81" s="48">
        <v>345983</v>
      </c>
    </row>
    <row r="82" spans="32:38" x14ac:dyDescent="0.2">
      <c r="AF82" s="51"/>
      <c r="AG82" s="51"/>
      <c r="AH82" s="50"/>
      <c r="AI82" s="50">
        <v>10.95729422815692</v>
      </c>
      <c r="AJ82" s="50"/>
      <c r="AK82" s="48">
        <v>1.1987763852817626</v>
      </c>
      <c r="AL82" s="48"/>
    </row>
    <row r="83" spans="32:38" x14ac:dyDescent="0.2">
      <c r="AF83" s="51"/>
      <c r="AG83" s="51"/>
      <c r="AH83" s="50">
        <v>-3.9183559638144709</v>
      </c>
      <c r="AI83" s="50">
        <v>10.917322330911832</v>
      </c>
      <c r="AJ83" s="50"/>
      <c r="AK83" s="48">
        <v>1.1804691326669448</v>
      </c>
      <c r="AL83" s="48"/>
    </row>
    <row r="84" spans="32:38" x14ac:dyDescent="0.2">
      <c r="AF84" s="48">
        <v>70.366693402204504</v>
      </c>
      <c r="AG84" s="48">
        <v>47.109090909090902</v>
      </c>
      <c r="AH84" s="50">
        <v>-5.4714003229142101</v>
      </c>
      <c r="AI84" s="50">
        <v>10.861054575722122</v>
      </c>
      <c r="AJ84" s="50"/>
      <c r="AK84" s="48">
        <v>1.5596752835511543</v>
      </c>
      <c r="AL84" s="48">
        <v>579837</v>
      </c>
    </row>
    <row r="85" spans="32:38" x14ac:dyDescent="0.2">
      <c r="AF85" s="48">
        <v>71.149242069326107</v>
      </c>
      <c r="AG85" s="48">
        <v>55.931641269990998</v>
      </c>
      <c r="AH85" s="50">
        <v>-3.8075498493484559</v>
      </c>
      <c r="AI85" s="50">
        <v>10.822235263563458</v>
      </c>
      <c r="AJ85" s="48">
        <v>1.5309999999999999</v>
      </c>
      <c r="AK85" s="48">
        <v>1.5896694132434213</v>
      </c>
      <c r="AL85" s="48">
        <v>538298</v>
      </c>
    </row>
    <row r="86" spans="32:38" x14ac:dyDescent="0.2">
      <c r="AF86" s="48">
        <v>75.830701765911598</v>
      </c>
      <c r="AG86" s="48">
        <v>78.965418894830606</v>
      </c>
      <c r="AH86" s="50">
        <v>-42.399696746004828</v>
      </c>
      <c r="AI86" s="50">
        <v>10.270592910089658</v>
      </c>
      <c r="AJ86" s="48">
        <v>1.615</v>
      </c>
      <c r="AK86" s="48">
        <v>2.1269093554085416</v>
      </c>
      <c r="AL86" s="48">
        <v>468425</v>
      </c>
    </row>
    <row r="87" spans="32:38" x14ac:dyDescent="0.2">
      <c r="AF87" s="48">
        <v>74.461052584439997</v>
      </c>
      <c r="AG87" s="48">
        <v>80.379278148040797</v>
      </c>
      <c r="AH87" s="50">
        <v>6.8615565792663924</v>
      </c>
      <c r="AI87" s="50">
        <v>10.33695685705389</v>
      </c>
      <c r="AJ87" s="48">
        <v>1.611</v>
      </c>
      <c r="AK87" s="48">
        <v>1.7986840399325814</v>
      </c>
      <c r="AL87" s="48">
        <v>403018</v>
      </c>
    </row>
    <row r="88" spans="32:38" x14ac:dyDescent="0.2">
      <c r="AF88" s="48">
        <v>14.5851877698606</v>
      </c>
      <c r="AG88" s="48">
        <v>0</v>
      </c>
      <c r="AH88" s="50">
        <v>2.5565648719594707</v>
      </c>
      <c r="AI88" s="50">
        <v>7.4039552676727842</v>
      </c>
      <c r="AJ88" s="48">
        <v>0.80800000000000005</v>
      </c>
      <c r="AK88" s="48">
        <v>1.2416229722588201</v>
      </c>
      <c r="AL88" s="48"/>
    </row>
    <row r="89" spans="32:38" x14ac:dyDescent="0.2">
      <c r="AF89" s="48">
        <v>15.166982746609399</v>
      </c>
      <c r="AG89" s="48">
        <v>0</v>
      </c>
      <c r="AH89" s="50">
        <v>13.232160383033326</v>
      </c>
      <c r="AI89" s="50">
        <v>7.5282253094279685</v>
      </c>
      <c r="AJ89" s="48">
        <v>1.196</v>
      </c>
      <c r="AK89" s="48">
        <v>1.801552530860812</v>
      </c>
      <c r="AL89" s="48"/>
    </row>
    <row r="90" spans="32:38" x14ac:dyDescent="0.2">
      <c r="AF90" s="48">
        <v>13.8118732151391</v>
      </c>
      <c r="AG90" s="48">
        <v>0</v>
      </c>
      <c r="AH90" s="50">
        <v>18.499012260444946</v>
      </c>
      <c r="AI90" s="50">
        <v>7.6979597486254292</v>
      </c>
      <c r="AJ90" s="48">
        <v>1.304</v>
      </c>
      <c r="AK90" s="48">
        <v>1.2197502821203103</v>
      </c>
      <c r="AL90" s="48"/>
    </row>
    <row r="91" spans="32:38" x14ac:dyDescent="0.2">
      <c r="AF91" s="48">
        <v>16.508440923808699</v>
      </c>
      <c r="AG91" s="48">
        <v>0</v>
      </c>
      <c r="AH91" s="50">
        <v>7.807983040564956</v>
      </c>
      <c r="AI91" s="50">
        <v>7.7731412725499966</v>
      </c>
      <c r="AJ91" s="48">
        <v>1.0760000000000001</v>
      </c>
      <c r="AK91" s="48">
        <v>1.3153018847833033</v>
      </c>
      <c r="AL91" s="48"/>
    </row>
    <row r="92" spans="32:38" x14ac:dyDescent="0.2">
      <c r="AF92" s="48">
        <v>21.967545288075002</v>
      </c>
      <c r="AG92" s="48">
        <v>0</v>
      </c>
      <c r="AH92" s="50">
        <v>7.504999109819642</v>
      </c>
      <c r="AI92" s="50">
        <v>7.8455084363955354</v>
      </c>
      <c r="AJ92" s="48">
        <v>1.7370000000000001</v>
      </c>
      <c r="AK92" s="48">
        <v>1.5733276016781537</v>
      </c>
      <c r="AL92" s="48"/>
    </row>
    <row r="93" spans="32:38" x14ac:dyDescent="0.2">
      <c r="AF93" s="48">
        <v>10.850771877998801</v>
      </c>
      <c r="AG93" s="48">
        <v>0</v>
      </c>
      <c r="AH93" s="50">
        <v>8.6663096127374377</v>
      </c>
      <c r="AI93" s="50">
        <v>7.9286200573282883</v>
      </c>
      <c r="AJ93" s="48">
        <v>2.67</v>
      </c>
      <c r="AK93" s="48">
        <v>2.0873182461123636</v>
      </c>
      <c r="AL93" s="48"/>
    </row>
    <row r="94" spans="32:38" x14ac:dyDescent="0.2">
      <c r="AF94" s="48">
        <v>12.5986950362815</v>
      </c>
      <c r="AG94" s="48">
        <v>0</v>
      </c>
      <c r="AH94" s="50">
        <v>4.4154872794796374</v>
      </c>
      <c r="AI94" s="50">
        <v>7.9718278813755026</v>
      </c>
      <c r="AJ94" s="48">
        <v>4.9260000000000002</v>
      </c>
      <c r="AK94" s="48">
        <v>3.6264347946103546</v>
      </c>
      <c r="AL94" s="48"/>
    </row>
    <row r="95" spans="32:38" x14ac:dyDescent="0.2">
      <c r="AF95" s="48">
        <v>14.2711319261849</v>
      </c>
      <c r="AG95" s="48">
        <v>0</v>
      </c>
      <c r="AH95" s="50">
        <v>1.7876921484395198</v>
      </c>
      <c r="AI95" s="50">
        <v>7.9895468899199029</v>
      </c>
      <c r="AJ95" s="48">
        <v>3.238</v>
      </c>
      <c r="AK95" s="48">
        <v>3.6150829163785274</v>
      </c>
      <c r="AL95" s="48"/>
    </row>
    <row r="96" spans="32:38" x14ac:dyDescent="0.2">
      <c r="AF96" s="48">
        <v>13.9899353518687</v>
      </c>
      <c r="AG96" s="48">
        <v>0</v>
      </c>
      <c r="AH96" s="50">
        <v>34.75311529647859</v>
      </c>
      <c r="AI96" s="50">
        <v>8.2878210325370052</v>
      </c>
      <c r="AJ96" s="48">
        <v>2.9969999999999999</v>
      </c>
      <c r="AK96" s="48">
        <v>3.2698203822082261</v>
      </c>
      <c r="AL96" s="48"/>
    </row>
    <row r="97" spans="32:38" x14ac:dyDescent="0.2">
      <c r="AF97" s="48">
        <v>13.324232290889301</v>
      </c>
      <c r="AG97" s="48">
        <v>0</v>
      </c>
      <c r="AH97" s="50">
        <v>-15.31501978661001</v>
      </c>
      <c r="AI97" s="50">
        <v>8.1215891032424459</v>
      </c>
      <c r="AJ97" s="48">
        <v>2.2989999999999999</v>
      </c>
      <c r="AK97" s="48">
        <v>3.9302838728765677</v>
      </c>
      <c r="AL97" s="48"/>
    </row>
    <row r="98" spans="32:38" x14ac:dyDescent="0.2">
      <c r="AF98" s="48">
        <v>76.026114061822796</v>
      </c>
      <c r="AG98" s="48">
        <v>81.030525030524998</v>
      </c>
      <c r="AH98" s="50">
        <v>-8.4651684024374667</v>
      </c>
      <c r="AI98" s="50">
        <v>10.050655394715154</v>
      </c>
      <c r="AJ98" s="48">
        <v>25.061</v>
      </c>
      <c r="AK98" s="48">
        <v>0.5289262839601695</v>
      </c>
      <c r="AL98" s="48">
        <v>205564</v>
      </c>
    </row>
    <row r="99" spans="32:38" x14ac:dyDescent="0.2">
      <c r="AF99" s="48">
        <v>78.435319496032506</v>
      </c>
      <c r="AG99" s="48">
        <v>80.522623533376205</v>
      </c>
      <c r="AH99" s="50">
        <v>-0.33183766858596248</v>
      </c>
      <c r="AI99" s="50">
        <v>10.047331500006747</v>
      </c>
      <c r="AJ99" s="48">
        <v>16.260000000000002</v>
      </c>
      <c r="AK99" s="48">
        <v>0.55578114008275192</v>
      </c>
      <c r="AL99" s="48">
        <v>196598</v>
      </c>
    </row>
    <row r="100" spans="32:38" x14ac:dyDescent="0.2">
      <c r="AF100" s="48"/>
      <c r="AG100" s="48"/>
      <c r="AH100" s="50">
        <v>18.441247145696828</v>
      </c>
      <c r="AI100" s="50">
        <v>10.216578346964397</v>
      </c>
      <c r="AJ100" s="48">
        <v>16.198</v>
      </c>
      <c r="AK100" s="48">
        <v>0.57513104453880126</v>
      </c>
      <c r="AL100" s="48"/>
    </row>
    <row r="101" spans="32:38" x14ac:dyDescent="0.2">
      <c r="AF101" s="48">
        <v>77.220668593715899</v>
      </c>
      <c r="AG101" s="48">
        <v>78.520038922337704</v>
      </c>
      <c r="AH101" s="50">
        <v>8.8658597764026155</v>
      </c>
      <c r="AI101" s="50">
        <v>10.301524641087784</v>
      </c>
      <c r="AJ101" s="48">
        <v>16.324000000000002</v>
      </c>
      <c r="AK101" s="48">
        <v>0.55965556433721086</v>
      </c>
      <c r="AL101" s="48">
        <v>233998</v>
      </c>
    </row>
    <row r="102" spans="32:38" x14ac:dyDescent="0.2">
      <c r="AF102" s="51"/>
      <c r="AG102" s="51"/>
      <c r="AH102" s="50">
        <v>2.0696497765043511</v>
      </c>
      <c r="AI102" s="50">
        <v>10.322009876300282</v>
      </c>
      <c r="AJ102" s="48">
        <v>18.312999999999999</v>
      </c>
      <c r="AK102" s="48">
        <v>0.55494146350210238</v>
      </c>
      <c r="AL102" s="48"/>
    </row>
    <row r="103" spans="32:38" x14ac:dyDescent="0.2">
      <c r="AF103" s="48">
        <v>78.357879532326294</v>
      </c>
      <c r="AG103" s="48">
        <v>77.218420766807796</v>
      </c>
      <c r="AH103" s="50">
        <v>4.8706294620847306</v>
      </c>
      <c r="AI103" s="50">
        <v>10.369567180448918</v>
      </c>
      <c r="AJ103" s="48">
        <v>18.21</v>
      </c>
      <c r="AK103" s="48">
        <v>0.5625296669663612</v>
      </c>
      <c r="AL103" s="48">
        <v>257797</v>
      </c>
    </row>
    <row r="104" spans="32:38" x14ac:dyDescent="0.2">
      <c r="AF104" s="48">
        <v>86.775192550250907</v>
      </c>
      <c r="AG104" s="48">
        <v>80.113123156601404</v>
      </c>
      <c r="AH104" s="50">
        <v>3.2619811877001528</v>
      </c>
      <c r="AI104" s="50">
        <v>10.401666260128623</v>
      </c>
      <c r="AJ104" s="48">
        <v>16.873000000000001</v>
      </c>
      <c r="AK104" s="48">
        <v>0.55495602778891107</v>
      </c>
      <c r="AL104" s="48">
        <v>263529</v>
      </c>
    </row>
    <row r="105" spans="32:38" x14ac:dyDescent="0.2">
      <c r="AF105" s="51"/>
      <c r="AG105" s="51"/>
      <c r="AH105" s="50">
        <v>5.7216161522376972</v>
      </c>
      <c r="AI105" s="50">
        <v>10.457305450860016</v>
      </c>
      <c r="AJ105" s="48">
        <v>14.52</v>
      </c>
      <c r="AK105" s="48">
        <v>0.59225256548134086</v>
      </c>
      <c r="AL105" s="48"/>
    </row>
    <row r="106" spans="32:38" x14ac:dyDescent="0.2">
      <c r="AF106" s="48">
        <v>80.359536581355002</v>
      </c>
      <c r="AG106" s="48">
        <v>76.338886032372599</v>
      </c>
      <c r="AH106" s="50">
        <v>5.6550266410147589</v>
      </c>
      <c r="AI106" s="50">
        <v>10.512314586041793</v>
      </c>
      <c r="AJ106" s="48">
        <v>15.788</v>
      </c>
      <c r="AK106" s="48">
        <v>0.61715204681957347</v>
      </c>
      <c r="AL106" s="48">
        <v>267868</v>
      </c>
    </row>
    <row r="107" spans="32:38" x14ac:dyDescent="0.2">
      <c r="AF107" s="48">
        <v>73.364874002967795</v>
      </c>
      <c r="AG107" s="48">
        <v>75.740093240093202</v>
      </c>
      <c r="AH107" s="50">
        <v>13.158947641045213</v>
      </c>
      <c r="AI107" s="50">
        <v>10.635937846700498</v>
      </c>
      <c r="AJ107" s="48">
        <v>15.444000000000001</v>
      </c>
      <c r="AK107" s="48">
        <v>0.58766991508488187</v>
      </c>
      <c r="AL107" s="48">
        <v>241038</v>
      </c>
    </row>
    <row r="108" spans="32:38" x14ac:dyDescent="0.2">
      <c r="AF108" s="48">
        <v>16.422070851192402</v>
      </c>
      <c r="AG108" s="48">
        <v>0</v>
      </c>
      <c r="AH108" s="50">
        <v>-3.008294708796428</v>
      </c>
      <c r="AI108" s="50">
        <v>7.5829120990978733</v>
      </c>
      <c r="AJ108" s="48">
        <v>12.951000000000001</v>
      </c>
      <c r="AK108" s="48">
        <v>2.6602646892774731</v>
      </c>
      <c r="AL108" s="48"/>
    </row>
    <row r="109" spans="32:38" x14ac:dyDescent="0.2">
      <c r="AF109" s="48">
        <v>22.6309220132086</v>
      </c>
      <c r="AG109" s="48">
        <v>0</v>
      </c>
      <c r="AH109" s="50">
        <v>42.104705853006173</v>
      </c>
      <c r="AI109" s="50">
        <v>7.9343060641529304</v>
      </c>
      <c r="AJ109" s="48">
        <v>96.814999999999998</v>
      </c>
      <c r="AK109" s="48">
        <v>2.9634197063072896</v>
      </c>
      <c r="AL109" s="48"/>
    </row>
    <row r="110" spans="32:38" x14ac:dyDescent="0.2">
      <c r="AF110" s="48"/>
      <c r="AG110" s="48"/>
      <c r="AH110" s="50">
        <v>13.679985928313931</v>
      </c>
      <c r="AI110" s="50">
        <v>8.0625232381703711</v>
      </c>
      <c r="AJ110" s="48">
        <v>108.428</v>
      </c>
      <c r="AK110" s="48">
        <v>2.8299517188328696</v>
      </c>
      <c r="AL110" s="48"/>
    </row>
    <row r="111" spans="32:38" x14ac:dyDescent="0.2">
      <c r="AF111" s="48">
        <v>27.6030425687843</v>
      </c>
      <c r="AG111" s="48">
        <v>13.045922777062399</v>
      </c>
      <c r="AH111" s="50">
        <v>14.751360340240266</v>
      </c>
      <c r="AI111" s="50">
        <v>8.200120755869575</v>
      </c>
      <c r="AJ111" s="48">
        <v>27.814</v>
      </c>
      <c r="AK111" s="48">
        <v>3.2954830435630349</v>
      </c>
      <c r="AL111" s="48">
        <v>68976</v>
      </c>
    </row>
    <row r="112" spans="32:38" x14ac:dyDescent="0.2">
      <c r="AF112" s="48">
        <v>45.887475476167999</v>
      </c>
      <c r="AG112" s="48">
        <v>26.112391193036299</v>
      </c>
      <c r="AH112" s="50">
        <v>18.61028343572098</v>
      </c>
      <c r="AI112" s="50">
        <v>8.3707937595642026</v>
      </c>
      <c r="AJ112" s="48">
        <v>18.692</v>
      </c>
      <c r="AK112" s="48">
        <v>3.066465342135551</v>
      </c>
      <c r="AL112" s="48">
        <v>72870</v>
      </c>
    </row>
    <row r="113" spans="32:38" x14ac:dyDescent="0.2">
      <c r="AF113" s="48">
        <v>51.9627385412888</v>
      </c>
      <c r="AG113" s="48">
        <v>35.482742880702098</v>
      </c>
      <c r="AH113" s="50">
        <v>22.779871467491894</v>
      </c>
      <c r="AI113" s="50">
        <v>8.5760166627227541</v>
      </c>
      <c r="AJ113" s="48">
        <v>13.452999999999999</v>
      </c>
      <c r="AK113" s="48">
        <v>3.8212721622345343</v>
      </c>
      <c r="AL113" s="48">
        <v>72688</v>
      </c>
    </row>
    <row r="114" spans="32:38" x14ac:dyDescent="0.2">
      <c r="AF114" s="48">
        <v>58.257841647958301</v>
      </c>
      <c r="AG114" s="48">
        <v>36.215572033898297</v>
      </c>
      <c r="AH114" s="50">
        <v>21.437278189080029</v>
      </c>
      <c r="AI114" s="50">
        <v>8.7702443773267937</v>
      </c>
      <c r="AJ114" s="48">
        <v>8.5229999999999997</v>
      </c>
      <c r="AK114" s="48">
        <v>3.4817879462947765</v>
      </c>
      <c r="AL114" s="48">
        <v>34327</v>
      </c>
    </row>
    <row r="115" spans="32:38" x14ac:dyDescent="0.2">
      <c r="AF115" s="51"/>
      <c r="AG115" s="51"/>
      <c r="AH115" s="50">
        <v>14.597687548546171</v>
      </c>
      <c r="AI115" s="50">
        <v>8.9065018169562968</v>
      </c>
      <c r="AJ115" s="48">
        <v>11.509</v>
      </c>
      <c r="AK115" s="48">
        <v>3.4572888154150516</v>
      </c>
      <c r="AL115" s="48"/>
    </row>
    <row r="116" spans="32:38" x14ac:dyDescent="0.2">
      <c r="AF116" s="48">
        <v>57.300872457533501</v>
      </c>
      <c r="AG116" s="48">
        <v>32.238345063084097</v>
      </c>
      <c r="AH116" s="50">
        <v>4.6017507249518887</v>
      </c>
      <c r="AI116" s="50">
        <v>8.9514919197911968</v>
      </c>
      <c r="AJ116" s="48">
        <v>16.181999999999999</v>
      </c>
      <c r="AK116" s="48">
        <v>3.9750239655931807</v>
      </c>
      <c r="AL116" s="48">
        <v>41506</v>
      </c>
    </row>
    <row r="117" spans="32:38" x14ac:dyDescent="0.2">
      <c r="AF117" s="48">
        <v>65.799333082506394</v>
      </c>
      <c r="AG117" s="48">
        <v>38.568273210249799</v>
      </c>
      <c r="AH117" s="50">
        <v>0.93012410290955494</v>
      </c>
      <c r="AI117" s="50">
        <v>8.960750170646989</v>
      </c>
      <c r="AJ117" s="48">
        <v>13.369</v>
      </c>
      <c r="AK117" s="48">
        <v>3.9002592668651812</v>
      </c>
      <c r="AL117" s="48">
        <v>42422</v>
      </c>
    </row>
    <row r="118" spans="32:38" x14ac:dyDescent="0.2">
      <c r="AF118" s="48">
        <v>31.707742321214099</v>
      </c>
      <c r="AG118" s="48">
        <v>3.4920634920634899</v>
      </c>
      <c r="AH118" s="50">
        <v>21.25005456137761</v>
      </c>
      <c r="AI118" s="50">
        <v>7.1744049632917379</v>
      </c>
      <c r="AJ118" s="48">
        <v>1.0009999999999999</v>
      </c>
      <c r="AK118" s="48">
        <v>1.8843696647398134</v>
      </c>
      <c r="AL118" s="48"/>
    </row>
    <row r="119" spans="32:38" x14ac:dyDescent="0.2">
      <c r="AF119" s="48">
        <v>41.925999851448402</v>
      </c>
      <c r="AG119" s="48">
        <v>39.708360138467597</v>
      </c>
      <c r="AH119" s="50">
        <v>26.927127574424592</v>
      </c>
      <c r="AI119" s="50">
        <v>7.4128479004502266</v>
      </c>
      <c r="AJ119" s="48">
        <v>1.234</v>
      </c>
      <c r="AK119" s="48">
        <v>1.8653625314472715</v>
      </c>
      <c r="AL119" s="48">
        <v>10829</v>
      </c>
    </row>
    <row r="120" spans="32:38" x14ac:dyDescent="0.2">
      <c r="AF120" s="51"/>
      <c r="AG120" s="51"/>
      <c r="AH120" s="50">
        <v>36.774223526209951</v>
      </c>
      <c r="AI120" s="50">
        <v>7.726009277380447</v>
      </c>
      <c r="AJ120" s="48">
        <v>1.2989999999999999</v>
      </c>
      <c r="AK120" s="48">
        <v>1.8372302439975663</v>
      </c>
      <c r="AL120" s="48"/>
    </row>
    <row r="121" spans="32:38" x14ac:dyDescent="0.2">
      <c r="AF121" s="48">
        <v>44.394182413840497</v>
      </c>
      <c r="AG121" s="48">
        <v>59.1202943501794</v>
      </c>
      <c r="AH121" s="50">
        <v>34.57500620990858</v>
      </c>
      <c r="AI121" s="50">
        <v>8.0229608019839684</v>
      </c>
      <c r="AJ121" s="48">
        <v>1.298</v>
      </c>
      <c r="AK121" s="48">
        <v>1.8126565678587763</v>
      </c>
      <c r="AL121" s="48">
        <v>21614.75</v>
      </c>
    </row>
    <row r="122" spans="32:38" x14ac:dyDescent="0.2">
      <c r="AF122" s="48">
        <v>46.0351647482263</v>
      </c>
      <c r="AG122" s="48">
        <v>58.768333047993998</v>
      </c>
      <c r="AH122" s="50">
        <v>33.466975062250114</v>
      </c>
      <c r="AI122" s="50">
        <v>8.3116446854223831</v>
      </c>
      <c r="AJ122" s="48">
        <v>1.63</v>
      </c>
      <c r="AK122" s="48">
        <v>2.2483230791036015</v>
      </c>
      <c r="AL122" s="48">
        <v>37196</v>
      </c>
    </row>
    <row r="123" spans="32:38" x14ac:dyDescent="0.2">
      <c r="AF123" s="48">
        <v>42.903146605587203</v>
      </c>
      <c r="AG123" s="48">
        <v>62.7620288910611</v>
      </c>
      <c r="AH123" s="50">
        <v>31.9966111545484</v>
      </c>
      <c r="AI123" s="50">
        <v>8.5892507486195004</v>
      </c>
      <c r="AJ123" s="48">
        <v>1.722</v>
      </c>
      <c r="AK123" s="48">
        <v>1.9899154866042899</v>
      </c>
      <c r="AL123" s="48">
        <v>54559</v>
      </c>
    </row>
    <row r="124" spans="32:38" x14ac:dyDescent="0.2">
      <c r="AF124" s="48">
        <v>47.011868332430502</v>
      </c>
      <c r="AG124" s="48">
        <v>66.370685066337202</v>
      </c>
      <c r="AH124" s="50">
        <v>24.073867990574637</v>
      </c>
      <c r="AI124" s="50">
        <v>8.8049576604733257</v>
      </c>
      <c r="AJ124" s="48">
        <v>1.444</v>
      </c>
      <c r="AK124" s="48">
        <v>1.91545796626358</v>
      </c>
      <c r="AL124" s="48">
        <v>76850</v>
      </c>
    </row>
    <row r="125" spans="32:38" x14ac:dyDescent="0.2">
      <c r="AF125" s="51"/>
      <c r="AG125" s="51"/>
      <c r="AH125" s="50">
        <v>25.869388362398936</v>
      </c>
      <c r="AI125" s="50">
        <v>9.035032243496623</v>
      </c>
      <c r="AJ125" s="48">
        <v>1.3109999999999999</v>
      </c>
      <c r="AK125" s="48">
        <v>2.0954428654773412</v>
      </c>
      <c r="AL125" s="48"/>
    </row>
    <row r="126" spans="32:38" x14ac:dyDescent="0.2">
      <c r="AF126" s="48">
        <v>63.219372699153801</v>
      </c>
      <c r="AG126" s="48">
        <v>67.066855381031601</v>
      </c>
      <c r="AH126" s="50">
        <v>24.881219983260216</v>
      </c>
      <c r="AI126" s="50">
        <v>9.2572251029125461</v>
      </c>
      <c r="AJ126" s="48">
        <v>1.1259999999999999</v>
      </c>
      <c r="AK126" s="48">
        <v>2.0047498037215985</v>
      </c>
      <c r="AL126" s="48">
        <v>178000</v>
      </c>
    </row>
    <row r="127" spans="32:38" x14ac:dyDescent="0.2">
      <c r="AF127" s="48">
        <v>70.942441505403096</v>
      </c>
      <c r="AG127" s="48">
        <v>72.103729603729505</v>
      </c>
      <c r="AH127" s="50"/>
      <c r="AI127" s="50">
        <v>9.4941650141006591</v>
      </c>
      <c r="AJ127" s="48">
        <v>0.98</v>
      </c>
      <c r="AK127" s="48">
        <v>2.314184610751393</v>
      </c>
      <c r="AL127" s="48">
        <v>240000</v>
      </c>
    </row>
    <row r="128" spans="32:38" x14ac:dyDescent="0.2">
      <c r="AF128" s="51"/>
      <c r="AG128" s="51"/>
      <c r="AH128" s="50">
        <v>2.1452840772497761</v>
      </c>
      <c r="AI128" s="50">
        <v>8.5367377461988845</v>
      </c>
      <c r="AJ128" s="48">
        <v>1.67</v>
      </c>
      <c r="AK128" s="48">
        <v>1.4651386514637894</v>
      </c>
      <c r="AL128" s="48"/>
    </row>
    <row r="129" spans="32:38" x14ac:dyDescent="0.2">
      <c r="AF129" s="48">
        <v>23.7997556512003</v>
      </c>
      <c r="AG129" s="48">
        <v>0</v>
      </c>
      <c r="AH129" s="50">
        <v>8.6358754533522717</v>
      </c>
      <c r="AI129" s="50">
        <v>8.6195692580331045</v>
      </c>
      <c r="AJ129" s="48">
        <v>0.86199999999999999</v>
      </c>
      <c r="AK129" s="48">
        <v>1.5954143347174581</v>
      </c>
      <c r="AL129" s="48"/>
    </row>
    <row r="130" spans="32:38" x14ac:dyDescent="0.2">
      <c r="AF130" s="48">
        <v>57.081782195700697</v>
      </c>
      <c r="AG130" s="48">
        <v>31.436314363143602</v>
      </c>
      <c r="AH130" s="50">
        <v>21.213215381837877</v>
      </c>
      <c r="AI130" s="50">
        <v>8.8119501775399804</v>
      </c>
      <c r="AJ130" s="48">
        <v>0.64800000000000002</v>
      </c>
      <c r="AK130" s="48">
        <v>1.5926422400953233</v>
      </c>
      <c r="AL130" s="48"/>
    </row>
    <row r="131" spans="32:38" x14ac:dyDescent="0.2">
      <c r="AF131" s="51"/>
      <c r="AG131" s="51"/>
      <c r="AH131" s="50">
        <v>10.083407804587431</v>
      </c>
      <c r="AI131" s="50">
        <v>8.908018322784887</v>
      </c>
      <c r="AJ131" s="48">
        <v>0.77600000000000002</v>
      </c>
      <c r="AK131" s="48">
        <v>1.6861047219591394</v>
      </c>
      <c r="AL131" s="48"/>
    </row>
    <row r="132" spans="32:38" x14ac:dyDescent="0.2">
      <c r="AF132" s="48">
        <v>58.888078610700802</v>
      </c>
      <c r="AG132" s="48">
        <v>38.330622610283598</v>
      </c>
      <c r="AH132" s="50">
        <v>12.921120281423354</v>
      </c>
      <c r="AI132" s="50">
        <v>9.0295376611514975</v>
      </c>
      <c r="AJ132" s="48">
        <v>0.76400000000000001</v>
      </c>
      <c r="AK132" s="48">
        <v>1.7064462017733046</v>
      </c>
      <c r="AL132" s="48"/>
    </row>
    <row r="133" spans="32:38" x14ac:dyDescent="0.2">
      <c r="AF133" s="48">
        <v>56.875937853574001</v>
      </c>
      <c r="AG133" s="48">
        <v>29.928315412186301</v>
      </c>
      <c r="AH133" s="50">
        <v>13.503474718427992</v>
      </c>
      <c r="AI133" s="50">
        <v>9.1562009258755346</v>
      </c>
      <c r="AJ133" s="48">
        <v>1.161</v>
      </c>
      <c r="AK133" s="48">
        <v>1.6181779795207432</v>
      </c>
      <c r="AL133" s="48"/>
    </row>
    <row r="134" spans="32:38" x14ac:dyDescent="0.2">
      <c r="AF134" s="48">
        <v>60.658717974603597</v>
      </c>
      <c r="AG134" s="48">
        <v>42.811473681038898</v>
      </c>
      <c r="AH134" s="50">
        <v>2.0479256835215875</v>
      </c>
      <c r="AI134" s="50">
        <v>9.1764733024646059</v>
      </c>
      <c r="AJ134" s="48">
        <v>1.319</v>
      </c>
      <c r="AK134" s="48">
        <v>1.6829419675183614</v>
      </c>
      <c r="AL134" s="48"/>
    </row>
    <row r="135" spans="32:38" x14ac:dyDescent="0.2">
      <c r="AF135" s="48">
        <v>62.877156259439801</v>
      </c>
      <c r="AG135" s="48">
        <v>40.922259763723098</v>
      </c>
      <c r="AH135" s="50">
        <v>11.47201820626875</v>
      </c>
      <c r="AI135" s="50">
        <v>9.2850767180902007</v>
      </c>
      <c r="AJ135" s="48">
        <v>1.786</v>
      </c>
      <c r="AK135" s="48">
        <v>1.7330178173719377</v>
      </c>
      <c r="AL135" s="48">
        <v>99214</v>
      </c>
    </row>
    <row r="136" spans="32:38" x14ac:dyDescent="0.2">
      <c r="AF136" s="48">
        <v>75.605123318195098</v>
      </c>
      <c r="AG136" s="48">
        <v>71.732670621559507</v>
      </c>
      <c r="AH136" s="50">
        <v>15.970675575352637</v>
      </c>
      <c r="AI136" s="50">
        <v>9.4332438944857842</v>
      </c>
      <c r="AJ136" s="48">
        <v>2.2999999999999998</v>
      </c>
      <c r="AK136" s="48">
        <v>1.7067296151076259</v>
      </c>
      <c r="AL136" s="48">
        <v>71504</v>
      </c>
    </row>
    <row r="137" spans="32:38" x14ac:dyDescent="0.2">
      <c r="AF137" s="51"/>
      <c r="AG137" s="51"/>
      <c r="AH137" s="50">
        <v>19.62871089061375</v>
      </c>
      <c r="AI137" s="50">
        <v>9.6124665788188324</v>
      </c>
      <c r="AJ137" s="48">
        <v>3.04</v>
      </c>
      <c r="AK137" s="48">
        <v>1.6628762541806019</v>
      </c>
      <c r="AL137" s="48"/>
    </row>
    <row r="138" spans="32:38" x14ac:dyDescent="0.2">
      <c r="AF138" s="48">
        <v>20.063989917924701</v>
      </c>
      <c r="AG138" s="48">
        <v>0</v>
      </c>
      <c r="AH138" s="50">
        <v>9.3876958792803258</v>
      </c>
      <c r="AI138" s="50">
        <v>8.2346976456517567</v>
      </c>
      <c r="AJ138" s="48">
        <v>0.98599999999999999</v>
      </c>
      <c r="AK138" s="48">
        <v>3.7133837378962729</v>
      </c>
      <c r="AL138" s="48"/>
    </row>
    <row r="139" spans="32:38" x14ac:dyDescent="0.2">
      <c r="AF139" s="48">
        <v>24.0557776193262</v>
      </c>
      <c r="AG139" s="48">
        <v>0</v>
      </c>
      <c r="AH139" s="50">
        <v>37.583233850643317</v>
      </c>
      <c r="AI139" s="50">
        <v>8.5537565307232839</v>
      </c>
      <c r="AJ139" s="48">
        <v>0.73199999999999998</v>
      </c>
      <c r="AK139" s="48">
        <v>2.7306698546141681</v>
      </c>
      <c r="AL139" s="48"/>
    </row>
    <row r="140" spans="32:38" x14ac:dyDescent="0.2">
      <c r="AF140" s="48">
        <v>38.7401347727032</v>
      </c>
      <c r="AG140" s="48">
        <v>0</v>
      </c>
      <c r="AH140" s="50">
        <v>10.788245729050171</v>
      </c>
      <c r="AI140" s="50">
        <v>8.6562070279430277</v>
      </c>
      <c r="AJ140" s="48">
        <v>1.117</v>
      </c>
      <c r="AK140" s="48">
        <v>2.4102024122387178</v>
      </c>
      <c r="AL140" s="48"/>
    </row>
    <row r="141" spans="32:38" x14ac:dyDescent="0.2">
      <c r="AF141" s="48">
        <v>33.428950880979997</v>
      </c>
      <c r="AG141" s="48">
        <v>0</v>
      </c>
      <c r="AH141" s="50">
        <v>1.0773273926588676</v>
      </c>
      <c r="AI141" s="50">
        <v>8.666922683609533</v>
      </c>
      <c r="AJ141" s="48">
        <v>1.0720000000000001</v>
      </c>
      <c r="AK141" s="48">
        <v>2.3330980095047869</v>
      </c>
      <c r="AL141" s="48"/>
    </row>
    <row r="142" spans="32:38" x14ac:dyDescent="0.2">
      <c r="AF142" s="50"/>
      <c r="AG142" s="50"/>
      <c r="AH142" s="50">
        <v>4.5302706797988739</v>
      </c>
      <c r="AI142" s="50">
        <v>8.7112291986566195</v>
      </c>
      <c r="AJ142" s="48">
        <v>1.0680000000000001</v>
      </c>
      <c r="AK142" s="48">
        <v>2.2995865386199288</v>
      </c>
      <c r="AL142" s="48"/>
    </row>
    <row r="143" spans="32:38" x14ac:dyDescent="0.2">
      <c r="AF143" s="48">
        <v>37.168826076007598</v>
      </c>
      <c r="AG143" s="48">
        <v>0</v>
      </c>
      <c r="AH143" s="50">
        <v>5.7999901164610401</v>
      </c>
      <c r="AI143" s="50">
        <v>8.7676094386755299</v>
      </c>
      <c r="AJ143" s="48">
        <v>1.1539999999999999</v>
      </c>
      <c r="AK143" s="48">
        <v>2.2607741172074483</v>
      </c>
      <c r="AL143" s="48"/>
    </row>
    <row r="144" spans="32:38" x14ac:dyDescent="0.2">
      <c r="AF144" s="48">
        <v>32.511299814514103</v>
      </c>
      <c r="AG144" s="48">
        <v>0</v>
      </c>
      <c r="AH144" s="50">
        <v>2.6841875817400456</v>
      </c>
      <c r="AI144" s="50">
        <v>8.7940973906961393</v>
      </c>
      <c r="AJ144" s="48">
        <v>1.2050000000000001</v>
      </c>
      <c r="AK144" s="48">
        <v>3.9830179524502669</v>
      </c>
      <c r="AL144" s="48"/>
    </row>
    <row r="145" spans="32:38" x14ac:dyDescent="0.2">
      <c r="AF145" s="48">
        <v>29.011821011330898</v>
      </c>
      <c r="AG145" s="48">
        <v>0</v>
      </c>
      <c r="AH145" s="50">
        <v>40.11705482775352</v>
      </c>
      <c r="AI145" s="50">
        <v>9.1314053838880405</v>
      </c>
      <c r="AJ145" s="48">
        <v>1.768</v>
      </c>
      <c r="AK145" s="48">
        <v>2.8169029325830537</v>
      </c>
      <c r="AL145" s="48"/>
    </row>
    <row r="146" spans="32:38" x14ac:dyDescent="0.2">
      <c r="AF146" s="48">
        <v>44.5271071485679</v>
      </c>
      <c r="AG146" s="48">
        <v>0</v>
      </c>
      <c r="AH146" s="50">
        <v>-1.2769180824586084</v>
      </c>
      <c r="AI146" s="50">
        <v>9.1185539763454742</v>
      </c>
      <c r="AJ146" s="48">
        <v>1.5309999999999999</v>
      </c>
      <c r="AK146" s="48">
        <v>2.6873835361175051</v>
      </c>
      <c r="AL146" s="48"/>
    </row>
    <row r="147" spans="32:38" x14ac:dyDescent="0.2">
      <c r="AF147" s="48">
        <v>51.604800956418401</v>
      </c>
      <c r="AG147" s="48">
        <v>0</v>
      </c>
      <c r="AH147" s="50">
        <v>-7.6729146114216817</v>
      </c>
      <c r="AI147" s="50">
        <v>9.038721338315364</v>
      </c>
      <c r="AJ147" s="48">
        <v>1.296</v>
      </c>
      <c r="AK147" s="48">
        <v>2.8220349044283508</v>
      </c>
      <c r="AL147" s="48"/>
    </row>
    <row r="148" spans="32:38" x14ac:dyDescent="0.2">
      <c r="AF148" s="50"/>
      <c r="AG148" s="50"/>
      <c r="AH148" s="50"/>
      <c r="AI148" s="50">
        <v>3.7688221567871394</v>
      </c>
      <c r="AJ148" s="50"/>
      <c r="AK148" s="48">
        <v>1.1855570172401855</v>
      </c>
      <c r="AL148" s="48"/>
    </row>
    <row r="149" spans="32:38" x14ac:dyDescent="0.2">
      <c r="AF149" s="50"/>
      <c r="AG149" s="50"/>
      <c r="AH149" s="50">
        <v>113.80830390731383</v>
      </c>
      <c r="AI149" s="50">
        <v>4.5287318082396553</v>
      </c>
      <c r="AJ149" s="50"/>
      <c r="AK149" s="48">
        <v>1.1738431148195723</v>
      </c>
      <c r="AL149" s="48"/>
    </row>
    <row r="150" spans="32:38" x14ac:dyDescent="0.2">
      <c r="AF150" s="50"/>
      <c r="AG150" s="50"/>
      <c r="AH150" s="50">
        <v>163.07142625835209</v>
      </c>
      <c r="AI150" s="50">
        <v>5.4959872002887904</v>
      </c>
      <c r="AJ150" s="48"/>
      <c r="AK150" s="48">
        <v>1.9617991727941175</v>
      </c>
      <c r="AL150" s="48"/>
    </row>
    <row r="151" spans="32:38" x14ac:dyDescent="0.2">
      <c r="AF151" s="48">
        <v>11.6673069138239</v>
      </c>
      <c r="AG151" s="48">
        <v>0</v>
      </c>
      <c r="AH151" s="50">
        <v>74.24254858193278</v>
      </c>
      <c r="AI151" s="50">
        <v>6.0512653002260182</v>
      </c>
      <c r="AJ151" s="48">
        <v>0.99</v>
      </c>
      <c r="AK151" s="48">
        <v>2.7516213352172381</v>
      </c>
      <c r="AL151" s="48"/>
    </row>
    <row r="152" spans="32:38" x14ac:dyDescent="0.2">
      <c r="AF152" s="48">
        <v>24.3907881564188</v>
      </c>
      <c r="AG152" s="48">
        <v>0</v>
      </c>
      <c r="AH152" s="50">
        <v>60.735429176969276</v>
      </c>
      <c r="AI152" s="50">
        <v>6.5258548304913297</v>
      </c>
      <c r="AJ152" s="48">
        <v>2.0739999999999998</v>
      </c>
      <c r="AK152" s="48">
        <v>2.0878351155864001</v>
      </c>
      <c r="AL152" s="48"/>
    </row>
    <row r="153" spans="32:38" x14ac:dyDescent="0.2">
      <c r="AF153" s="48">
        <v>22.606568483543501</v>
      </c>
      <c r="AG153" s="48">
        <v>0</v>
      </c>
      <c r="AH153" s="50">
        <v>47.309479125003847</v>
      </c>
      <c r="AI153" s="50">
        <v>6.9132203184131953</v>
      </c>
      <c r="AJ153" s="48">
        <v>2.2970000000000002</v>
      </c>
      <c r="AK153" s="48">
        <v>1.7972033257747542</v>
      </c>
      <c r="AL153" s="48"/>
    </row>
    <row r="154" spans="32:38" x14ac:dyDescent="0.2">
      <c r="AF154" s="48">
        <v>19.7660974279869</v>
      </c>
      <c r="AG154" s="48">
        <v>0</v>
      </c>
      <c r="AH154" s="50">
        <v>38.293451883677434</v>
      </c>
      <c r="AI154" s="50">
        <v>7.2374280227852967</v>
      </c>
      <c r="AJ154" s="48">
        <v>3.633</v>
      </c>
      <c r="AK154" s="48">
        <v>1.4626019318050245</v>
      </c>
      <c r="AL154" s="48"/>
    </row>
    <row r="155" spans="32:38" x14ac:dyDescent="0.2">
      <c r="AF155" s="48">
        <v>25.126881231199899</v>
      </c>
      <c r="AG155" s="48">
        <v>0</v>
      </c>
      <c r="AH155" s="50">
        <v>39.015313053527741</v>
      </c>
      <c r="AI155" s="50">
        <v>7.5668419297128029</v>
      </c>
      <c r="AJ155" s="48">
        <v>4.5179999999999998</v>
      </c>
      <c r="AK155" s="48">
        <v>1.7578159838512259</v>
      </c>
      <c r="AL155" s="48"/>
    </row>
    <row r="156" spans="32:38" x14ac:dyDescent="0.2">
      <c r="AF156" s="48">
        <v>30.244795515137501</v>
      </c>
      <c r="AG156" s="48">
        <v>0</v>
      </c>
      <c r="AH156" s="50">
        <v>34.960212640699076</v>
      </c>
      <c r="AI156" s="50">
        <v>7.8666517575443118</v>
      </c>
      <c r="AJ156" s="48">
        <v>3.2120000000000002</v>
      </c>
      <c r="AK156" s="48">
        <v>1.4869350693954653</v>
      </c>
      <c r="AL156" s="48"/>
    </row>
    <row r="157" spans="32:38" x14ac:dyDescent="0.2">
      <c r="AF157" s="50"/>
      <c r="AG157" s="50"/>
      <c r="AH157" s="50">
        <v>-3.7561529723589482</v>
      </c>
      <c r="AI157" s="50">
        <v>8.5337749510079153</v>
      </c>
      <c r="AJ157" s="48">
        <v>31.414000000000001</v>
      </c>
      <c r="AK157" s="48">
        <v>1.4464946101188132</v>
      </c>
      <c r="AL157" s="48"/>
    </row>
    <row r="158" spans="32:38" x14ac:dyDescent="0.2">
      <c r="AF158" s="48">
        <v>34.7190274348755</v>
      </c>
      <c r="AG158" s="48">
        <v>10.0710030847782</v>
      </c>
      <c r="AH158" s="50">
        <v>2.1461169250137591</v>
      </c>
      <c r="AI158" s="50">
        <v>8.5550090721004626</v>
      </c>
      <c r="AJ158" s="48">
        <v>17.651</v>
      </c>
      <c r="AK158" s="48">
        <v>1.5269898126215649</v>
      </c>
      <c r="AL158" s="48"/>
    </row>
    <row r="159" spans="32:38" x14ac:dyDescent="0.2">
      <c r="AF159" s="48">
        <v>37.328670179706499</v>
      </c>
      <c r="AG159" s="48">
        <v>9.86766849320124</v>
      </c>
      <c r="AH159" s="50">
        <v>5.7523061220559599</v>
      </c>
      <c r="AI159" s="50">
        <v>8.6109385111017485</v>
      </c>
      <c r="AJ159" s="48">
        <v>17.719000000000001</v>
      </c>
      <c r="AK159" s="48">
        <v>1.6516553155843683</v>
      </c>
      <c r="AL159" s="48"/>
    </row>
    <row r="160" spans="32:38" x14ac:dyDescent="0.2">
      <c r="AF160" s="48">
        <v>42.1518678489415</v>
      </c>
      <c r="AG160" s="48">
        <v>17.333930114828998</v>
      </c>
      <c r="AH160" s="50">
        <v>3.1576647120952863</v>
      </c>
      <c r="AI160" s="50">
        <v>8.6420268683375649</v>
      </c>
      <c r="AJ160" s="48">
        <v>8.0570000000000004</v>
      </c>
      <c r="AK160" s="48">
        <v>1.6709680836040108</v>
      </c>
      <c r="AL160" s="48"/>
    </row>
    <row r="161" spans="32:38" x14ac:dyDescent="0.2">
      <c r="AF161" s="50"/>
      <c r="AG161" s="50"/>
      <c r="AH161" s="50">
        <v>-2.1677729134303094</v>
      </c>
      <c r="AI161" s="50">
        <v>8.6201107254229239</v>
      </c>
      <c r="AJ161" s="48">
        <v>8.9969999999999999</v>
      </c>
      <c r="AK161" s="48">
        <v>1.8262901479610247</v>
      </c>
      <c r="AL161" s="48"/>
    </row>
    <row r="162" spans="32:38" x14ac:dyDescent="0.2">
      <c r="AF162" s="48">
        <v>41.304330742834097</v>
      </c>
      <c r="AG162" s="48">
        <v>20.334908855317</v>
      </c>
      <c r="AH162" s="50">
        <v>1.1764705882352908</v>
      </c>
      <c r="AI162" s="50">
        <v>8.6318067651861146</v>
      </c>
      <c r="AJ162" s="48">
        <v>7.992</v>
      </c>
      <c r="AK162" s="48">
        <v>1.7638750178342131</v>
      </c>
      <c r="AL162" s="48"/>
    </row>
    <row r="163" spans="32:38" x14ac:dyDescent="0.2">
      <c r="AF163" s="50"/>
      <c r="AG163" s="50"/>
      <c r="AH163" s="50">
        <v>-2.2025253245826795</v>
      </c>
      <c r="AI163" s="50">
        <v>8.6095353345906673</v>
      </c>
      <c r="AJ163" s="48">
        <v>6.5629999999999997</v>
      </c>
      <c r="AK163" s="48">
        <v>1.7249120119627259</v>
      </c>
      <c r="AL163" s="48"/>
    </row>
    <row r="164" spans="32:38" x14ac:dyDescent="0.2">
      <c r="AF164" s="48">
        <v>46.984110128241902</v>
      </c>
      <c r="AG164" s="48">
        <v>19.454809286898801</v>
      </c>
      <c r="AH164" s="50">
        <v>-1.1087404489669417</v>
      </c>
      <c r="AI164" s="50">
        <v>8.5983860066931701</v>
      </c>
      <c r="AJ164" s="48">
        <v>6.069</v>
      </c>
      <c r="AK164" s="48">
        <v>1.7370041859521661</v>
      </c>
      <c r="AL164" s="48"/>
    </row>
    <row r="165" spans="32:38" x14ac:dyDescent="0.2">
      <c r="AF165" s="48">
        <v>47.888866729738098</v>
      </c>
      <c r="AG165" s="48">
        <v>20.315280471968801</v>
      </c>
      <c r="AH165" s="50">
        <v>1.8698482361836017</v>
      </c>
      <c r="AI165" s="50">
        <v>8.6169118215266529</v>
      </c>
      <c r="AJ165" s="48">
        <v>11.632</v>
      </c>
      <c r="AK165" s="48">
        <v>1.6710533461253008</v>
      </c>
      <c r="AL165" s="48"/>
    </row>
    <row r="166" spans="32:38" x14ac:dyDescent="0.2">
      <c r="AF166" s="50"/>
      <c r="AG166" s="50"/>
      <c r="AH166" s="50">
        <v>1.1874807667939731</v>
      </c>
      <c r="AI166" s="50">
        <v>8.628716676901476</v>
      </c>
      <c r="AJ166" s="48">
        <v>-22.065999999999999</v>
      </c>
      <c r="AK166" s="48">
        <v>1.6094742303082346</v>
      </c>
      <c r="AL166" s="48"/>
    </row>
    <row r="167" spans="32:38" x14ac:dyDescent="0.2">
      <c r="AF167" s="48">
        <v>29.2162364231684</v>
      </c>
      <c r="AG167" s="48">
        <v>22.955910455910399</v>
      </c>
      <c r="AH167" s="50">
        <v>-3.2549160456137196</v>
      </c>
      <c r="AI167" s="50">
        <v>7.6754995977488658</v>
      </c>
      <c r="AJ167" s="48">
        <v>2.1520000000000001</v>
      </c>
      <c r="AK167" s="48">
        <v>1.2876235556174298</v>
      </c>
      <c r="AL167" s="48"/>
    </row>
    <row r="168" spans="32:38" x14ac:dyDescent="0.2">
      <c r="AF168" s="48">
        <v>34.867670791807598</v>
      </c>
      <c r="AG168" s="48">
        <v>21.100813743218701</v>
      </c>
      <c r="AH168" s="50">
        <v>2.5616037867186328</v>
      </c>
      <c r="AI168" s="50">
        <v>7.7007930423568771</v>
      </c>
      <c r="AJ168" s="48">
        <v>1.7430000000000001</v>
      </c>
      <c r="AK168" s="48">
        <v>0.81190896339532159</v>
      </c>
      <c r="AL168" s="48"/>
    </row>
    <row r="169" spans="32:38" x14ac:dyDescent="0.2">
      <c r="AF169" s="48">
        <v>28.916352293142602</v>
      </c>
      <c r="AG169" s="48">
        <v>20.8623094724135</v>
      </c>
      <c r="AH169" s="50">
        <v>-1.9546626849463744</v>
      </c>
      <c r="AI169" s="50">
        <v>7.6810528537249105</v>
      </c>
      <c r="AJ169" s="48">
        <v>1.391</v>
      </c>
      <c r="AK169" s="48">
        <v>0.87867460427338595</v>
      </c>
      <c r="AL169" s="48"/>
    </row>
    <row r="170" spans="32:38" x14ac:dyDescent="0.2">
      <c r="AF170" s="48">
        <v>27.015287975826801</v>
      </c>
      <c r="AG170" s="48">
        <v>19.322486519691399</v>
      </c>
      <c r="AH170" s="50">
        <v>6.303936499146241</v>
      </c>
      <c r="AI170" s="50">
        <v>7.7421849843759718</v>
      </c>
      <c r="AJ170" s="48">
        <v>1.397</v>
      </c>
      <c r="AK170" s="48">
        <v>0.86286086390275663</v>
      </c>
      <c r="AL170" s="48"/>
    </row>
    <row r="171" spans="32:38" x14ac:dyDescent="0.2">
      <c r="AF171" s="48">
        <v>27.078602592713299</v>
      </c>
      <c r="AG171" s="48">
        <v>19.193409247757099</v>
      </c>
      <c r="AH171" s="50">
        <v>5.5263729107879387</v>
      </c>
      <c r="AI171" s="50">
        <v>7.7959757002612005</v>
      </c>
      <c r="AJ171" s="48">
        <v>1.401</v>
      </c>
      <c r="AK171" s="48">
        <v>0.83026164225769294</v>
      </c>
      <c r="AL171" s="48"/>
    </row>
    <row r="172" spans="32:38" x14ac:dyDescent="0.2">
      <c r="AF172" s="48">
        <v>23.214133576392101</v>
      </c>
      <c r="AG172" s="48">
        <v>2.7696793002915401</v>
      </c>
      <c r="AH172" s="50">
        <v>5.2328451538588041</v>
      </c>
      <c r="AI172" s="50">
        <v>7.8469809821387884</v>
      </c>
      <c r="AJ172" s="48">
        <v>1.2609999999999999</v>
      </c>
      <c r="AK172" s="48">
        <v>0.85695856137607507</v>
      </c>
      <c r="AL172" s="48"/>
    </row>
    <row r="173" spans="32:38" x14ac:dyDescent="0.2">
      <c r="AF173" s="48">
        <v>29.5572927856877</v>
      </c>
      <c r="AG173" s="48">
        <v>3.63196125907991</v>
      </c>
      <c r="AH173" s="50">
        <v>5.3244722439405718</v>
      </c>
      <c r="AI173" s="50">
        <v>7.8988565932644672</v>
      </c>
      <c r="AJ173" s="48">
        <v>1.4239999999999999</v>
      </c>
      <c r="AK173" s="48">
        <v>0.87896221512879524</v>
      </c>
      <c r="AL173" s="48"/>
    </row>
    <row r="174" spans="32:38" x14ac:dyDescent="0.2">
      <c r="AF174" s="48">
        <v>28.1788700133778</v>
      </c>
      <c r="AG174" s="48">
        <v>4.2643923240938202</v>
      </c>
      <c r="AH174" s="50">
        <v>7.5272808254769581</v>
      </c>
      <c r="AI174" s="50">
        <v>7.9714309977693505</v>
      </c>
      <c r="AJ174" s="48">
        <v>1.7150000000000001</v>
      </c>
      <c r="AK174" s="48">
        <v>0.9940628236106317</v>
      </c>
      <c r="AL174" s="48"/>
    </row>
    <row r="175" spans="32:38" x14ac:dyDescent="0.2">
      <c r="AF175" s="48">
        <v>34.680452938293101</v>
      </c>
      <c r="AG175" s="48">
        <v>3.8132043862321101</v>
      </c>
      <c r="AH175" s="50">
        <v>42.996202968588207</v>
      </c>
      <c r="AI175" s="50">
        <v>8.3290788890214227</v>
      </c>
      <c r="AJ175" s="48">
        <v>2.17</v>
      </c>
      <c r="AK175" s="48">
        <v>0.76034374547385697</v>
      </c>
      <c r="AL175" s="48"/>
    </row>
    <row r="176" spans="32:38" x14ac:dyDescent="0.2">
      <c r="AF176" s="48">
        <v>36.367973130854203</v>
      </c>
      <c r="AG176" s="48">
        <v>4.4244034165957302</v>
      </c>
      <c r="AH176" s="50">
        <v>4.5213151161106371</v>
      </c>
      <c r="AI176" s="50">
        <v>8.373299726041628</v>
      </c>
      <c r="AJ176" s="48">
        <v>1.9410000000000001</v>
      </c>
      <c r="AK176" s="48">
        <v>0.76322778817062753</v>
      </c>
      <c r="AL176" s="48"/>
    </row>
    <row r="177" spans="32:38" x14ac:dyDescent="0.2">
      <c r="AF177" s="48">
        <v>50.363582718667203</v>
      </c>
      <c r="AG177" s="48">
        <v>18.7344095382091</v>
      </c>
      <c r="AH177" s="50">
        <v>-30.861534313064581</v>
      </c>
      <c r="AI177" s="50">
        <v>9.2356181791604506</v>
      </c>
      <c r="AJ177" s="48">
        <v>0.26</v>
      </c>
      <c r="AK177" s="48">
        <v>1.5815132605304212</v>
      </c>
      <c r="AL177" s="48">
        <v>777427</v>
      </c>
    </row>
    <row r="178" spans="32:38" x14ac:dyDescent="0.2">
      <c r="AF178" s="51"/>
      <c r="AG178" s="51"/>
      <c r="AH178" s="50">
        <v>17.687207488299531</v>
      </c>
      <c r="AI178" s="50">
        <v>9.3984783140915766</v>
      </c>
      <c r="AJ178" s="48">
        <v>0.33500000000000002</v>
      </c>
      <c r="AK178" s="48">
        <v>1.407787903893952</v>
      </c>
      <c r="AL178" s="48"/>
    </row>
    <row r="179" spans="32:38" x14ac:dyDescent="0.2">
      <c r="AF179" s="48">
        <v>54.114251983705898</v>
      </c>
      <c r="AG179" s="48">
        <v>34.111086353733398</v>
      </c>
      <c r="AH179" s="50">
        <v>18.574979287489644</v>
      </c>
      <c r="AI179" s="50">
        <v>9.5688536251885559</v>
      </c>
      <c r="AJ179" s="48">
        <v>0.312</v>
      </c>
      <c r="AK179" s="48">
        <v>1.2383314700950252</v>
      </c>
      <c r="AL179" s="48">
        <v>755506</v>
      </c>
    </row>
    <row r="180" spans="32:38" x14ac:dyDescent="0.2">
      <c r="AF180" s="48">
        <v>59.011975334413499</v>
      </c>
      <c r="AG180" s="48">
        <v>42.956631786050401</v>
      </c>
      <c r="AH180" s="50">
        <v>-7.1967579653437665</v>
      </c>
      <c r="AI180" s="50">
        <v>9.4941650141006591</v>
      </c>
      <c r="AJ180" s="48">
        <v>0.36099999999999999</v>
      </c>
      <c r="AK180" s="48">
        <v>1.4535461526878481</v>
      </c>
      <c r="AL180" s="48">
        <v>710557</v>
      </c>
    </row>
    <row r="181" spans="32:38" x14ac:dyDescent="0.2">
      <c r="AF181" s="51"/>
      <c r="AG181" s="51"/>
      <c r="AH181" s="50">
        <v>-1.505797319680771E-2</v>
      </c>
      <c r="AI181" s="50">
        <v>9.4940144230304249</v>
      </c>
      <c r="AJ181" s="48">
        <v>0.55000000000000004</v>
      </c>
      <c r="AK181" s="48">
        <v>1.3901355421686747</v>
      </c>
      <c r="AL181" s="48"/>
    </row>
    <row r="182" spans="32:38" x14ac:dyDescent="0.2">
      <c r="AF182" s="48">
        <v>56.231591204539498</v>
      </c>
      <c r="AG182" s="48">
        <v>44.714271958305297</v>
      </c>
      <c r="AH182" s="50">
        <v>4.7590361445783129</v>
      </c>
      <c r="AI182" s="50">
        <v>9.5405070560341194</v>
      </c>
      <c r="AJ182" s="48">
        <v>0.64900000000000002</v>
      </c>
      <c r="AK182" s="48">
        <v>1.4485336400230018</v>
      </c>
      <c r="AL182" s="48">
        <v>563426</v>
      </c>
    </row>
    <row r="183" spans="32:38" x14ac:dyDescent="0.2">
      <c r="AF183" s="48">
        <v>66.102598251607105</v>
      </c>
      <c r="AG183" s="48">
        <v>47.558726460881303</v>
      </c>
      <c r="AH183" s="50">
        <v>-12.068717653824036</v>
      </c>
      <c r="AI183" s="50">
        <v>9.4118924970469156</v>
      </c>
      <c r="AJ183" s="48">
        <v>0.60899999999999999</v>
      </c>
      <c r="AK183" s="48">
        <v>1.6846235592250469</v>
      </c>
      <c r="AL183" s="48">
        <v>580492</v>
      </c>
    </row>
    <row r="184" spans="32:38" x14ac:dyDescent="0.2">
      <c r="AF184" s="48"/>
      <c r="AG184" s="48"/>
      <c r="AH184" s="50">
        <v>4.0873048311943105E-2</v>
      </c>
      <c r="AI184" s="50">
        <v>9.4123011440224857</v>
      </c>
      <c r="AJ184" s="48">
        <v>0.55700000000000005</v>
      </c>
      <c r="AK184" s="48">
        <v>1.4387971890831834</v>
      </c>
      <c r="AL184" s="48"/>
    </row>
    <row r="185" spans="32:38" x14ac:dyDescent="0.2">
      <c r="AF185" s="48">
        <v>63.1004201939475</v>
      </c>
      <c r="AG185" s="48">
        <v>49.957025814119703</v>
      </c>
      <c r="AH185" s="50">
        <v>7.1498610884131395</v>
      </c>
      <c r="AI185" s="50">
        <v>9.4813593835314247</v>
      </c>
      <c r="AJ185" s="48">
        <v>0.59799999999999998</v>
      </c>
      <c r="AK185" s="48">
        <v>1.4796766567528408</v>
      </c>
      <c r="AL185" s="48">
        <v>629484</v>
      </c>
    </row>
    <row r="186" spans="32:38" x14ac:dyDescent="0.2">
      <c r="AF186" s="51"/>
      <c r="AG186" s="51"/>
      <c r="AH186" s="50">
        <v>6.6727674826508041</v>
      </c>
      <c r="AI186" s="50">
        <v>9.545955098183267</v>
      </c>
      <c r="AJ186" s="48">
        <v>0.65700000000000003</v>
      </c>
      <c r="AK186" s="48">
        <v>1.4573920503288533</v>
      </c>
      <c r="AL186" s="48"/>
    </row>
    <row r="187" spans="32:38" x14ac:dyDescent="0.2">
      <c r="AF187" s="48">
        <v>15.240384362005599</v>
      </c>
      <c r="AG187" s="48">
        <v>5.55555555555555</v>
      </c>
      <c r="AH187" s="50">
        <v>10.346479323008143</v>
      </c>
      <c r="AI187" s="50">
        <v>8.8408696240913951</v>
      </c>
      <c r="AJ187" s="48">
        <v>0.39200000000000002</v>
      </c>
      <c r="AK187" s="48">
        <v>4.6709593401823177</v>
      </c>
      <c r="AL187" s="48">
        <v>94469</v>
      </c>
    </row>
    <row r="188" spans="32:38" x14ac:dyDescent="0.2">
      <c r="AF188" s="48">
        <v>28.928653714859301</v>
      </c>
      <c r="AG188" s="48">
        <v>22.238050015827699</v>
      </c>
      <c r="AH188" s="50">
        <v>16.69801765301693</v>
      </c>
      <c r="AI188" s="50">
        <v>8.9952889905593096</v>
      </c>
      <c r="AJ188" s="48">
        <v>0.33600000000000002</v>
      </c>
      <c r="AK188" s="48">
        <v>4.1423434593924364</v>
      </c>
      <c r="AL188" s="48">
        <v>78750</v>
      </c>
    </row>
    <row r="189" spans="32:38" x14ac:dyDescent="0.2">
      <c r="AF189" s="51"/>
      <c r="AG189" s="51"/>
      <c r="AH189" s="50">
        <v>13.924364538127712</v>
      </c>
      <c r="AI189" s="50">
        <v>9.1256535638089886</v>
      </c>
      <c r="AJ189" s="48">
        <v>0.315</v>
      </c>
      <c r="AK189" s="48">
        <v>3.7831954723552461</v>
      </c>
      <c r="AL189" s="48"/>
    </row>
    <row r="190" spans="32:38" x14ac:dyDescent="0.2">
      <c r="AF190" s="48">
        <v>28.080976114876901</v>
      </c>
      <c r="AG190" s="48">
        <v>23.927203065134101</v>
      </c>
      <c r="AH190" s="50">
        <v>13.419677840661734</v>
      </c>
      <c r="AI190" s="50">
        <v>9.2515782799924278</v>
      </c>
      <c r="AJ190" s="48">
        <v>0.44800000000000001</v>
      </c>
      <c r="AK190" s="48">
        <v>3.8396507053065925</v>
      </c>
      <c r="AL190" s="48">
        <v>76464</v>
      </c>
    </row>
    <row r="191" spans="32:38" x14ac:dyDescent="0.2">
      <c r="AF191" s="48">
        <v>25.283172542323701</v>
      </c>
      <c r="AG191" s="48">
        <v>24.335016835016798</v>
      </c>
      <c r="AH191" s="50">
        <v>13.021782938297669</v>
      </c>
      <c r="AI191" s="50">
        <v>9.373988663504516</v>
      </c>
      <c r="AJ191" s="48">
        <v>0.33800000000000002</v>
      </c>
      <c r="AK191" s="48">
        <v>3.0528103243335032</v>
      </c>
      <c r="AL191" s="48">
        <v>80551</v>
      </c>
    </row>
    <row r="192" spans="32:38" x14ac:dyDescent="0.2">
      <c r="AF192" s="48">
        <v>50.886920978221603</v>
      </c>
      <c r="AG192" s="48">
        <v>25.6272401433691</v>
      </c>
      <c r="AH192" s="50">
        <v>7.8451349974528783</v>
      </c>
      <c r="AI192" s="50">
        <v>9.4495147403629201</v>
      </c>
      <c r="AJ192" s="48">
        <v>0.40699999999999997</v>
      </c>
      <c r="AK192" s="48">
        <v>3.0364509526058887</v>
      </c>
      <c r="AL192" s="48">
        <v>84231</v>
      </c>
    </row>
    <row r="193" spans="32:38" x14ac:dyDescent="0.2">
      <c r="AF193" s="51"/>
      <c r="AG193" s="51"/>
      <c r="AH193" s="50">
        <v>9.2741300582585424</v>
      </c>
      <c r="AI193" s="50">
        <v>9.538204234060796</v>
      </c>
      <c r="AJ193" s="48">
        <v>0.34799999999999998</v>
      </c>
      <c r="AK193" s="48">
        <v>2.8988472622478385</v>
      </c>
      <c r="AL193" s="48"/>
    </row>
    <row r="194" spans="32:38" x14ac:dyDescent="0.2">
      <c r="AF194" s="48">
        <v>71.531914127982503</v>
      </c>
      <c r="AG194" s="48">
        <v>37.573909830007302</v>
      </c>
      <c r="AH194" s="50">
        <v>8.6599423631123926</v>
      </c>
      <c r="AI194" s="50">
        <v>9.6212572587625917</v>
      </c>
      <c r="AJ194" s="48">
        <v>0.94599999999999995</v>
      </c>
      <c r="AK194" s="48">
        <v>4.2457896830659063</v>
      </c>
      <c r="AL194" s="48">
        <v>77973</v>
      </c>
    </row>
    <row r="195" spans="32:38" x14ac:dyDescent="0.2">
      <c r="AF195" s="51"/>
      <c r="AG195" s="51"/>
      <c r="AH195" s="50">
        <v>21.721257127701897</v>
      </c>
      <c r="AI195" s="50">
        <v>9.8178207257790362</v>
      </c>
      <c r="AJ195" s="48">
        <v>1.075</v>
      </c>
      <c r="AK195" s="48">
        <v>3.7028543414315287</v>
      </c>
      <c r="AL195" s="48"/>
    </row>
    <row r="196" spans="32:38" x14ac:dyDescent="0.2">
      <c r="AF196" s="48">
        <v>71.506734926382194</v>
      </c>
      <c r="AG196" s="48">
        <v>47.5</v>
      </c>
      <c r="AH196" s="50">
        <v>12.261684279333261</v>
      </c>
      <c r="AI196" s="50">
        <v>9.9334831525715082</v>
      </c>
      <c r="AJ196" s="48">
        <v>1.036</v>
      </c>
      <c r="AK196" s="48">
        <v>3.3589693823086999</v>
      </c>
      <c r="AL196" s="48">
        <v>63225.8</v>
      </c>
    </row>
    <row r="197" spans="32:38" x14ac:dyDescent="0.2">
      <c r="AF197" s="50"/>
      <c r="AG197" s="50"/>
      <c r="AH197" s="50">
        <v>3.8175884686544266</v>
      </c>
      <c r="AI197" s="50">
        <v>5.8695031065637133</v>
      </c>
      <c r="AJ197" s="50"/>
      <c r="AK197" s="48">
        <v>3.4160893375094972</v>
      </c>
      <c r="AL197" s="48"/>
    </row>
    <row r="198" spans="32:38" x14ac:dyDescent="0.2">
      <c r="AF198" s="48">
        <v>9.7816400716812097</v>
      </c>
      <c r="AG198" s="48">
        <v>0</v>
      </c>
      <c r="AH198" s="50">
        <v>22.528687587023025</v>
      </c>
      <c r="AI198" s="50">
        <v>6.0726781075273824</v>
      </c>
      <c r="AJ198" s="50"/>
      <c r="AK198" s="48">
        <v>3.4208799998156003</v>
      </c>
      <c r="AL198" s="48"/>
    </row>
    <row r="199" spans="32:38" x14ac:dyDescent="0.2">
      <c r="AF199" s="48">
        <v>8.5452171262195105</v>
      </c>
      <c r="AG199" s="48">
        <v>0</v>
      </c>
      <c r="AH199" s="50">
        <v>19.76530572260344</v>
      </c>
      <c r="AI199" s="50">
        <v>6.2530419636302677</v>
      </c>
      <c r="AJ199" s="48">
        <v>1.335</v>
      </c>
      <c r="AK199" s="48">
        <v>4.4736956567761954</v>
      </c>
      <c r="AL199" s="48"/>
    </row>
    <row r="200" spans="32:38" x14ac:dyDescent="0.2">
      <c r="AF200" s="48">
        <v>6.3127109126954304</v>
      </c>
      <c r="AG200" s="48">
        <v>0</v>
      </c>
      <c r="AH200" s="50">
        <v>36.171334761379619</v>
      </c>
      <c r="AI200" s="50">
        <v>6.5617856848998164</v>
      </c>
      <c r="AJ200" s="48">
        <v>1.7869999999999999</v>
      </c>
      <c r="AK200" s="48">
        <v>3.8469812051434982</v>
      </c>
      <c r="AL200" s="48"/>
    </row>
    <row r="201" spans="32:38" x14ac:dyDescent="0.2">
      <c r="AF201" s="48">
        <v>6.2435881860526301</v>
      </c>
      <c r="AG201" s="48">
        <v>0</v>
      </c>
      <c r="AH201" s="50">
        <v>26.519856289591747</v>
      </c>
      <c r="AI201" s="50">
        <v>6.7970147614774543</v>
      </c>
      <c r="AJ201" s="48">
        <v>1.9359999999999999</v>
      </c>
      <c r="AK201" s="48">
        <v>4.3927193798726725</v>
      </c>
      <c r="AL201" s="48"/>
    </row>
    <row r="202" spans="32:38" x14ac:dyDescent="0.2">
      <c r="AF202" s="48">
        <v>10.8610356931108</v>
      </c>
      <c r="AG202" s="48">
        <v>0</v>
      </c>
      <c r="AH202" s="50">
        <v>33.984456601029308</v>
      </c>
      <c r="AI202" s="50">
        <v>7.0895683731975678</v>
      </c>
      <c r="AJ202" s="48">
        <v>1.9139999999999999</v>
      </c>
      <c r="AK202" s="48">
        <v>7.2324314860053853</v>
      </c>
      <c r="AL202" s="48"/>
    </row>
    <row r="203" spans="32:38" x14ac:dyDescent="0.2">
      <c r="AF203" s="48">
        <v>10.9916668558807</v>
      </c>
      <c r="AG203" s="48">
        <v>0</v>
      </c>
      <c r="AH203" s="50">
        <v>41.977588607542152</v>
      </c>
      <c r="AI203" s="50">
        <v>7.4400674056473424</v>
      </c>
      <c r="AJ203" s="48">
        <v>1.9850000000000001</v>
      </c>
      <c r="AK203" s="48">
        <v>4.6344648577544314</v>
      </c>
      <c r="AL203" s="48"/>
    </row>
    <row r="204" spans="32:38" x14ac:dyDescent="0.2">
      <c r="AF204" s="48">
        <v>13.012359839139499</v>
      </c>
      <c r="AG204" s="48">
        <v>0</v>
      </c>
      <c r="AH204" s="50">
        <v>7.5567352667416401</v>
      </c>
      <c r="AI204" s="50">
        <v>7.5129156979285829</v>
      </c>
      <c r="AJ204" s="48">
        <v>1.8220000000000001</v>
      </c>
      <c r="AK204" s="48">
        <v>5.2560689166420058</v>
      </c>
      <c r="AL204" s="48"/>
    </row>
    <row r="205" spans="32:38" x14ac:dyDescent="0.2">
      <c r="AF205" s="48">
        <v>16.7751721178061</v>
      </c>
      <c r="AG205" s="48">
        <v>0</v>
      </c>
      <c r="AH205" s="50">
        <v>22.821812829161807</v>
      </c>
      <c r="AI205" s="50">
        <v>7.7184801407813577</v>
      </c>
      <c r="AJ205" s="48">
        <v>2.097</v>
      </c>
      <c r="AK205" s="48">
        <v>5.0314148949695454</v>
      </c>
      <c r="AL205" s="48"/>
    </row>
    <row r="206" spans="32:38" x14ac:dyDescent="0.2">
      <c r="AF206" s="48">
        <v>20.698161473043101</v>
      </c>
      <c r="AG206" s="48">
        <v>0</v>
      </c>
      <c r="AH206" s="50">
        <v>8.1774124286853649</v>
      </c>
      <c r="AI206" s="50">
        <v>7.7970825418220402</v>
      </c>
      <c r="AJ206" s="48">
        <v>2.1539999999999999</v>
      </c>
      <c r="AK206" s="48">
        <v>4.6034575005794141</v>
      </c>
      <c r="AL206" s="48"/>
    </row>
    <row r="207" spans="32:38" x14ac:dyDescent="0.2">
      <c r="AF207" s="48">
        <v>72.734520012453103</v>
      </c>
      <c r="AG207" s="48">
        <v>75.189654812588699</v>
      </c>
      <c r="AH207" s="50">
        <v>-28.060245354062918</v>
      </c>
      <c r="AI207" s="50">
        <v>10.296002501468664</v>
      </c>
      <c r="AJ207" s="48">
        <v>1.3049999999999999</v>
      </c>
      <c r="AK207" s="48">
        <v>0.99496859593435538</v>
      </c>
      <c r="AL207" s="48">
        <v>9537175</v>
      </c>
    </row>
    <row r="208" spans="32:38" x14ac:dyDescent="0.2">
      <c r="AF208" s="51"/>
      <c r="AG208" s="51"/>
      <c r="AH208" s="50">
        <v>14.344566758965355</v>
      </c>
      <c r="AI208" s="50">
        <v>10.430048720688177</v>
      </c>
      <c r="AJ208" s="48">
        <v>1.125</v>
      </c>
      <c r="AK208" s="48">
        <v>1.0453015179256984</v>
      </c>
      <c r="AL208" s="48"/>
    </row>
    <row r="209" spans="32:38" x14ac:dyDescent="0.2">
      <c r="AF209" s="48">
        <v>75.311540527172099</v>
      </c>
      <c r="AG209" s="48">
        <v>90.272388802998194</v>
      </c>
      <c r="AH209" s="50">
        <v>13.596361703384325</v>
      </c>
      <c r="AI209" s="50">
        <v>10.557530013215313</v>
      </c>
      <c r="AJ209" s="48">
        <v>1.0189999999999999</v>
      </c>
      <c r="AK209" s="48">
        <v>1.0174179795143763</v>
      </c>
      <c r="AL209" s="48">
        <v>5040000</v>
      </c>
    </row>
    <row r="210" spans="32:38" x14ac:dyDescent="0.2">
      <c r="AF210" s="48">
        <v>71.459890291838704</v>
      </c>
      <c r="AG210" s="48">
        <v>88.757566387436498</v>
      </c>
      <c r="AH210" s="50">
        <v>-2.0147662871106951</v>
      </c>
      <c r="AI210" s="50">
        <v>10.537176618145875</v>
      </c>
      <c r="AJ210" s="48">
        <v>1.08</v>
      </c>
      <c r="AK210" s="48">
        <v>1.1525563131782124</v>
      </c>
      <c r="AL210" s="48">
        <v>5760000</v>
      </c>
    </row>
    <row r="211" spans="32:38" x14ac:dyDescent="0.2">
      <c r="AF211" s="48">
        <v>71.849501501483104</v>
      </c>
      <c r="AG211" s="48">
        <v>87.924835673253497</v>
      </c>
      <c r="AH211" s="50">
        <v>-40.877132471942907</v>
      </c>
      <c r="AI211" s="50">
        <v>10.011624211140706</v>
      </c>
      <c r="AJ211" s="48">
        <v>0.85099999999999998</v>
      </c>
      <c r="AK211" s="48">
        <v>1.9185963022796626</v>
      </c>
      <c r="AL211" s="48">
        <v>5150000</v>
      </c>
    </row>
    <row r="212" spans="32:38" x14ac:dyDescent="0.2">
      <c r="AF212" s="48"/>
      <c r="AG212" s="48"/>
      <c r="AH212" s="50">
        <v>-51.817447495961233</v>
      </c>
      <c r="AI212" s="50">
        <v>9.281450999434135</v>
      </c>
      <c r="AJ212" s="48">
        <v>0.70299999999999996</v>
      </c>
      <c r="AK212" s="48">
        <v>3.5929961814287044</v>
      </c>
      <c r="AL212" s="48"/>
    </row>
    <row r="213" spans="32:38" x14ac:dyDescent="0.2">
      <c r="AF213" s="48">
        <v>77.538838551411899</v>
      </c>
      <c r="AG213" s="48">
        <v>88.219525332106699</v>
      </c>
      <c r="AH213" s="50">
        <v>-38.195026543727302</v>
      </c>
      <c r="AI213" s="50">
        <v>8.8002646513103358</v>
      </c>
      <c r="AJ213" s="48">
        <v>0.68600000000000005</v>
      </c>
      <c r="AK213" s="48">
        <v>5.1529535864978904</v>
      </c>
      <c r="AL213" s="48">
        <v>5650000</v>
      </c>
    </row>
    <row r="214" spans="32:38" x14ac:dyDescent="0.2">
      <c r="AF214" s="48">
        <v>71.931719288531298</v>
      </c>
      <c r="AG214" s="48">
        <v>75.175934471619698</v>
      </c>
      <c r="AH214" s="50">
        <v>-28.239903556359252</v>
      </c>
      <c r="AI214" s="50">
        <v>8.4684230270468088</v>
      </c>
      <c r="AJ214" s="48">
        <v>0.67</v>
      </c>
      <c r="AK214" s="48">
        <v>6.010289794204116</v>
      </c>
      <c r="AL214" s="48">
        <v>4600000</v>
      </c>
    </row>
    <row r="215" spans="32:38" x14ac:dyDescent="0.2">
      <c r="AF215" s="51"/>
      <c r="AG215" s="51"/>
      <c r="AH215" s="50">
        <v>14.783704325913483</v>
      </c>
      <c r="AI215" s="50">
        <v>8.6063023664880127</v>
      </c>
      <c r="AJ215" s="48">
        <v>0.91400000000000003</v>
      </c>
      <c r="AK215" s="48">
        <v>4.2283205268935236</v>
      </c>
      <c r="AL215" s="48"/>
    </row>
    <row r="216" spans="32:38" x14ac:dyDescent="0.2">
      <c r="AF216" s="48">
        <v>80.103380827572707</v>
      </c>
      <c r="AG216" s="48">
        <v>77.434963433959695</v>
      </c>
      <c r="AH216" s="50">
        <v>15.678741309915845</v>
      </c>
      <c r="AI216" s="50">
        <v>8.7519490580586137</v>
      </c>
      <c r="AJ216" s="48">
        <v>1.004</v>
      </c>
      <c r="AK216" s="48">
        <v>3.3896884390321049</v>
      </c>
      <c r="AL216" s="48">
        <v>3919979</v>
      </c>
    </row>
    <row r="217" spans="32:38" x14ac:dyDescent="0.2">
      <c r="AF217" s="51"/>
      <c r="AG217" s="51"/>
      <c r="AH217" s="50">
        <v>-30.450689695087679</v>
      </c>
      <c r="AI217" s="50">
        <v>9.0564811330092443</v>
      </c>
      <c r="AJ217" s="48">
        <v>0.77200000000000002</v>
      </c>
      <c r="AK217" s="48">
        <v>3.2873784672997566</v>
      </c>
      <c r="AL217" s="48"/>
    </row>
    <row r="218" spans="32:38" x14ac:dyDescent="0.2">
      <c r="AF218" s="48">
        <v>36.715108397166098</v>
      </c>
      <c r="AG218" s="48">
        <v>38.823077472841597</v>
      </c>
      <c r="AH218" s="50">
        <v>42.093582089047416</v>
      </c>
      <c r="AI218" s="50">
        <v>9.4077968163544075</v>
      </c>
      <c r="AJ218" s="48">
        <v>0.72899999999999998</v>
      </c>
      <c r="AK218" s="48">
        <v>3.5643930066486087</v>
      </c>
      <c r="AL218" s="48">
        <v>10900000</v>
      </c>
    </row>
    <row r="219" spans="32:38" x14ac:dyDescent="0.2">
      <c r="AF219" s="48">
        <v>45.826445769617898</v>
      </c>
      <c r="AG219" s="48">
        <v>46.701043967570399</v>
      </c>
      <c r="AH219" s="50">
        <v>37.979151276368711</v>
      </c>
      <c r="AI219" s="50">
        <v>9.7297292264026609</v>
      </c>
      <c r="AJ219" s="48">
        <v>0.75</v>
      </c>
      <c r="AK219" s="48">
        <v>3.0964306960142771</v>
      </c>
      <c r="AL219" s="48">
        <v>13100000</v>
      </c>
    </row>
    <row r="220" spans="32:38" x14ac:dyDescent="0.2">
      <c r="AF220" s="48">
        <v>48.937980606140698</v>
      </c>
      <c r="AG220" s="48">
        <v>44.449598021026603</v>
      </c>
      <c r="AH220" s="50">
        <v>0.81499107674003568</v>
      </c>
      <c r="AI220" s="50">
        <v>9.7378461059933716</v>
      </c>
      <c r="AJ220" s="48">
        <v>0.84299999999999997</v>
      </c>
      <c r="AK220" s="48">
        <v>3.5839381601463387</v>
      </c>
      <c r="AL220" s="48">
        <v>10240000</v>
      </c>
    </row>
    <row r="221" spans="32:38" x14ac:dyDescent="0.2">
      <c r="AF221" s="48">
        <v>45.7485711552781</v>
      </c>
      <c r="AG221" s="48">
        <v>46.117151255445002</v>
      </c>
      <c r="AH221" s="50">
        <v>-3.2159084203693871</v>
      </c>
      <c r="AI221" s="50">
        <v>9.7051585575963557</v>
      </c>
      <c r="AJ221" s="48">
        <v>0.90800000000000003</v>
      </c>
      <c r="AK221" s="48">
        <v>3.7578953786123646</v>
      </c>
      <c r="AL221" s="48">
        <v>9050000</v>
      </c>
    </row>
    <row r="222" spans="32:38" x14ac:dyDescent="0.2">
      <c r="AF222" s="48"/>
      <c r="AG222" s="48"/>
      <c r="AH222" s="50">
        <v>-16.17485672478966</v>
      </c>
      <c r="AI222" s="50">
        <v>9.528721373177234</v>
      </c>
      <c r="AJ222" s="48">
        <v>0.81899999999999995</v>
      </c>
      <c r="AK222" s="48">
        <v>4.0695323296239723</v>
      </c>
      <c r="AL222" s="48"/>
    </row>
    <row r="223" spans="32:38" x14ac:dyDescent="0.2">
      <c r="AF223" s="48">
        <v>45.732564433582297</v>
      </c>
      <c r="AG223" s="48">
        <v>48.150073769462601</v>
      </c>
      <c r="AH223" s="50">
        <v>-53.574805440395664</v>
      </c>
      <c r="AI223" s="50">
        <v>8.7613934852560575</v>
      </c>
      <c r="AJ223" s="48">
        <v>1.1919999999999999</v>
      </c>
      <c r="AK223" s="48">
        <v>2.951903493655021</v>
      </c>
      <c r="AL223" s="48">
        <v>4340000</v>
      </c>
    </row>
    <row r="224" spans="32:38" x14ac:dyDescent="0.2">
      <c r="AF224" s="48">
        <v>54.175174642917902</v>
      </c>
      <c r="AG224" s="48">
        <v>47.949353945546797</v>
      </c>
      <c r="AH224" s="50">
        <v>-15.917280275732415</v>
      </c>
      <c r="AI224" s="50">
        <v>8.5880243721768288</v>
      </c>
      <c r="AJ224" s="48">
        <v>3.2749999999999999</v>
      </c>
      <c r="AK224" s="48">
        <v>4.1958263461896781</v>
      </c>
      <c r="AL224" s="48">
        <v>4470000</v>
      </c>
    </row>
    <row r="225" spans="32:38" x14ac:dyDescent="0.2">
      <c r="AF225" s="48">
        <v>60.636959603048801</v>
      </c>
      <c r="AG225" s="48">
        <v>53.355043347236503</v>
      </c>
      <c r="AH225" s="50">
        <v>7.1734674864915222</v>
      </c>
      <c r="AI225" s="50">
        <v>8.6573028994008823</v>
      </c>
      <c r="AJ225" s="48">
        <v>2.1640000000000001</v>
      </c>
      <c r="AK225" s="48">
        <v>3.8111961057023644</v>
      </c>
      <c r="AL225" s="48">
        <v>3420000</v>
      </c>
    </row>
    <row r="226" spans="32:38" x14ac:dyDescent="0.2">
      <c r="AF226" s="51"/>
      <c r="AG226" s="51"/>
      <c r="AH226" s="50">
        <v>27.451321279554936</v>
      </c>
      <c r="AI226" s="50">
        <v>8.8998672112235866</v>
      </c>
      <c r="AJ226" s="48">
        <v>1.72</v>
      </c>
      <c r="AK226" s="48">
        <v>2.9439367071340881</v>
      </c>
      <c r="AL226" s="48"/>
    </row>
    <row r="227" spans="32:38" x14ac:dyDescent="0.2">
      <c r="AF227" s="51"/>
      <c r="AG227" s="51"/>
      <c r="AH227" s="50">
        <v>-37.559581673931447</v>
      </c>
      <c r="AI227" s="50">
        <v>11.978500552685318</v>
      </c>
      <c r="AJ227" s="48">
        <v>0.82199999999999995</v>
      </c>
      <c r="AK227" s="48">
        <v>1.0334477974550043</v>
      </c>
      <c r="AL227" s="48"/>
    </row>
    <row r="228" spans="32:38" x14ac:dyDescent="0.2">
      <c r="AF228" s="48">
        <v>72.407992351199098</v>
      </c>
      <c r="AG228" s="48">
        <v>83.830398932280204</v>
      </c>
      <c r="AH228" s="50">
        <v>19.030340316272529</v>
      </c>
      <c r="AI228" s="50">
        <v>12.152708787952761</v>
      </c>
      <c r="AJ228" s="48">
        <v>0.747</v>
      </c>
      <c r="AK228" s="48">
        <v>0.97448406440690483</v>
      </c>
      <c r="AL228" s="48">
        <v>66619864</v>
      </c>
    </row>
    <row r="229" spans="32:38" x14ac:dyDescent="0.2">
      <c r="AF229" s="48">
        <v>80.703861243105607</v>
      </c>
      <c r="AG229" s="48">
        <v>86.925872191244807</v>
      </c>
      <c r="AH229" s="50">
        <v>24.618816815834858</v>
      </c>
      <c r="AI229" s="50">
        <v>12.372798214699571</v>
      </c>
      <c r="AJ229" s="48">
        <v>0.73199999999999998</v>
      </c>
      <c r="AK229" s="48">
        <v>0.88652734398144617</v>
      </c>
      <c r="AL229" s="48">
        <v>65908005</v>
      </c>
    </row>
    <row r="230" spans="32:38" x14ac:dyDescent="0.2">
      <c r="AF230" s="48">
        <v>78.652019038563296</v>
      </c>
      <c r="AG230" s="48">
        <v>87.376980483041095</v>
      </c>
      <c r="AH230" s="50">
        <v>-5.8005975808977253</v>
      </c>
      <c r="AI230" s="50">
        <v>12.313041866527415</v>
      </c>
      <c r="AJ230" s="48">
        <v>0.69899999999999995</v>
      </c>
      <c r="AK230" s="48">
        <v>1.0467337586485759</v>
      </c>
      <c r="AL230" s="48">
        <v>62000000</v>
      </c>
    </row>
    <row r="231" spans="32:38" x14ac:dyDescent="0.2">
      <c r="AF231" s="48">
        <v>75.045127281491204</v>
      </c>
      <c r="AG231" s="48">
        <v>84.605609126524101</v>
      </c>
      <c r="AH231" s="50">
        <v>-4.9043040704465808</v>
      </c>
      <c r="AI231" s="50">
        <v>12.262755390702161</v>
      </c>
      <c r="AJ231" s="48">
        <v>0.69599999999999995</v>
      </c>
      <c r="AK231" s="48">
        <v>1.1988481744651902</v>
      </c>
      <c r="AL231" s="48">
        <v>62000000</v>
      </c>
    </row>
    <row r="232" spans="32:38" x14ac:dyDescent="0.2">
      <c r="AF232" s="48">
        <v>75.220266938017105</v>
      </c>
      <c r="AG232" s="48">
        <v>85.738957777783298</v>
      </c>
      <c r="AH232" s="50">
        <v>-9.1446821377277185</v>
      </c>
      <c r="AI232" s="50">
        <v>12.166853532375612</v>
      </c>
      <c r="AJ232" s="48">
        <v>0.69799999999999995</v>
      </c>
      <c r="AK232" s="48">
        <v>1.3833329866672213</v>
      </c>
      <c r="AL232" s="48">
        <v>61000000</v>
      </c>
    </row>
    <row r="233" spans="32:38" x14ac:dyDescent="0.2">
      <c r="AF233" s="51"/>
      <c r="AG233" s="51"/>
      <c r="AH233" s="50">
        <v>-36.26578197474884</v>
      </c>
      <c r="AI233" s="50">
        <v>11.716404939389708</v>
      </c>
      <c r="AJ233" s="48">
        <v>0.71799999999999997</v>
      </c>
      <c r="AK233" s="48">
        <v>2.1710996524321589</v>
      </c>
      <c r="AL233" s="48"/>
    </row>
    <row r="234" spans="32:38" x14ac:dyDescent="0.2">
      <c r="AF234" s="48">
        <v>77.713272119343799</v>
      </c>
      <c r="AG234" s="48">
        <v>85.262171204430103</v>
      </c>
      <c r="AH234" s="50">
        <v>-15.710719122758352</v>
      </c>
      <c r="AI234" s="50">
        <v>11.545489455843491</v>
      </c>
      <c r="AJ234" s="48">
        <v>0.753</v>
      </c>
      <c r="AK234" s="48">
        <v>2.5174523279450201</v>
      </c>
      <c r="AL234" s="48">
        <v>62000000</v>
      </c>
    </row>
    <row r="235" spans="32:38" x14ac:dyDescent="0.2">
      <c r="AF235" s="48">
        <v>88.598351623431398</v>
      </c>
      <c r="AG235" s="48">
        <v>84.417690598029296</v>
      </c>
      <c r="AH235" s="50">
        <v>23.400445261833315</v>
      </c>
      <c r="AI235" s="50">
        <v>11.755753989600837</v>
      </c>
      <c r="AJ235" s="48">
        <v>0.751</v>
      </c>
      <c r="AK235" s="48">
        <v>1.9908695140604777</v>
      </c>
      <c r="AL235" s="48">
        <v>60000000</v>
      </c>
    </row>
    <row r="236" spans="32:38" x14ac:dyDescent="0.2">
      <c r="AF236" s="51"/>
      <c r="AG236" s="51"/>
      <c r="AH236" s="50">
        <v>24.643683570616151</v>
      </c>
      <c r="AI236" s="50">
        <v>11.976042938978008</v>
      </c>
      <c r="AJ236" s="48">
        <v>0.68799999999999994</v>
      </c>
      <c r="AK236" s="48">
        <v>1.5976073303042126</v>
      </c>
      <c r="AL236" s="48"/>
    </row>
    <row r="237" spans="32:38" x14ac:dyDescent="0.2">
      <c r="AF237" s="51"/>
      <c r="AG237" s="51"/>
      <c r="AH237" s="50">
        <v>-35.172241813720532</v>
      </c>
      <c r="AI237" s="50">
        <v>12.526575185496682</v>
      </c>
      <c r="AJ237" s="48">
        <v>1.03</v>
      </c>
      <c r="AK237" s="48">
        <v>0.84671074596101092</v>
      </c>
      <c r="AL237" s="48"/>
    </row>
    <row r="238" spans="32:38" x14ac:dyDescent="0.2">
      <c r="AF238" s="48">
        <v>87.418186385534099</v>
      </c>
      <c r="AG238" s="48">
        <v>84.244173580916595</v>
      </c>
      <c r="AH238" s="50">
        <v>23.955959414146985</v>
      </c>
      <c r="AI238" s="50">
        <v>12.741331336012298</v>
      </c>
      <c r="AJ238" s="48">
        <v>1.0429999999999999</v>
      </c>
      <c r="AK238" s="48">
        <v>0.88562495242667849</v>
      </c>
      <c r="AL238" s="48">
        <v>126000000</v>
      </c>
    </row>
    <row r="239" spans="32:38" x14ac:dyDescent="0.2">
      <c r="AF239" s="48">
        <v>88.027436508339605</v>
      </c>
      <c r="AG239" s="48">
        <v>84.390518180198001</v>
      </c>
      <c r="AH239" s="50">
        <v>26.918595459894956</v>
      </c>
      <c r="AI239" s="50">
        <v>12.979707050336138</v>
      </c>
      <c r="AJ239" s="48">
        <v>1.0589999999999999</v>
      </c>
      <c r="AK239" s="48">
        <v>0.76362663369671024</v>
      </c>
      <c r="AL239" s="48">
        <v>128000000</v>
      </c>
    </row>
    <row r="240" spans="32:38" x14ac:dyDescent="0.2">
      <c r="AF240" s="48">
        <v>85.223523256777199</v>
      </c>
      <c r="AG240" s="48">
        <v>83.813230220156598</v>
      </c>
      <c r="AH240" s="50">
        <v>-2.9553014121413712</v>
      </c>
      <c r="AI240" s="50">
        <v>12.949708546895133</v>
      </c>
      <c r="AJ240" s="48">
        <v>1.0449999999999999</v>
      </c>
      <c r="AK240" s="48">
        <v>0.79340121792951979</v>
      </c>
      <c r="AL240" s="48">
        <v>126000000</v>
      </c>
    </row>
    <row r="241" spans="32:38" x14ac:dyDescent="0.2">
      <c r="AF241" s="51"/>
      <c r="AG241" s="51"/>
      <c r="AH241" s="50">
        <v>-7.2417366667142051</v>
      </c>
      <c r="AI241" s="50">
        <v>12.874535150968246</v>
      </c>
      <c r="AJ241" s="48">
        <v>1.054</v>
      </c>
      <c r="AK241" s="48">
        <v>0.8886884460354596</v>
      </c>
      <c r="AL241" s="48"/>
    </row>
    <row r="242" spans="32:38" x14ac:dyDescent="0.2">
      <c r="AF242" s="48">
        <v>77.691143041151904</v>
      </c>
      <c r="AG242" s="48">
        <v>82.607591089889198</v>
      </c>
      <c r="AH242" s="50">
        <v>-6.5302231663536174</v>
      </c>
      <c r="AI242" s="50">
        <v>12.80700310659981</v>
      </c>
      <c r="AJ242" s="48">
        <v>1.0049999999999999</v>
      </c>
      <c r="AK242" s="48">
        <v>0.95813720141571379</v>
      </c>
      <c r="AL242" s="48">
        <v>124000000</v>
      </c>
    </row>
    <row r="243" spans="32:38" x14ac:dyDescent="0.2">
      <c r="AF243" s="51"/>
      <c r="AG243" s="51"/>
      <c r="AH243" s="50">
        <v>-35.078393367748376</v>
      </c>
      <c r="AI243" s="50">
        <v>12.375013410830068</v>
      </c>
      <c r="AJ243" s="48">
        <v>0.94399999999999995</v>
      </c>
      <c r="AK243" s="48">
        <v>1.4220598792280732</v>
      </c>
      <c r="AL243" s="48"/>
    </row>
    <row r="244" spans="32:38" x14ac:dyDescent="0.2">
      <c r="AF244" s="48">
        <v>74.710658176338598</v>
      </c>
      <c r="AG244" s="48">
        <v>84.826084448546297</v>
      </c>
      <c r="AH244" s="50">
        <v>-16.592204721084414</v>
      </c>
      <c r="AI244" s="50">
        <v>12.193584998410891</v>
      </c>
      <c r="AJ244" s="48">
        <v>0.96799999999999997</v>
      </c>
      <c r="AK244" s="48">
        <v>1.6723235350702215</v>
      </c>
      <c r="AL244" s="48">
        <v>125000000</v>
      </c>
    </row>
    <row r="245" spans="32:38" x14ac:dyDescent="0.2">
      <c r="AF245" s="51"/>
      <c r="AG245" s="51"/>
      <c r="AH245" s="50">
        <v>20.071082129223665</v>
      </c>
      <c r="AI245" s="50">
        <v>12.376498730911061</v>
      </c>
      <c r="AJ245" s="48">
        <v>0.95299999999999996</v>
      </c>
      <c r="AK245" s="48">
        <v>1.470265050893482</v>
      </c>
      <c r="AL245" s="48"/>
    </row>
    <row r="246" spans="32:38" x14ac:dyDescent="0.2">
      <c r="AF246" s="48">
        <v>73.178379395366704</v>
      </c>
      <c r="AG246" s="48">
        <v>89.758884200945403</v>
      </c>
      <c r="AH246" s="50">
        <v>17.781094779096147</v>
      </c>
      <c r="AI246" s="50">
        <v>12.540156317515029</v>
      </c>
      <c r="AJ246" s="48">
        <v>0.89900000000000002</v>
      </c>
      <c r="AK246" s="48">
        <v>1.2393710709836323</v>
      </c>
      <c r="AL246" s="48">
        <v>124000000</v>
      </c>
    </row>
    <row r="247" spans="32:38" x14ac:dyDescent="0.2">
      <c r="AF247" s="48">
        <v>67.059960165463906</v>
      </c>
      <c r="AG247" s="48">
        <v>64.155610234637507</v>
      </c>
      <c r="AH247" s="50">
        <v>-19.716614694458119</v>
      </c>
      <c r="AI247" s="50">
        <v>9.5939006446962978</v>
      </c>
      <c r="AJ247" s="48">
        <v>0.93200000000000005</v>
      </c>
      <c r="AK247" s="48">
        <v>1.1269505962521296</v>
      </c>
      <c r="AL247" s="48">
        <v>3838404</v>
      </c>
    </row>
    <row r="248" spans="32:38" x14ac:dyDescent="0.2">
      <c r="AF248" s="48">
        <v>72.586702544757102</v>
      </c>
      <c r="AG248" s="48">
        <v>64.991214667685199</v>
      </c>
      <c r="AH248" s="50">
        <v>22.473594548551958</v>
      </c>
      <c r="AI248" s="50">
        <v>9.7966259107520344</v>
      </c>
      <c r="AJ248" s="48">
        <v>0.877</v>
      </c>
      <c r="AK248" s="48">
        <v>1.0180270405608414</v>
      </c>
      <c r="AL248" s="48">
        <v>3731000</v>
      </c>
    </row>
    <row r="249" spans="32:38" x14ac:dyDescent="0.2">
      <c r="AF249" s="48">
        <v>77.680333849319695</v>
      </c>
      <c r="AG249" s="48">
        <v>80.299509630154802</v>
      </c>
      <c r="AH249" s="50">
        <v>38.146108050965339</v>
      </c>
      <c r="AI249" s="50">
        <v>10.119767603828935</v>
      </c>
      <c r="AJ249" s="48">
        <v>0.73</v>
      </c>
      <c r="AK249" s="48">
        <v>0.95360264207177092</v>
      </c>
      <c r="AL249" s="48">
        <v>4399127</v>
      </c>
    </row>
    <row r="250" spans="32:38" x14ac:dyDescent="0.2">
      <c r="AF250" s="48">
        <v>78.784280704183104</v>
      </c>
      <c r="AG250" s="48">
        <v>80.244329169794995</v>
      </c>
      <c r="AH250" s="50">
        <v>14.797212936485563</v>
      </c>
      <c r="AI250" s="50">
        <v>10.257764623874859</v>
      </c>
      <c r="AJ250" s="48">
        <v>0.76500000000000001</v>
      </c>
      <c r="AK250" s="48">
        <v>0.96165315931656314</v>
      </c>
      <c r="AL250" s="48">
        <v>5051171</v>
      </c>
    </row>
    <row r="251" spans="32:38" x14ac:dyDescent="0.2">
      <c r="AF251" s="48">
        <v>75.952108707684005</v>
      </c>
      <c r="AG251" s="48">
        <v>73.937527370363199</v>
      </c>
      <c r="AH251" s="50">
        <v>3.1540539592323613</v>
      </c>
      <c r="AI251" s="50">
        <v>10.288817978223912</v>
      </c>
      <c r="AJ251" s="48">
        <v>0.85199999999999998</v>
      </c>
      <c r="AK251" s="48">
        <v>0.99391197877695392</v>
      </c>
      <c r="AL251" s="48">
        <v>8697000</v>
      </c>
    </row>
    <row r="252" spans="32:38" x14ac:dyDescent="0.2">
      <c r="AF252" s="48">
        <v>72.354483781266197</v>
      </c>
      <c r="AG252" s="48">
        <v>77.6079185586443</v>
      </c>
      <c r="AH252" s="50">
        <v>11.795115978504864</v>
      </c>
      <c r="AI252" s="50">
        <v>10.400315666658265</v>
      </c>
      <c r="AJ252" s="48">
        <v>1.1000000000000001</v>
      </c>
      <c r="AK252" s="48">
        <v>0.9808335868573167</v>
      </c>
      <c r="AL252" s="48">
        <v>11738287</v>
      </c>
    </row>
    <row r="253" spans="32:38" x14ac:dyDescent="0.2">
      <c r="AF253" s="48">
        <v>80.415436311673105</v>
      </c>
      <c r="AG253" s="48">
        <v>82.874859983454201</v>
      </c>
      <c r="AH253" s="50">
        <v>-28.101612412534227</v>
      </c>
      <c r="AI253" s="50">
        <v>10.070399319380286</v>
      </c>
      <c r="AJ253" s="48">
        <v>0.96099999999999997</v>
      </c>
      <c r="AK253" s="48">
        <v>1.5631532179579402</v>
      </c>
      <c r="AL253" s="48">
        <v>3496836</v>
      </c>
    </row>
    <row r="254" spans="32:38" x14ac:dyDescent="0.2">
      <c r="AF254" s="48">
        <v>80.779570056259303</v>
      </c>
      <c r="AG254" s="48">
        <v>83.949241234955494</v>
      </c>
      <c r="AH254" s="50">
        <v>-32.776202767316889</v>
      </c>
      <c r="AI254" s="50">
        <v>9.6732564437200228</v>
      </c>
      <c r="AJ254" s="48">
        <v>1.6140000000000001</v>
      </c>
      <c r="AK254" s="48">
        <v>1.6995027380877448</v>
      </c>
      <c r="AL254" s="48">
        <v>1975971</v>
      </c>
    </row>
    <row r="255" spans="32:38" x14ac:dyDescent="0.2">
      <c r="AF255" s="48">
        <v>80.618538140245903</v>
      </c>
      <c r="AG255" s="48">
        <v>86.328500707213493</v>
      </c>
      <c r="AH255" s="50">
        <v>29.791653553219614</v>
      </c>
      <c r="AI255" s="50">
        <v>9.9340167575709515</v>
      </c>
      <c r="AJ255" s="48">
        <v>1.8180000000000001</v>
      </c>
      <c r="AK255" s="48">
        <v>1.2165373423860331</v>
      </c>
      <c r="AL255" s="48">
        <v>2098520</v>
      </c>
    </row>
    <row r="256" spans="32:38" x14ac:dyDescent="0.2">
      <c r="AF256" s="48">
        <v>86.018038094051605</v>
      </c>
      <c r="AG256" s="48">
        <v>87.458529393312006</v>
      </c>
      <c r="AH256" s="50">
        <v>16.36760426770126</v>
      </c>
      <c r="AI256" s="50">
        <v>10.085600754292345</v>
      </c>
      <c r="AJ256" s="48">
        <v>1.9470000000000001</v>
      </c>
      <c r="AK256" s="48">
        <v>1.0828089185246927</v>
      </c>
      <c r="AL256" s="48">
        <v>5010186</v>
      </c>
    </row>
    <row r="257" spans="32:38" x14ac:dyDescent="0.2">
      <c r="AF257" s="48">
        <v>5.9356941242835601</v>
      </c>
      <c r="AG257" s="48">
        <v>0</v>
      </c>
      <c r="AH257" s="50">
        <v>-6.9973970596250563</v>
      </c>
      <c r="AI257" s="50">
        <v>7.5464663369027294</v>
      </c>
      <c r="AJ257" s="48">
        <v>0.55100000000000005</v>
      </c>
      <c r="AK257" s="48">
        <v>2.1969062922707994</v>
      </c>
      <c r="AL257" s="48"/>
    </row>
    <row r="258" spans="32:38" x14ac:dyDescent="0.2">
      <c r="AF258" s="48">
        <v>6.3634234408913697</v>
      </c>
      <c r="AG258" s="48">
        <v>0</v>
      </c>
      <c r="AH258" s="50">
        <v>-0.99660091297006592</v>
      </c>
      <c r="AI258" s="50">
        <v>7.5364503346722458</v>
      </c>
      <c r="AJ258" s="48">
        <v>0.51900000000000002</v>
      </c>
      <c r="AK258" s="48">
        <v>2.2746674687307014</v>
      </c>
      <c r="AL258" s="48"/>
    </row>
    <row r="259" spans="32:38" x14ac:dyDescent="0.2">
      <c r="AF259" s="48">
        <v>10.904567776767401</v>
      </c>
      <c r="AG259" s="48"/>
      <c r="AH259" s="50">
        <v>35.662625415830725</v>
      </c>
      <c r="AI259" s="50">
        <v>7.8414512569252661</v>
      </c>
      <c r="AJ259" s="48">
        <v>0.53</v>
      </c>
      <c r="AK259" s="48">
        <v>1.9670202453404113</v>
      </c>
      <c r="AL259" s="48"/>
    </row>
    <row r="260" spans="32:38" x14ac:dyDescent="0.2">
      <c r="AF260" s="48">
        <v>8.3189502588602</v>
      </c>
      <c r="AG260" s="48">
        <v>0</v>
      </c>
      <c r="AH260" s="50">
        <v>23.896750414915104</v>
      </c>
      <c r="AI260" s="50">
        <v>8.0557296317458</v>
      </c>
      <c r="AJ260" s="48">
        <v>0.49199999999999999</v>
      </c>
      <c r="AK260" s="48">
        <v>1.8151790626441635</v>
      </c>
      <c r="AL260" s="48"/>
    </row>
    <row r="261" spans="32:38" x14ac:dyDescent="0.2">
      <c r="AF261" s="48">
        <v>8.4768931519348403</v>
      </c>
      <c r="AG261" s="48">
        <v>0</v>
      </c>
      <c r="AH261" s="50">
        <v>7.4818151647850941</v>
      </c>
      <c r="AI261" s="50">
        <v>8.1278811177582337</v>
      </c>
      <c r="AJ261" s="48">
        <v>0.41</v>
      </c>
      <c r="AK261" s="48">
        <v>1.8493331884919593</v>
      </c>
      <c r="AL261" s="48"/>
    </row>
    <row r="262" spans="32:38" x14ac:dyDescent="0.2">
      <c r="AF262" s="48">
        <v>10.835426247056301</v>
      </c>
      <c r="AG262" s="48">
        <v>0</v>
      </c>
      <c r="AH262" s="50">
        <v>9.8031534879711746</v>
      </c>
      <c r="AI262" s="50">
        <v>8.2214001807243289</v>
      </c>
      <c r="AJ262" s="48">
        <v>0.374</v>
      </c>
      <c r="AK262" s="48">
        <v>1.8070942146787368</v>
      </c>
      <c r="AL262" s="48"/>
    </row>
    <row r="263" spans="32:38" x14ac:dyDescent="0.2">
      <c r="AF263" s="48">
        <v>25.337142133538102</v>
      </c>
      <c r="AG263" s="48">
        <v>9.5479204339963797</v>
      </c>
      <c r="AH263" s="50">
        <v>-14.900797293980418</v>
      </c>
      <c r="AI263" s="50">
        <v>8.0600476613647398</v>
      </c>
      <c r="AJ263" s="48">
        <v>0.46</v>
      </c>
      <c r="AK263" s="48">
        <v>2.2594046137647172</v>
      </c>
      <c r="AL263" s="48"/>
    </row>
    <row r="264" spans="32:38" x14ac:dyDescent="0.2">
      <c r="AF264" s="48">
        <v>18.823173664067902</v>
      </c>
      <c r="AG264" s="48">
        <v>6.5306122448979496</v>
      </c>
      <c r="AH264" s="50">
        <v>-48.688602946635243</v>
      </c>
      <c r="AI264" s="50">
        <v>7.3927903676613704</v>
      </c>
      <c r="AJ264" s="48">
        <v>0.498</v>
      </c>
      <c r="AK264" s="48">
        <v>4.2063073501815014</v>
      </c>
      <c r="AL264" s="48"/>
    </row>
    <row r="265" spans="32:38" x14ac:dyDescent="0.2">
      <c r="AF265" s="48">
        <v>19.850831391586102</v>
      </c>
      <c r="AG265" s="48">
        <v>7.4681753889674596</v>
      </c>
      <c r="AH265" s="50">
        <v>11.113498564244518</v>
      </c>
      <c r="AI265" s="50">
        <v>7.4981723701665537</v>
      </c>
      <c r="AJ265" s="48">
        <v>0.54600000000000004</v>
      </c>
      <c r="AK265" s="48">
        <v>3.5683724146567295</v>
      </c>
      <c r="AL265" s="48"/>
    </row>
    <row r="266" spans="32:38" x14ac:dyDescent="0.2">
      <c r="AF266" s="48">
        <v>22.017664500554101</v>
      </c>
      <c r="AG266" s="48">
        <v>8.3478260869565197</v>
      </c>
      <c r="AH266" s="50">
        <v>38.20088311840869</v>
      </c>
      <c r="AI266" s="50">
        <v>7.8217104856392901</v>
      </c>
      <c r="AJ266" s="48">
        <v>0.41799999999999998</v>
      </c>
      <c r="AK266" s="48">
        <v>2.4917595767406207</v>
      </c>
      <c r="AL266" s="48"/>
    </row>
    <row r="267" spans="32:38" x14ac:dyDescent="0.2">
      <c r="AF267" s="48">
        <v>25.4917233905221</v>
      </c>
      <c r="AG267" s="48">
        <v>4.5798898071625302</v>
      </c>
      <c r="AH267" s="50">
        <v>-17.611766718907745</v>
      </c>
      <c r="AI267" s="50">
        <v>8.4834850003555324</v>
      </c>
      <c r="AJ267" s="48">
        <v>2.3239999999999998</v>
      </c>
      <c r="AK267" s="48">
        <v>0.65075808788424638</v>
      </c>
      <c r="AL267" s="48"/>
    </row>
    <row r="268" spans="32:38" x14ac:dyDescent="0.2">
      <c r="AF268" s="48">
        <v>23.206923515581799</v>
      </c>
      <c r="AG268" s="48">
        <v>8.2046883933676291</v>
      </c>
      <c r="AH268" s="50">
        <v>72.165237839523996</v>
      </c>
      <c r="AI268" s="50">
        <v>9.026769515131793</v>
      </c>
      <c r="AJ268" s="48">
        <v>3.298</v>
      </c>
      <c r="AK268" s="48">
        <v>0.44473225711765652</v>
      </c>
      <c r="AL268" s="48"/>
    </row>
    <row r="269" spans="32:38" x14ac:dyDescent="0.2">
      <c r="AF269" s="48">
        <v>15.2961025618714</v>
      </c>
      <c r="AG269" s="48">
        <v>6.9039451114922699</v>
      </c>
      <c r="AH269" s="50">
        <v>85.505943881054378</v>
      </c>
      <c r="AI269" s="50">
        <v>9.6446862531633109</v>
      </c>
      <c r="AJ269" s="48">
        <v>1.589</v>
      </c>
      <c r="AK269" s="48">
        <v>0.66806582429203787</v>
      </c>
      <c r="AL269" s="48"/>
    </row>
    <row r="270" spans="32:38" x14ac:dyDescent="0.2">
      <c r="AF270" s="48">
        <v>20.504149979904099</v>
      </c>
      <c r="AG270" s="48">
        <v>7.5617283950617198</v>
      </c>
      <c r="AH270" s="50">
        <v>30.125247352121114</v>
      </c>
      <c r="AI270" s="50">
        <v>9.9080134949893992</v>
      </c>
      <c r="AJ270" s="48">
        <v>0.74099999999999999</v>
      </c>
      <c r="AK270" s="48">
        <v>0.51411770924731237</v>
      </c>
      <c r="AL270" s="48"/>
    </row>
    <row r="271" spans="32:38" x14ac:dyDescent="0.2">
      <c r="AF271" s="48">
        <v>26.947787604432101</v>
      </c>
      <c r="AG271" s="48">
        <v>19.532705315720499</v>
      </c>
      <c r="AH271" s="50">
        <v>0.34760320235349895</v>
      </c>
      <c r="AI271" s="50">
        <v>9.9114834995772867</v>
      </c>
      <c r="AJ271" s="48">
        <v>0.59499999999999997</v>
      </c>
      <c r="AK271" s="48">
        <v>0.4988323241021082</v>
      </c>
      <c r="AL271" s="48">
        <v>4611100.4800000004</v>
      </c>
    </row>
    <row r="272" spans="32:38" x14ac:dyDescent="0.2">
      <c r="AF272" s="51"/>
      <c r="AG272" s="51"/>
      <c r="AH272" s="50">
        <v>-1.9653868741741309</v>
      </c>
      <c r="AI272" s="50">
        <v>9.8916339250625285</v>
      </c>
      <c r="AJ272" s="48">
        <v>0.60599999999999998</v>
      </c>
      <c r="AK272" s="48">
        <v>0.46703538147289297</v>
      </c>
      <c r="AL272" s="48"/>
    </row>
    <row r="273" spans="32:38" x14ac:dyDescent="0.2">
      <c r="AF273" s="48">
        <v>24.0872296886822</v>
      </c>
      <c r="AG273" s="48">
        <v>22.1324475765946</v>
      </c>
      <c r="AH273" s="50">
        <v>-33.021144610691785</v>
      </c>
      <c r="AI273" s="50">
        <v>9.4908407174516647</v>
      </c>
      <c r="AJ273" s="48">
        <v>0.53900000000000003</v>
      </c>
      <c r="AK273" s="48">
        <v>0.63365687358739142</v>
      </c>
      <c r="AL273" s="48">
        <v>4578647.5999999996</v>
      </c>
    </row>
    <row r="274" spans="32:38" x14ac:dyDescent="0.2">
      <c r="AF274" s="48">
        <v>40.783961851151602</v>
      </c>
      <c r="AG274" s="48">
        <v>32.900899861559701</v>
      </c>
      <c r="AH274" s="50">
        <v>-20.412723449001046</v>
      </c>
      <c r="AI274" s="50">
        <v>9.2625247692136305</v>
      </c>
      <c r="AJ274" s="48">
        <v>0.63</v>
      </c>
      <c r="AK274" s="48">
        <v>0.8955893770703417</v>
      </c>
      <c r="AL274" s="48">
        <v>4641814.5</v>
      </c>
    </row>
    <row r="275" spans="32:38" x14ac:dyDescent="0.2">
      <c r="AF275" s="48">
        <v>39.4568309118035</v>
      </c>
      <c r="AG275" s="48">
        <v>34.032281741265599</v>
      </c>
      <c r="AH275" s="50">
        <v>35.266750192203652</v>
      </c>
      <c r="AI275" s="50">
        <v>9.5646033394369052</v>
      </c>
      <c r="AJ275" s="48">
        <v>0.93600000000000005</v>
      </c>
      <c r="AK275" s="48">
        <v>0.75025820453279379</v>
      </c>
      <c r="AL275" s="48">
        <v>4965022</v>
      </c>
    </row>
    <row r="276" spans="32:38" x14ac:dyDescent="0.2">
      <c r="AF276" s="51"/>
      <c r="AG276" s="51"/>
      <c r="AH276" s="50">
        <v>24.302114494966389</v>
      </c>
      <c r="AI276" s="50">
        <v>9.7821481630433667</v>
      </c>
      <c r="AJ276" s="48">
        <v>0.84899999999999998</v>
      </c>
      <c r="AK276" s="48">
        <v>0.62064963573120713</v>
      </c>
      <c r="AL276" s="48"/>
    </row>
    <row r="277" spans="32:38" x14ac:dyDescent="0.2">
      <c r="AF277" s="50"/>
      <c r="AG277" s="50"/>
      <c r="AH277" s="50">
        <v>-40.592651387373088</v>
      </c>
      <c r="AI277" s="50">
        <v>8.8797786338946807</v>
      </c>
      <c r="AJ277" s="50"/>
      <c r="AK277" s="48">
        <v>3.8393224962422758</v>
      </c>
      <c r="AL277" s="48"/>
    </row>
    <row r="278" spans="32:38" x14ac:dyDescent="0.2">
      <c r="AF278" s="50"/>
      <c r="AG278" s="50"/>
      <c r="AH278" s="50">
        <v>13.992651561543179</v>
      </c>
      <c r="AI278" s="50">
        <v>9.0107424342369864</v>
      </c>
      <c r="AJ278" s="50"/>
      <c r="AK278" s="48">
        <v>3.529423973823651</v>
      </c>
      <c r="AL278" s="48"/>
    </row>
    <row r="279" spans="32:38" x14ac:dyDescent="0.2">
      <c r="AF279" s="50"/>
      <c r="AG279" s="50"/>
      <c r="AH279" s="50">
        <v>0.9071374502478361</v>
      </c>
      <c r="AI279" s="50">
        <v>9.0197729109683777</v>
      </c>
      <c r="AJ279" s="48">
        <v>6.03</v>
      </c>
      <c r="AK279" s="48">
        <v>3.7165603939551599</v>
      </c>
      <c r="AL279" s="48"/>
    </row>
    <row r="280" spans="32:38" x14ac:dyDescent="0.2">
      <c r="AF280" s="48">
        <v>33.111233258230897</v>
      </c>
      <c r="AG280" s="48">
        <v>28.819875776397499</v>
      </c>
      <c r="AH280" s="50">
        <v>20.666916720105512</v>
      </c>
      <c r="AI280" s="50">
        <v>9.2076367204018688</v>
      </c>
      <c r="AJ280" s="48">
        <v>3.9350000000000001</v>
      </c>
      <c r="AK280" s="48">
        <v>6.8369597914368798</v>
      </c>
      <c r="AL280" s="48"/>
    </row>
    <row r="281" spans="32:38" x14ac:dyDescent="0.2">
      <c r="AF281" s="48">
        <v>17.540887496088502</v>
      </c>
      <c r="AG281" s="48">
        <v>11.599147121535101</v>
      </c>
      <c r="AH281" s="50">
        <v>41.080918479895715</v>
      </c>
      <c r="AI281" s="50">
        <v>9.5518001501084342</v>
      </c>
      <c r="AJ281" s="48">
        <v>3.3039999999999998</v>
      </c>
      <c r="AK281" s="48">
        <v>5.3436389481165598</v>
      </c>
      <c r="AL281" s="48"/>
    </row>
    <row r="282" spans="32:38" x14ac:dyDescent="0.2">
      <c r="AF282" s="48">
        <v>24.131653801790701</v>
      </c>
      <c r="AG282" s="48">
        <v>12.5244618395303</v>
      </c>
      <c r="AH282" s="50">
        <v>15.323383084577113</v>
      </c>
      <c r="AI282" s="50">
        <v>9.6943701729550096</v>
      </c>
      <c r="AJ282" s="48">
        <v>3.7330000000000001</v>
      </c>
      <c r="AK282" s="48">
        <v>5.1274497719709107</v>
      </c>
      <c r="AL282" s="48"/>
    </row>
    <row r="283" spans="32:38" x14ac:dyDescent="0.2">
      <c r="AF283" s="48">
        <v>34.360806746333097</v>
      </c>
      <c r="AG283" s="48">
        <v>25.1717902350813</v>
      </c>
      <c r="AH283" s="50">
        <v>-11.235054850240354</v>
      </c>
      <c r="AI283" s="50">
        <v>9.5751917971990501</v>
      </c>
      <c r="AJ283" s="48">
        <v>1.427</v>
      </c>
      <c r="AK283" s="48">
        <v>5.8393390265916825</v>
      </c>
      <c r="AL283" s="48"/>
    </row>
    <row r="284" spans="32:38" x14ac:dyDescent="0.2">
      <c r="AF284" s="48">
        <v>41.705856319394698</v>
      </c>
      <c r="AG284" s="48">
        <v>25.850340136054399</v>
      </c>
      <c r="AH284" s="50">
        <v>-9.3383322918836367</v>
      </c>
      <c r="AI284" s="50">
        <v>9.4771562517465782</v>
      </c>
      <c r="AJ284" s="48">
        <v>1.377</v>
      </c>
      <c r="AK284" s="48">
        <v>6.149869811609741</v>
      </c>
      <c r="AL284" s="48"/>
    </row>
    <row r="285" spans="32:38" x14ac:dyDescent="0.2">
      <c r="AF285" s="48">
        <v>53.985536963672097</v>
      </c>
      <c r="AG285" s="48">
        <v>54.293493635077702</v>
      </c>
      <c r="AH285" s="50">
        <v>4.9548169704395777</v>
      </c>
      <c r="AI285" s="50">
        <v>9.5255160087368864</v>
      </c>
      <c r="AJ285" s="48">
        <v>1.2769999999999999</v>
      </c>
      <c r="AK285" s="48">
        <v>5.7683327252827432</v>
      </c>
      <c r="AL285" s="48"/>
    </row>
    <row r="286" spans="32:38" x14ac:dyDescent="0.2">
      <c r="AF286" s="50"/>
      <c r="AG286" s="50"/>
      <c r="AH286" s="50">
        <v>3.2032105071141919</v>
      </c>
      <c r="AI286" s="50">
        <v>9.557045784877424</v>
      </c>
      <c r="AJ286" s="48">
        <v>1.298</v>
      </c>
      <c r="AK286" s="48">
        <v>5.5759332579185523</v>
      </c>
      <c r="AL286" s="48"/>
    </row>
    <row r="287" spans="32:38" x14ac:dyDescent="0.2">
      <c r="AF287" s="48">
        <v>78.466560496347597</v>
      </c>
      <c r="AG287" s="48">
        <v>59.825267134151403</v>
      </c>
      <c r="AH287" s="50">
        <v>-32.694653948535937</v>
      </c>
      <c r="AI287" s="50">
        <v>10.790267081035894</v>
      </c>
      <c r="AJ287" s="48">
        <v>1.0249999999999999</v>
      </c>
      <c r="AK287" s="48">
        <v>0.9692250648869114</v>
      </c>
      <c r="AL287" s="48">
        <v>18300000</v>
      </c>
    </row>
    <row r="288" spans="32:38" x14ac:dyDescent="0.2">
      <c r="AF288" s="48">
        <v>78.285450411129304</v>
      </c>
      <c r="AG288" s="48">
        <v>63.105848690946303</v>
      </c>
      <c r="AH288" s="50">
        <v>38.246199480904707</v>
      </c>
      <c r="AI288" s="50">
        <v>11.114133044880015</v>
      </c>
      <c r="AJ288" s="48">
        <v>1.1080000000000001</v>
      </c>
      <c r="AK288" s="48">
        <v>0.74522074709817765</v>
      </c>
      <c r="AL288" s="48">
        <v>4170000</v>
      </c>
    </row>
    <row r="289" spans="32:38" x14ac:dyDescent="0.2">
      <c r="AF289" s="48">
        <v>74.604591119156495</v>
      </c>
      <c r="AG289" s="48">
        <v>51.915431634109503</v>
      </c>
      <c r="AH289" s="50">
        <v>-78.151773873914138</v>
      </c>
      <c r="AI289" s="50">
        <v>9.5930825929770798</v>
      </c>
      <c r="AJ289" s="48">
        <v>0.98799999999999999</v>
      </c>
      <c r="AK289" s="48">
        <v>2.1394666848530313</v>
      </c>
      <c r="AL289" s="48">
        <v>4100000</v>
      </c>
    </row>
    <row r="290" spans="32:38" x14ac:dyDescent="0.2">
      <c r="AF290" s="48">
        <v>71.563853965931401</v>
      </c>
      <c r="AG290" s="48">
        <v>47.7307084449941</v>
      </c>
      <c r="AH290" s="50">
        <v>6.9903839596262705</v>
      </c>
      <c r="AI290" s="50">
        <v>9.6606513678761825</v>
      </c>
      <c r="AJ290" s="48">
        <v>0.84399999999999997</v>
      </c>
      <c r="AK290" s="48">
        <v>2.2505099439061702</v>
      </c>
      <c r="AL290" s="48">
        <v>4720000</v>
      </c>
    </row>
    <row r="291" spans="32:38" x14ac:dyDescent="0.2">
      <c r="AF291" s="48">
        <v>66.658851628040594</v>
      </c>
      <c r="AG291" s="48">
        <v>50.147147359846997</v>
      </c>
      <c r="AH291" s="50">
        <v>-7.5662927078021411</v>
      </c>
      <c r="AI291" s="50">
        <v>9.5819728915478954</v>
      </c>
      <c r="AJ291" s="48">
        <v>0.88600000000000001</v>
      </c>
      <c r="AK291" s="48">
        <v>2.456382318460796</v>
      </c>
      <c r="AL291" s="48">
        <v>4140000</v>
      </c>
    </row>
    <row r="292" spans="32:38" x14ac:dyDescent="0.2">
      <c r="AF292" s="51"/>
      <c r="AG292" s="51"/>
      <c r="AH292" s="50">
        <v>-25.205158264947247</v>
      </c>
      <c r="AI292" s="50">
        <v>9.2915516274010059</v>
      </c>
      <c r="AJ292" s="48">
        <v>0.82199999999999995</v>
      </c>
      <c r="AK292" s="48">
        <v>3.3202102157477409</v>
      </c>
      <c r="AL292" s="48"/>
    </row>
    <row r="293" spans="32:38" x14ac:dyDescent="0.2">
      <c r="AF293" s="48">
        <v>67.836114551447295</v>
      </c>
      <c r="AG293" s="48">
        <v>50.477892704671</v>
      </c>
      <c r="AH293" s="50">
        <v>-49.087221095334691</v>
      </c>
      <c r="AI293" s="50">
        <v>8.6164953924900995</v>
      </c>
      <c r="AJ293" s="48">
        <v>0.73799999999999999</v>
      </c>
      <c r="AK293" s="48">
        <v>5.8513219847881199</v>
      </c>
      <c r="AL293" s="48">
        <v>4640000</v>
      </c>
    </row>
    <row r="294" spans="32:38" x14ac:dyDescent="0.2">
      <c r="AF294" s="48">
        <v>68.748872918444505</v>
      </c>
      <c r="AG294" s="48">
        <v>43.092408860175297</v>
      </c>
      <c r="AH294" s="50">
        <v>-27.00108656283955</v>
      </c>
      <c r="AI294" s="50">
        <v>8.3017697631171661</v>
      </c>
      <c r="AJ294" s="48">
        <v>0.71099999999999997</v>
      </c>
      <c r="AK294" s="48">
        <v>7.7137186802282312</v>
      </c>
      <c r="AL294" s="48">
        <v>3260000</v>
      </c>
    </row>
    <row r="295" spans="32:38" x14ac:dyDescent="0.2">
      <c r="AF295" s="51"/>
      <c r="AG295" s="51"/>
      <c r="AH295" s="50">
        <v>8.4842470850905496</v>
      </c>
      <c r="AI295" s="50">
        <v>8.3832045514129199</v>
      </c>
      <c r="AJ295" s="48">
        <v>0.89300000000000002</v>
      </c>
      <c r="AK295" s="48">
        <v>5.0336153670249253</v>
      </c>
      <c r="AL295" s="48"/>
    </row>
    <row r="296" spans="32:38" x14ac:dyDescent="0.2">
      <c r="AF296" s="48">
        <v>63.961389271528098</v>
      </c>
      <c r="AG296" s="48">
        <v>44.170528236783198</v>
      </c>
      <c r="AH296" s="50">
        <v>34.644408872627487</v>
      </c>
      <c r="AI296" s="50">
        <v>8.6806716604087129</v>
      </c>
      <c r="AJ296" s="48">
        <v>0.82199999999999995</v>
      </c>
      <c r="AK296" s="48">
        <v>3.62109375</v>
      </c>
      <c r="AL296" s="48">
        <v>5360000</v>
      </c>
    </row>
    <row r="297" spans="32:38" x14ac:dyDescent="0.2">
      <c r="AF297" s="51"/>
      <c r="AG297" s="51"/>
      <c r="AH297" s="50">
        <v>-36.395920221332126</v>
      </c>
      <c r="AI297" s="50">
        <v>9.6423175746244585</v>
      </c>
      <c r="AJ297" s="48">
        <v>0.495</v>
      </c>
      <c r="AK297" s="48">
        <v>2.8714536129325454</v>
      </c>
      <c r="AL297" s="48"/>
    </row>
    <row r="298" spans="32:38" x14ac:dyDescent="0.2">
      <c r="AF298" s="48">
        <v>58.466961560733601</v>
      </c>
      <c r="AG298" s="48">
        <v>48.210584619782701</v>
      </c>
      <c r="AH298" s="50">
        <v>23.644744530286307</v>
      </c>
      <c r="AI298" s="50">
        <v>9.8545598789127045</v>
      </c>
      <c r="AJ298" s="48">
        <v>0.50700000000000001</v>
      </c>
      <c r="AK298" s="48">
        <v>2.7530585455500129</v>
      </c>
      <c r="AL298" s="48">
        <v>17800000</v>
      </c>
    </row>
    <row r="299" spans="32:38" x14ac:dyDescent="0.2">
      <c r="AF299" s="48">
        <v>71.668553978918396</v>
      </c>
      <c r="AG299" s="48">
        <v>59.0272655331121</v>
      </c>
      <c r="AH299" s="50">
        <v>25.697033342084534</v>
      </c>
      <c r="AI299" s="50">
        <v>10.083264207145126</v>
      </c>
      <c r="AJ299" s="48">
        <v>0.58499999999999996</v>
      </c>
      <c r="AK299" s="48">
        <v>2.5082083629224279</v>
      </c>
      <c r="AL299" s="48">
        <v>19100000</v>
      </c>
    </row>
    <row r="300" spans="32:38" x14ac:dyDescent="0.2">
      <c r="AF300" s="48">
        <v>72.464821563799603</v>
      </c>
      <c r="AG300" s="48">
        <v>58.402568251053097</v>
      </c>
      <c r="AH300" s="50">
        <v>0.97330715568737203</v>
      </c>
      <c r="AI300" s="50">
        <v>10.09295021748145</v>
      </c>
      <c r="AJ300" s="48">
        <v>0.60899999999999999</v>
      </c>
      <c r="AK300" s="48">
        <v>2.6563792818136687</v>
      </c>
      <c r="AL300" s="48">
        <v>15000000</v>
      </c>
    </row>
    <row r="301" spans="32:38" x14ac:dyDescent="0.2">
      <c r="AF301" s="51"/>
      <c r="AG301" s="51"/>
      <c r="AH301" s="50">
        <v>1.1707761045838161</v>
      </c>
      <c r="AI301" s="50">
        <v>10.104589972973457</v>
      </c>
      <c r="AJ301" s="48">
        <v>0.61099999999999999</v>
      </c>
      <c r="AK301" s="48">
        <v>2.8396237988141486</v>
      </c>
      <c r="AL301" s="48"/>
    </row>
    <row r="302" spans="32:38" x14ac:dyDescent="0.2">
      <c r="AF302" s="52">
        <v>72.502300000000005</v>
      </c>
      <c r="AG302" s="48">
        <v>56.3961666110594</v>
      </c>
      <c r="AH302" s="50">
        <v>-21.030464117767327</v>
      </c>
      <c r="AI302" s="50">
        <v>9.8684819433373132</v>
      </c>
      <c r="AJ302" s="48">
        <v>0.61199999999999999</v>
      </c>
      <c r="AK302" s="48">
        <v>2.9131628003314001</v>
      </c>
      <c r="AL302" s="48">
        <v>15200000</v>
      </c>
    </row>
    <row r="303" spans="32:38" x14ac:dyDescent="0.2">
      <c r="AF303" s="48">
        <v>71.346754817154107</v>
      </c>
      <c r="AG303" s="48">
        <v>52.502315105474601</v>
      </c>
      <c r="AH303" s="50">
        <v>-35.376967688483845</v>
      </c>
      <c r="AI303" s="50">
        <v>9.4318826419234192</v>
      </c>
      <c r="AJ303" s="48">
        <v>0.61799999999999999</v>
      </c>
      <c r="AK303" s="48">
        <v>3.4805288461538462</v>
      </c>
      <c r="AL303" s="48">
        <v>13530000</v>
      </c>
    </row>
    <row r="304" spans="32:38" x14ac:dyDescent="0.2">
      <c r="AF304" s="48">
        <v>70.728134450506403</v>
      </c>
      <c r="AG304" s="48">
        <v>54.905976003691698</v>
      </c>
      <c r="AH304" s="50">
        <v>-19.150641025641026</v>
      </c>
      <c r="AI304" s="50">
        <v>9.2193001133476553</v>
      </c>
      <c r="AJ304" s="48">
        <v>0.81200000000000006</v>
      </c>
      <c r="AK304" s="48">
        <v>4.2724479682854311</v>
      </c>
      <c r="AL304" s="48">
        <v>15260000</v>
      </c>
    </row>
    <row r="305" spans="32:38" x14ac:dyDescent="0.2">
      <c r="AF305" s="48">
        <v>70.250179954474206</v>
      </c>
      <c r="AG305" s="48">
        <v>51.306210070923001</v>
      </c>
      <c r="AH305" s="50">
        <v>23.964321110009912</v>
      </c>
      <c r="AI305" s="50">
        <v>9.434123718577732</v>
      </c>
      <c r="AJ305" s="48">
        <v>1.0049999999999999</v>
      </c>
      <c r="AK305" s="48">
        <v>3.3599296450271825</v>
      </c>
      <c r="AL305" s="48">
        <v>14650000</v>
      </c>
    </row>
    <row r="306" spans="32:38" x14ac:dyDescent="0.2">
      <c r="AF306" s="51"/>
      <c r="AG306" s="51"/>
      <c r="AH306" s="50">
        <v>42.500799488327473</v>
      </c>
      <c r="AI306" s="50">
        <v>9.7883011427270112</v>
      </c>
      <c r="AJ306" s="48">
        <v>1.077</v>
      </c>
      <c r="AK306" s="48">
        <v>2.4603904847396767</v>
      </c>
      <c r="AL306" s="48"/>
    </row>
    <row r="307" spans="32:38" x14ac:dyDescent="0.2">
      <c r="AF307" s="50"/>
      <c r="AG307" s="50"/>
      <c r="AH307" s="50">
        <v>-31.228859188213875</v>
      </c>
      <c r="AI307" s="50">
        <v>9.3157494764535524</v>
      </c>
      <c r="AJ307" s="48">
        <v>4.165</v>
      </c>
      <c r="AK307" s="48">
        <v>1.1544353759850809</v>
      </c>
      <c r="AL307" s="48"/>
    </row>
    <row r="308" spans="32:38" x14ac:dyDescent="0.2">
      <c r="AF308" s="48">
        <v>55.171855545792198</v>
      </c>
      <c r="AG308" s="48">
        <v>46.058441558441501</v>
      </c>
      <c r="AH308" s="50">
        <v>17.264761105257893</v>
      </c>
      <c r="AI308" s="50">
        <v>9.475013584155743</v>
      </c>
      <c r="AJ308" s="48">
        <v>3.633</v>
      </c>
      <c r="AK308" s="48">
        <v>0.95925756545388807</v>
      </c>
      <c r="AL308" s="48">
        <v>1100000</v>
      </c>
    </row>
    <row r="309" spans="32:38" x14ac:dyDescent="0.2">
      <c r="AF309" s="50"/>
      <c r="AG309" s="50"/>
      <c r="AH309" s="50">
        <v>13.62805870828902</v>
      </c>
      <c r="AI309" s="50">
        <v>9.6027738696278533</v>
      </c>
      <c r="AJ309" s="48">
        <v>3.9020000000000001</v>
      </c>
      <c r="AK309" s="48">
        <v>0.92508615208343437</v>
      </c>
      <c r="AL309" s="48"/>
    </row>
    <row r="310" spans="32:38" x14ac:dyDescent="0.2">
      <c r="AF310" s="48">
        <v>51.667772147984799</v>
      </c>
      <c r="AG310" s="48">
        <v>45.695811434941803</v>
      </c>
      <c r="AH310" s="50">
        <v>-14.67827392438393</v>
      </c>
      <c r="AI310" s="50">
        <v>9.4440328076479343</v>
      </c>
      <c r="AJ310" s="48">
        <v>4.6900000000000004</v>
      </c>
      <c r="AK310" s="48">
        <v>1.2551118898395806</v>
      </c>
      <c r="AL310" s="48">
        <v>1500000</v>
      </c>
    </row>
    <row r="311" spans="32:38" x14ac:dyDescent="0.2">
      <c r="AF311" s="48">
        <v>56.153563818853797</v>
      </c>
      <c r="AG311" s="48">
        <v>48.315565031982899</v>
      </c>
      <c r="AH311" s="50">
        <v>15.595874121783254</v>
      </c>
      <c r="AI311" s="50">
        <v>9.588962886273146</v>
      </c>
      <c r="AJ311" s="48">
        <v>5.5570000000000004</v>
      </c>
      <c r="AK311" s="48">
        <v>1.2126207746133819</v>
      </c>
      <c r="AL311" s="48">
        <v>1700000</v>
      </c>
    </row>
    <row r="312" spans="32:38" x14ac:dyDescent="0.2">
      <c r="AF312" s="51"/>
      <c r="AG312" s="51"/>
      <c r="AH312" s="50">
        <v>-16.487520781235439</v>
      </c>
      <c r="AI312" s="50">
        <v>9.4087887726968003</v>
      </c>
      <c r="AJ312" s="48">
        <v>10.598000000000001</v>
      </c>
      <c r="AK312" s="48">
        <v>1.2549771051318928</v>
      </c>
      <c r="AL312" s="48"/>
    </row>
    <row r="313" spans="32:38" x14ac:dyDescent="0.2">
      <c r="AF313" s="48">
        <v>53.0736743277727</v>
      </c>
      <c r="AG313" s="48">
        <v>54.956695536309098</v>
      </c>
      <c r="AH313" s="50">
        <v>-36.341549234851961</v>
      </c>
      <c r="AI313" s="50">
        <v>8.9571506721865415</v>
      </c>
      <c r="AJ313" s="48">
        <v>22.422000000000001</v>
      </c>
      <c r="AK313" s="48">
        <v>1.9896562064693375</v>
      </c>
      <c r="AL313" s="48">
        <v>1900000</v>
      </c>
    </row>
    <row r="314" spans="32:38" x14ac:dyDescent="0.2">
      <c r="AF314" s="48">
        <v>56.335438789027101</v>
      </c>
      <c r="AG314" s="48">
        <v>62.4326530612244</v>
      </c>
      <c r="AH314" s="50">
        <v>14.913014030543556</v>
      </c>
      <c r="AI314" s="50">
        <v>9.0961559286126796</v>
      </c>
      <c r="AJ314" s="48">
        <v>45.055</v>
      </c>
      <c r="AK314" s="48">
        <v>1.809087591052686</v>
      </c>
      <c r="AL314" s="48">
        <v>2500000</v>
      </c>
    </row>
    <row r="315" spans="32:38" x14ac:dyDescent="0.2">
      <c r="AF315" s="51"/>
      <c r="AG315" s="51"/>
      <c r="AH315" s="50">
        <v>36.464489032202238</v>
      </c>
      <c r="AI315" s="50">
        <v>9.4070501697935427</v>
      </c>
      <c r="AJ315" s="48">
        <v>4.258</v>
      </c>
      <c r="AK315" s="48">
        <v>1.383774083373563</v>
      </c>
      <c r="AL315" s="48"/>
    </row>
    <row r="316" spans="32:38" x14ac:dyDescent="0.2">
      <c r="AF316" s="48">
        <v>63.714384476349103</v>
      </c>
      <c r="AG316" s="48">
        <v>73.642010163749205</v>
      </c>
      <c r="AH316" s="50">
        <v>3.4441613526372485</v>
      </c>
      <c r="AI316" s="50">
        <v>9.4409119470870593</v>
      </c>
      <c r="AJ316" s="48">
        <v>1.6459999999999999</v>
      </c>
      <c r="AK316" s="48">
        <v>1.4477397953625115</v>
      </c>
      <c r="AL316" s="48">
        <v>5800000</v>
      </c>
    </row>
    <row r="317" spans="32:38" x14ac:dyDescent="0.2">
      <c r="AF317" s="48">
        <v>76.215952554096205</v>
      </c>
      <c r="AG317" s="48">
        <v>85.608930211202903</v>
      </c>
      <c r="AH317" s="50">
        <v>-39.662147774859818</v>
      </c>
      <c r="AI317" s="50">
        <v>11.820527804857139</v>
      </c>
      <c r="AJ317" s="48">
        <v>1.5349999999999999</v>
      </c>
      <c r="AK317" s="48">
        <v>1.1218386072226796</v>
      </c>
      <c r="AL317" s="48">
        <v>68284041</v>
      </c>
    </row>
    <row r="318" spans="32:38" x14ac:dyDescent="0.2">
      <c r="AF318" s="48">
        <v>85.744388744566507</v>
      </c>
      <c r="AG318" s="48">
        <v>88.420521859667303</v>
      </c>
      <c r="AH318" s="50">
        <v>29.214210092930244</v>
      </c>
      <c r="AI318" s="50">
        <v>12.076829189409015</v>
      </c>
      <c r="AJ318" s="48">
        <v>1.353</v>
      </c>
      <c r="AK318" s="48">
        <v>0.88940097409986796</v>
      </c>
      <c r="AL318" s="48">
        <v>27893493</v>
      </c>
    </row>
    <row r="319" spans="32:38" x14ac:dyDescent="0.2">
      <c r="AF319" s="48">
        <v>83.900790248823199</v>
      </c>
      <c r="AG319" s="48">
        <v>87.659487700209795</v>
      </c>
      <c r="AH319" s="50">
        <v>31.354977468250716</v>
      </c>
      <c r="AI319" s="50">
        <v>12.349562413529963</v>
      </c>
      <c r="AJ319" s="48">
        <v>1.2909999999999999</v>
      </c>
      <c r="AK319" s="48">
        <v>0.66373847240090267</v>
      </c>
      <c r="AL319" s="48">
        <v>26610906</v>
      </c>
    </row>
    <row r="320" spans="32:38" x14ac:dyDescent="0.2">
      <c r="AF320" s="48">
        <v>82.335269862265605</v>
      </c>
      <c r="AG320" s="48">
        <v>86.709878625463105</v>
      </c>
      <c r="AH320" s="50">
        <v>-74.890734171074115</v>
      </c>
      <c r="AI320" s="50">
        <v>10.967629162089013</v>
      </c>
      <c r="AJ320" s="48">
        <v>1.4139999999999999</v>
      </c>
      <c r="AK320" s="48">
        <v>2.0208739455207274</v>
      </c>
      <c r="AL320" s="48">
        <v>26116829</v>
      </c>
    </row>
    <row r="321" spans="32:38" x14ac:dyDescent="0.2">
      <c r="AF321" s="48">
        <v>81.5247481510971</v>
      </c>
      <c r="AG321" s="48">
        <v>86.351722382181507</v>
      </c>
      <c r="AH321" s="50">
        <v>-6.1310745769144512</v>
      </c>
      <c r="AI321" s="50">
        <v>10.904358374883346</v>
      </c>
      <c r="AJ321" s="48">
        <v>1.3919999999999999</v>
      </c>
      <c r="AK321" s="48">
        <v>2.1696469593663279</v>
      </c>
      <c r="AL321" s="48">
        <v>27553664</v>
      </c>
    </row>
    <row r="322" spans="32:38" x14ac:dyDescent="0.2">
      <c r="AF322" s="51"/>
      <c r="AG322" s="51"/>
      <c r="AH322" s="50">
        <v>-3.4715968610442358</v>
      </c>
      <c r="AI322" s="50">
        <v>10.869025486978895</v>
      </c>
      <c r="AJ322" s="48">
        <v>1.21</v>
      </c>
      <c r="AK322" s="48">
        <v>2.2187761785088722</v>
      </c>
      <c r="AL322" s="48"/>
    </row>
    <row r="323" spans="32:38" x14ac:dyDescent="0.2">
      <c r="AF323" s="48">
        <v>81.567736045469104</v>
      </c>
      <c r="AG323" s="48">
        <v>89.691540023216703</v>
      </c>
      <c r="AH323" s="50">
        <v>-43.713350087579009</v>
      </c>
      <c r="AI323" s="50">
        <v>10.294312683904778</v>
      </c>
      <c r="AJ323" s="48">
        <v>1.2909999999999999</v>
      </c>
      <c r="AK323" s="48">
        <v>3.2973887160059534</v>
      </c>
      <c r="AL323" s="48">
        <v>26100000</v>
      </c>
    </row>
    <row r="324" spans="32:38" x14ac:dyDescent="0.2">
      <c r="AF324" s="48">
        <v>77.325455803771206</v>
      </c>
      <c r="AG324" s="48">
        <v>87.110348407937195</v>
      </c>
      <c r="AH324" s="50">
        <v>-19.858611825192803</v>
      </c>
      <c r="AI324" s="50">
        <v>10.072934924846477</v>
      </c>
      <c r="AJ324" s="48">
        <v>1.5329999999999999</v>
      </c>
      <c r="AK324" s="48">
        <v>3.7889672055037353</v>
      </c>
      <c r="AL324" s="48">
        <v>26500000</v>
      </c>
    </row>
    <row r="325" spans="32:38" x14ac:dyDescent="0.2">
      <c r="AF325" s="51"/>
      <c r="AG325" s="51"/>
      <c r="AH325" s="50">
        <v>22.846410332165618</v>
      </c>
      <c r="AI325" s="50">
        <v>10.278699617473272</v>
      </c>
      <c r="AJ325" s="48">
        <v>1.5149999999999999</v>
      </c>
      <c r="AK325" s="48">
        <v>2.5205112347969489</v>
      </c>
      <c r="AL325" s="48"/>
    </row>
    <row r="326" spans="32:38" x14ac:dyDescent="0.2">
      <c r="AF326" s="48">
        <v>66.676622984027503</v>
      </c>
      <c r="AG326" s="48">
        <v>61.529496038007402</v>
      </c>
      <c r="AH326" s="50">
        <v>25.118532261389404</v>
      </c>
      <c r="AI326" s="50">
        <v>10.502790977565914</v>
      </c>
      <c r="AJ326" s="48">
        <v>1.2789999999999999</v>
      </c>
      <c r="AK326" s="48">
        <v>1.9216300079633137</v>
      </c>
      <c r="AL326" s="48">
        <v>20300000</v>
      </c>
    </row>
    <row r="327" spans="32:38" x14ac:dyDescent="0.2">
      <c r="AF327" s="48">
        <v>50.040662039290197</v>
      </c>
      <c r="AG327" s="48">
        <v>65.866583039835305</v>
      </c>
      <c r="AH327" s="50">
        <v>-16.422869356560284</v>
      </c>
      <c r="AI327" s="50">
        <v>10.030208305315284</v>
      </c>
      <c r="AJ327" s="48">
        <v>1.143</v>
      </c>
      <c r="AK327" s="48">
        <v>1.474099198308519</v>
      </c>
      <c r="AL327" s="48">
        <v>1705000</v>
      </c>
    </row>
    <row r="328" spans="32:38" x14ac:dyDescent="0.2">
      <c r="AF328" s="51"/>
      <c r="AG328" s="51"/>
      <c r="AH328" s="50">
        <v>20.901242181305612</v>
      </c>
      <c r="AI328" s="50">
        <v>10.220012151347644</v>
      </c>
      <c r="AJ328" s="48">
        <v>1.02</v>
      </c>
      <c r="AK328" s="48">
        <v>1.8860713374867928</v>
      </c>
      <c r="AL328" s="48"/>
    </row>
    <row r="329" spans="32:38" x14ac:dyDescent="0.2">
      <c r="AF329" s="48">
        <v>45.922688464861899</v>
      </c>
      <c r="AG329" s="48">
        <v>56.548032612548703</v>
      </c>
      <c r="AH329" s="50">
        <v>44.059460050278723</v>
      </c>
      <c r="AI329" s="50">
        <v>10.585068096724608</v>
      </c>
      <c r="AJ329" s="48">
        <v>1.149</v>
      </c>
      <c r="AK329" s="48">
        <v>1.396079919069297</v>
      </c>
      <c r="AL329" s="48">
        <v>2103157</v>
      </c>
    </row>
    <row r="330" spans="32:38" x14ac:dyDescent="0.2">
      <c r="AF330" s="48">
        <v>51.794270251666902</v>
      </c>
      <c r="AG330" s="48">
        <v>65.502946329033193</v>
      </c>
      <c r="AH330" s="50">
        <v>6.59838138593829</v>
      </c>
      <c r="AI330" s="50">
        <v>10.648966238356156</v>
      </c>
      <c r="AJ330" s="48">
        <v>1.07</v>
      </c>
      <c r="AK330" s="48">
        <v>1.4602244418610169</v>
      </c>
      <c r="AL330" s="48">
        <v>2750000</v>
      </c>
    </row>
    <row r="331" spans="32:38" x14ac:dyDescent="0.2">
      <c r="AF331" s="48">
        <v>50.3191362951504</v>
      </c>
      <c r="AG331" s="48">
        <v>65.619808604883204</v>
      </c>
      <c r="AH331" s="50">
        <v>7.3951932430188148</v>
      </c>
      <c r="AI331" s="50">
        <v>10.720311477789672</v>
      </c>
      <c r="AJ331" s="48">
        <v>0.86499999999999999</v>
      </c>
      <c r="AK331" s="48">
        <v>1.4823487827508506</v>
      </c>
      <c r="AL331" s="48">
        <v>2200000</v>
      </c>
    </row>
    <row r="332" spans="32:38" x14ac:dyDescent="0.2">
      <c r="AF332" s="48">
        <v>56.5771629061311</v>
      </c>
      <c r="AG332" s="48">
        <v>77.009521862312596</v>
      </c>
      <c r="AH332" s="50">
        <v>7.3211682057173153</v>
      </c>
      <c r="AI332" s="50">
        <v>10.790967202556164</v>
      </c>
      <c r="AJ332" s="48">
        <v>0.78800000000000003</v>
      </c>
      <c r="AK332" s="48">
        <v>1.3771922601893782</v>
      </c>
      <c r="AL332" s="48">
        <v>2847000</v>
      </c>
    </row>
    <row r="333" spans="32:38" x14ac:dyDescent="0.2">
      <c r="AF333" s="48">
        <v>56.997775732223303</v>
      </c>
      <c r="AG333" s="48">
        <v>74.590895446991297</v>
      </c>
      <c r="AH333" s="50">
        <v>-26.976121860848085</v>
      </c>
      <c r="AI333" s="50">
        <v>10.476583502028243</v>
      </c>
      <c r="AJ333" s="48">
        <v>0.58399999999999996</v>
      </c>
      <c r="AK333" s="48">
        <v>1.9169837914023962</v>
      </c>
      <c r="AL333" s="48">
        <v>1977000</v>
      </c>
    </row>
    <row r="334" spans="32:38" x14ac:dyDescent="0.2">
      <c r="AF334" s="48">
        <v>70.344894226924595</v>
      </c>
      <c r="AG334" s="48">
        <v>75.309994767137596</v>
      </c>
      <c r="AH334" s="50">
        <v>-21.606765327695559</v>
      </c>
      <c r="AI334" s="50">
        <v>10.23315094722801</v>
      </c>
      <c r="AJ334" s="48">
        <v>0.42899999999999999</v>
      </c>
      <c r="AK334" s="48">
        <v>2.8031643293779216</v>
      </c>
      <c r="AL334" s="48">
        <v>1840000</v>
      </c>
    </row>
    <row r="335" spans="32:38" x14ac:dyDescent="0.2">
      <c r="AF335" s="48">
        <v>73.586484139448601</v>
      </c>
      <c r="AG335" s="48">
        <v>85.711810466760895</v>
      </c>
      <c r="AH335" s="50">
        <v>9.4570298453793598</v>
      </c>
      <c r="AI335" s="50">
        <v>10.323512811975622</v>
      </c>
      <c r="AJ335" s="48">
        <v>0.42799999999999999</v>
      </c>
      <c r="AK335" s="48">
        <v>2.3648817345597899</v>
      </c>
      <c r="AL335" s="48">
        <v>1919000</v>
      </c>
    </row>
    <row r="336" spans="32:38" x14ac:dyDescent="0.2">
      <c r="AF336" s="48">
        <v>74.652931777983099</v>
      </c>
      <c r="AG336" s="48">
        <v>78.078780820628594</v>
      </c>
      <c r="AH336" s="50">
        <v>7.8022339027595269</v>
      </c>
      <c r="AI336" s="50">
        <v>10.398641006907823</v>
      </c>
      <c r="AJ336" s="48">
        <v>0.46400000000000002</v>
      </c>
      <c r="AK336" s="48">
        <v>2.1486210574432425</v>
      </c>
      <c r="AL336" s="48">
        <v>2065000</v>
      </c>
    </row>
    <row r="337" spans="32:38" x14ac:dyDescent="0.2">
      <c r="AF337" s="48">
        <v>60.580022310252403</v>
      </c>
      <c r="AG337" s="48">
        <v>56.408870876955902</v>
      </c>
      <c r="AH337" s="50">
        <v>-33.168717616580309</v>
      </c>
      <c r="AI337" s="50">
        <v>9.0185743563542289</v>
      </c>
      <c r="AJ337" s="48">
        <v>1.968</v>
      </c>
      <c r="AK337" s="48">
        <v>3.0623864324651726</v>
      </c>
      <c r="AL337" s="48">
        <v>16916133</v>
      </c>
    </row>
    <row r="338" spans="32:38" x14ac:dyDescent="0.2">
      <c r="AF338" s="48">
        <v>46.9560910447968</v>
      </c>
      <c r="AG338" s="48">
        <v>29.279220779220701</v>
      </c>
      <c r="AH338" s="50">
        <v>16.486977589339794</v>
      </c>
      <c r="AI338" s="50">
        <v>9.1711836567749891</v>
      </c>
      <c r="AJ338" s="48">
        <v>2.0870000000000002</v>
      </c>
      <c r="AK338" s="48">
        <v>2.5969217970049918</v>
      </c>
      <c r="AL338" s="48"/>
    </row>
    <row r="339" spans="32:38" x14ac:dyDescent="0.2">
      <c r="AF339" s="51"/>
      <c r="AG339" s="51"/>
      <c r="AH339" s="50">
        <v>-17.533277870216306</v>
      </c>
      <c r="AI339" s="50">
        <v>8.9784083146288935</v>
      </c>
      <c r="AJ339" s="48">
        <v>2.1709999999999998</v>
      </c>
      <c r="AK339" s="48">
        <v>2.0809583858764187</v>
      </c>
      <c r="AL339" s="48"/>
    </row>
    <row r="340" spans="32:38" x14ac:dyDescent="0.2">
      <c r="AF340" s="48">
        <v>48.731092642759499</v>
      </c>
      <c r="AG340" s="48">
        <v>42.053193183627897</v>
      </c>
      <c r="AH340" s="50">
        <v>-5.5989911727616644</v>
      </c>
      <c r="AI340" s="50">
        <v>8.920789888464375</v>
      </c>
      <c r="AJ340" s="48">
        <v>5.8650000000000002</v>
      </c>
      <c r="AK340" s="48">
        <v>3.2496660432807909</v>
      </c>
      <c r="AL340" s="48"/>
    </row>
    <row r="341" spans="32:38" x14ac:dyDescent="0.2">
      <c r="AF341" s="48">
        <v>50.041705595096701</v>
      </c>
      <c r="AG341" s="48">
        <v>43.613749434644902</v>
      </c>
      <c r="AH341" s="50">
        <v>-8.3622762489981302</v>
      </c>
      <c r="AI341" s="50">
        <v>8.8334627207199308</v>
      </c>
      <c r="AJ341" s="48">
        <v>3.5979999999999999</v>
      </c>
      <c r="AK341" s="48">
        <v>3.9565597667638484</v>
      </c>
      <c r="AL341" s="48"/>
    </row>
    <row r="342" spans="32:38" x14ac:dyDescent="0.2">
      <c r="AF342" s="48">
        <v>56.575894813514402</v>
      </c>
      <c r="AG342" s="48">
        <v>51.595057978210697</v>
      </c>
      <c r="AH342" s="50">
        <v>11.326530612244898</v>
      </c>
      <c r="AI342" s="50">
        <v>8.9407601348883841</v>
      </c>
      <c r="AJ342" s="48">
        <v>3.3980000000000001</v>
      </c>
      <c r="AK342" s="48">
        <v>6.6207935053031299</v>
      </c>
      <c r="AL342" s="48"/>
    </row>
    <row r="343" spans="32:38" x14ac:dyDescent="0.2">
      <c r="AF343" s="51"/>
      <c r="AG343" s="51"/>
      <c r="AH343" s="50">
        <v>-3.6270786958229668</v>
      </c>
      <c r="AI343" s="50">
        <v>8.9038152117229217</v>
      </c>
      <c r="AJ343" s="48">
        <v>3.895</v>
      </c>
      <c r="AK343" s="48">
        <v>6.6603260869565215</v>
      </c>
      <c r="AL343" s="48"/>
    </row>
    <row r="344" spans="32:38" x14ac:dyDescent="0.2">
      <c r="AF344" s="48">
        <v>54.564217861305103</v>
      </c>
      <c r="AG344" s="48">
        <v>51.025850340136003</v>
      </c>
      <c r="AH344" s="50">
        <v>1.888586956521739</v>
      </c>
      <c r="AI344" s="50">
        <v>8.9225249573013894</v>
      </c>
      <c r="AJ344" s="48">
        <v>6.1660000000000004</v>
      </c>
      <c r="AK344" s="48">
        <v>6.2454993999199893</v>
      </c>
      <c r="AL344" s="48"/>
    </row>
    <row r="345" spans="32:38" x14ac:dyDescent="0.2">
      <c r="AF345" s="51"/>
      <c r="AG345" s="51"/>
      <c r="AH345" s="50">
        <v>7.094279237231631</v>
      </c>
      <c r="AI345" s="50">
        <v>8.9910643321884613</v>
      </c>
      <c r="AJ345" s="48">
        <v>4.3970000000000002</v>
      </c>
      <c r="AK345" s="48">
        <v>5.7716349147055164</v>
      </c>
      <c r="AL345" s="48"/>
    </row>
    <row r="346" spans="32:38" x14ac:dyDescent="0.2">
      <c r="AF346" s="48">
        <v>65.311121643349395</v>
      </c>
      <c r="AG346" s="48">
        <v>72.814354727398097</v>
      </c>
      <c r="AH346" s="50">
        <v>8.1558959033744252</v>
      </c>
      <c r="AI346" s="50">
        <v>9.0694678130947679</v>
      </c>
      <c r="AJ346" s="48">
        <v>2.778</v>
      </c>
      <c r="AK346" s="48">
        <v>5.2155192263412387</v>
      </c>
      <c r="AL346" s="48">
        <v>11576000</v>
      </c>
    </row>
    <row r="347" spans="32:38" x14ac:dyDescent="0.2">
      <c r="AF347" s="51"/>
      <c r="AG347" s="51"/>
      <c r="AH347" s="50">
        <v>-47.307869305108149</v>
      </c>
      <c r="AI347" s="50">
        <v>8.9890700650436539</v>
      </c>
      <c r="AJ347" s="48">
        <v>0.93400000000000005</v>
      </c>
      <c r="AK347" s="48">
        <v>3.7038053649407363</v>
      </c>
      <c r="AL347" s="48"/>
    </row>
    <row r="348" spans="32:38" x14ac:dyDescent="0.2">
      <c r="AF348" s="48">
        <v>37.772640889195699</v>
      </c>
      <c r="AG348" s="48">
        <v>34.776122069754102</v>
      </c>
      <c r="AH348" s="50">
        <v>24.017467248908297</v>
      </c>
      <c r="AI348" s="50">
        <v>9.2043222996506202</v>
      </c>
      <c r="AJ348" s="48">
        <v>0.79700000000000004</v>
      </c>
      <c r="AK348" s="48">
        <v>3.3125754527162976</v>
      </c>
      <c r="AL348" s="48"/>
    </row>
    <row r="349" spans="32:38" x14ac:dyDescent="0.2">
      <c r="AF349" s="48">
        <v>43.615799548944899</v>
      </c>
      <c r="AG349" s="48">
        <v>34.204283228648599</v>
      </c>
      <c r="AH349" s="50">
        <v>15.231388329979879</v>
      </c>
      <c r="AI349" s="50">
        <v>9.3460942929538025</v>
      </c>
      <c r="AJ349" s="48">
        <v>0.80100000000000005</v>
      </c>
      <c r="AK349" s="48">
        <v>3.5897503055701065</v>
      </c>
      <c r="AL349" s="48">
        <v>8242091</v>
      </c>
    </row>
    <row r="350" spans="32:38" x14ac:dyDescent="0.2">
      <c r="AF350" s="48"/>
      <c r="AG350" s="48"/>
      <c r="AH350" s="50">
        <v>-17.042081368954076</v>
      </c>
      <c r="AI350" s="50">
        <v>9.159257581746866</v>
      </c>
      <c r="AJ350" s="48">
        <v>0.95399999999999996</v>
      </c>
      <c r="AK350" s="48">
        <v>4.5596716480740893</v>
      </c>
      <c r="AL350" s="48"/>
    </row>
    <row r="351" spans="32:38" x14ac:dyDescent="0.2">
      <c r="AF351" s="48">
        <v>43.742907368280299</v>
      </c>
      <c r="AG351" s="48">
        <v>31.726812338421201</v>
      </c>
      <c r="AH351" s="50">
        <v>9.4190696695432532</v>
      </c>
      <c r="AI351" s="50">
        <v>9.2492725819779711</v>
      </c>
      <c r="AJ351" s="48">
        <v>1.03</v>
      </c>
      <c r="AK351" s="48">
        <v>4.1239780705972873</v>
      </c>
      <c r="AL351" s="48">
        <v>7408759.0499999998</v>
      </c>
    </row>
    <row r="352" spans="32:38" x14ac:dyDescent="0.2">
      <c r="AF352" s="48">
        <v>43.295496769890399</v>
      </c>
      <c r="AG352" s="48">
        <v>32.823458654538399</v>
      </c>
      <c r="AH352" s="50">
        <v>88.188900644416663</v>
      </c>
      <c r="AI352" s="50">
        <v>9.8815486450173733</v>
      </c>
      <c r="AJ352" s="48">
        <v>1.1719999999999999</v>
      </c>
      <c r="AK352" s="48">
        <v>2.5880098129408156</v>
      </c>
      <c r="AL352" s="48">
        <v>6622589.2000000002</v>
      </c>
    </row>
    <row r="353" spans="32:38" x14ac:dyDescent="0.2">
      <c r="AF353" s="48">
        <v>46.275955983642703</v>
      </c>
      <c r="AG353" s="48">
        <v>39.694602272727302</v>
      </c>
      <c r="AH353" s="50">
        <v>-32.817131759174082</v>
      </c>
      <c r="AI353" s="50">
        <v>9.4837967371639813</v>
      </c>
      <c r="AJ353" s="48">
        <v>1.288</v>
      </c>
      <c r="AK353" s="48">
        <v>2.2466337010270063</v>
      </c>
      <c r="AL353" s="48">
        <v>7970000</v>
      </c>
    </row>
    <row r="354" spans="32:38" x14ac:dyDescent="0.2">
      <c r="AF354" s="48">
        <v>62.693281084605097</v>
      </c>
      <c r="AG354" s="48">
        <v>51.172704199353902</v>
      </c>
      <c r="AH354" s="50">
        <v>-21.612780524914417</v>
      </c>
      <c r="AI354" s="50">
        <v>9.2402874483441355</v>
      </c>
      <c r="AJ354" s="48">
        <v>2.9710000000000001</v>
      </c>
      <c r="AK354" s="48">
        <v>2.5148486024844718</v>
      </c>
      <c r="AL354" s="48">
        <v>5770000</v>
      </c>
    </row>
    <row r="355" spans="32:38" x14ac:dyDescent="0.2">
      <c r="AF355" s="48">
        <v>61.267181443348001</v>
      </c>
      <c r="AG355" s="48">
        <v>48.171754780570502</v>
      </c>
      <c r="AH355" s="50">
        <v>35.374611801242231</v>
      </c>
      <c r="AI355" s="50">
        <v>9.5431631000922348</v>
      </c>
      <c r="AJ355" s="48">
        <v>2.3410000000000002</v>
      </c>
      <c r="AK355" s="48">
        <v>2.1679690300379955</v>
      </c>
      <c r="AL355" s="48">
        <v>5940000</v>
      </c>
    </row>
    <row r="356" spans="32:38" x14ac:dyDescent="0.2">
      <c r="AF356" s="51"/>
      <c r="AG356" s="51"/>
      <c r="AH356" s="50">
        <v>-23.048247186178219</v>
      </c>
      <c r="AI356" s="50">
        <v>9.2811715527367742</v>
      </c>
      <c r="AJ356" s="48">
        <v>1.6910000000000001</v>
      </c>
      <c r="AK356" s="48">
        <v>1.8228060368921184</v>
      </c>
      <c r="AL356" s="48"/>
    </row>
    <row r="357" spans="32:38" x14ac:dyDescent="0.2">
      <c r="AF357" s="51"/>
      <c r="AG357" s="51"/>
      <c r="AH357" s="50">
        <v>-43.134287984581313</v>
      </c>
      <c r="AI357" s="50">
        <v>11.11648451637668</v>
      </c>
      <c r="AJ357" s="48">
        <v>1.2629999999999999</v>
      </c>
      <c r="AK357" s="48">
        <v>0.52963386897771703</v>
      </c>
      <c r="AL357" s="48"/>
    </row>
    <row r="358" spans="32:38" x14ac:dyDescent="0.2">
      <c r="AF358" s="48">
        <v>51.427114139823203</v>
      </c>
      <c r="AG358" s="48">
        <v>49.187388640685</v>
      </c>
      <c r="AH358" s="50">
        <v>20.916888406594222</v>
      </c>
      <c r="AI358" s="50">
        <v>11.306417767307444</v>
      </c>
      <c r="AJ358" s="48">
        <v>1.4370000000000001</v>
      </c>
      <c r="AK358" s="48">
        <v>0.46250399547589194</v>
      </c>
      <c r="AL358" s="48"/>
    </row>
    <row r="359" spans="32:38" x14ac:dyDescent="0.2">
      <c r="AF359" s="51"/>
      <c r="AG359" s="51"/>
      <c r="AH359" s="50">
        <v>53.788940522731188</v>
      </c>
      <c r="AI359" s="50">
        <v>11.73682872763068</v>
      </c>
      <c r="AJ359" s="48">
        <v>1.5189999999999999</v>
      </c>
      <c r="AK359" s="48">
        <v>0.34200407690155482</v>
      </c>
      <c r="AL359" s="48"/>
    </row>
    <row r="360" spans="32:38" x14ac:dyDescent="0.2">
      <c r="AF360" s="48">
        <v>51.991991926817498</v>
      </c>
      <c r="AG360" s="48">
        <v>46.368826379648802</v>
      </c>
      <c r="AH360" s="50">
        <v>10.544785962668373</v>
      </c>
      <c r="AI360" s="50">
        <v>11.837079283316969</v>
      </c>
      <c r="AJ360" s="48">
        <v>1.5680000000000001</v>
      </c>
      <c r="AK360" s="48">
        <v>0.3216305338212111</v>
      </c>
      <c r="AL360" s="48">
        <v>25800000</v>
      </c>
    </row>
    <row r="361" spans="32:38" x14ac:dyDescent="0.2">
      <c r="AF361" s="51"/>
      <c r="AG361" s="51"/>
      <c r="AH361" s="50">
        <v>-0.15330546837713147</v>
      </c>
      <c r="AI361" s="50">
        <v>11.835545052302459</v>
      </c>
      <c r="AJ361" s="48">
        <v>1.482</v>
      </c>
      <c r="AK361" s="48">
        <v>0.34228022654518592</v>
      </c>
      <c r="AL361" s="48"/>
    </row>
    <row r="362" spans="32:38" x14ac:dyDescent="0.2">
      <c r="AF362" s="48">
        <v>53.230140899536202</v>
      </c>
      <c r="AG362" s="48">
        <v>49.791761261724503</v>
      </c>
      <c r="AH362" s="50">
        <v>-5.2363225516751886</v>
      </c>
      <c r="AI362" s="50">
        <v>11.78176105287563</v>
      </c>
      <c r="AJ362" s="48">
        <v>1.3440000000000001</v>
      </c>
      <c r="AK362" s="48">
        <v>0.34812448411849223</v>
      </c>
      <c r="AL362" s="48"/>
    </row>
    <row r="363" spans="32:38" x14ac:dyDescent="0.2">
      <c r="AF363" s="48">
        <v>53.1525329049554</v>
      </c>
      <c r="AG363" s="48">
        <v>49.877140851945903</v>
      </c>
      <c r="AH363" s="50">
        <v>-37.464461496132799</v>
      </c>
      <c r="AI363" s="50">
        <v>11.312325878090913</v>
      </c>
      <c r="AJ363" s="48">
        <v>1.167</v>
      </c>
      <c r="AK363" s="48">
        <v>0.54193146265154479</v>
      </c>
      <c r="AL363" s="48"/>
    </row>
    <row r="364" spans="32:38" x14ac:dyDescent="0.2">
      <c r="AF364" s="48">
        <v>52.227440732082897</v>
      </c>
      <c r="AG364" s="48">
        <v>52.598350253807098</v>
      </c>
      <c r="AH364" s="50">
        <v>-14.247653500195542</v>
      </c>
      <c r="AI364" s="50">
        <v>11.158619142203678</v>
      </c>
      <c r="AJ364" s="48">
        <v>1.1559999999999999</v>
      </c>
      <c r="AK364" s="48">
        <v>0.65805375823048196</v>
      </c>
      <c r="AL364" s="48"/>
    </row>
    <row r="365" spans="32:38" x14ac:dyDescent="0.2">
      <c r="AF365" s="48">
        <v>51.924571907623097</v>
      </c>
      <c r="AG365" s="48">
        <v>51.321171722024403</v>
      </c>
      <c r="AH365" s="50">
        <v>25.996921585953309</v>
      </c>
      <c r="AI365" s="50">
        <v>11.389706431011088</v>
      </c>
      <c r="AJ365" s="48">
        <v>1.2809999999999999</v>
      </c>
      <c r="AK365" s="48">
        <v>0.56735326388181928</v>
      </c>
      <c r="AL365" s="48">
        <v>25754400</v>
      </c>
    </row>
    <row r="366" spans="32:38" x14ac:dyDescent="0.2">
      <c r="AF366" s="51"/>
      <c r="AG366" s="51"/>
      <c r="AH366" s="50">
        <v>26.016039453889402</v>
      </c>
      <c r="AI366" s="50">
        <v>11.620945441125958</v>
      </c>
      <c r="AJ366" s="48">
        <v>1.262</v>
      </c>
      <c r="AK366" s="48">
        <v>0.4501961277119032</v>
      </c>
      <c r="AL366" s="48"/>
    </row>
    <row r="367" spans="32:38" x14ac:dyDescent="0.2">
      <c r="AF367" s="48">
        <v>28.346998702414499</v>
      </c>
      <c r="AG367" s="48">
        <v>13.7756699223641</v>
      </c>
      <c r="AH367" s="50">
        <v>-39.317224168615056</v>
      </c>
      <c r="AI367" s="50">
        <v>8.3519283777797906</v>
      </c>
      <c r="AJ367" s="48">
        <v>0.78700000000000003</v>
      </c>
      <c r="AK367" s="48">
        <v>4.2749381480417137</v>
      </c>
      <c r="AL367" s="48">
        <v>394805</v>
      </c>
    </row>
    <row r="368" spans="32:38" x14ac:dyDescent="0.2">
      <c r="AF368" s="48">
        <v>23.5464184025039</v>
      </c>
      <c r="AG368" s="48">
        <v>9.8154302458547704</v>
      </c>
      <c r="AH368" s="50">
        <v>38.091769761128525</v>
      </c>
      <c r="AI368" s="50">
        <v>8.6746766542045801</v>
      </c>
      <c r="AJ368" s="48">
        <v>0.88200000000000001</v>
      </c>
      <c r="AK368" s="48">
        <v>3.694677271948315</v>
      </c>
      <c r="AL368" s="48"/>
    </row>
    <row r="369" spans="32:38" x14ac:dyDescent="0.2">
      <c r="AF369" s="48">
        <v>38.229548694879099</v>
      </c>
      <c r="AG369" s="48">
        <v>31.158555145591901</v>
      </c>
      <c r="AH369" s="50">
        <v>64.024424519721904</v>
      </c>
      <c r="AI369" s="50">
        <v>9.1695218149500199</v>
      </c>
      <c r="AJ369" s="48">
        <v>1.016</v>
      </c>
      <c r="AK369" s="48">
        <v>2.5873657934300849</v>
      </c>
      <c r="AL369" s="48"/>
    </row>
    <row r="370" spans="32:38" x14ac:dyDescent="0.2">
      <c r="AF370" s="48">
        <v>33.8230174514227</v>
      </c>
      <c r="AG370" s="48">
        <v>29.164662497995799</v>
      </c>
      <c r="AH370" s="50">
        <v>19.258069217053745</v>
      </c>
      <c r="AI370" s="50">
        <v>9.3456414228315001</v>
      </c>
      <c r="AJ370" s="48">
        <v>0.97799999999999998</v>
      </c>
      <c r="AK370" s="48">
        <v>2.3877213831930537</v>
      </c>
      <c r="AL370" s="48">
        <v>4907423.7589999996</v>
      </c>
    </row>
    <row r="371" spans="32:38" x14ac:dyDescent="0.2">
      <c r="AF371" s="51"/>
      <c r="AG371" s="51"/>
      <c r="AH371" s="50">
        <v>24.318955657765073</v>
      </c>
      <c r="AI371" s="50">
        <v>9.5633217229912084</v>
      </c>
      <c r="AJ371" s="48">
        <v>1.0389999999999999</v>
      </c>
      <c r="AK371" s="48">
        <v>2.1481162921836972</v>
      </c>
      <c r="AL371" s="48"/>
    </row>
    <row r="372" spans="32:38" x14ac:dyDescent="0.2">
      <c r="AF372" s="48">
        <v>35.9678735854989</v>
      </c>
      <c r="AG372" s="48">
        <v>38.029439654415498</v>
      </c>
      <c r="AH372" s="50">
        <v>22.76715750093129</v>
      </c>
      <c r="AI372" s="50">
        <v>9.7684410698849966</v>
      </c>
      <c r="AJ372" s="48">
        <v>0.98099999999999998</v>
      </c>
      <c r="AK372" s="48">
        <v>1.9894511725351509</v>
      </c>
      <c r="AL372" s="48">
        <v>4699375</v>
      </c>
    </row>
    <row r="373" spans="32:38" x14ac:dyDescent="0.2">
      <c r="AF373" s="48">
        <v>41.274225843257902</v>
      </c>
      <c r="AG373" s="48">
        <v>38.661123493219499</v>
      </c>
      <c r="AH373" s="50">
        <v>-50.10550830497327</v>
      </c>
      <c r="AI373" s="50">
        <v>9.0731814936880877</v>
      </c>
      <c r="AJ373" s="48">
        <v>0.98199999999999998</v>
      </c>
      <c r="AK373" s="48">
        <v>3.0940884576690664</v>
      </c>
      <c r="AL373" s="48">
        <v>3893053.5</v>
      </c>
    </row>
    <row r="374" spans="32:38" x14ac:dyDescent="0.2">
      <c r="AF374" s="48">
        <v>43.542213755175901</v>
      </c>
      <c r="AG374" s="48">
        <v>40.801222888786299</v>
      </c>
      <c r="AH374" s="50">
        <v>-15.54110730316412</v>
      </c>
      <c r="AI374" s="50">
        <v>8.9042762467342946</v>
      </c>
      <c r="AJ374" s="48">
        <v>1.1279999999999999</v>
      </c>
      <c r="AK374" s="48">
        <v>4.0007954212418895</v>
      </c>
      <c r="AL374" s="48">
        <v>3486323.05</v>
      </c>
    </row>
    <row r="375" spans="32:38" x14ac:dyDescent="0.2">
      <c r="AF375" s="48">
        <v>47.508645153406199</v>
      </c>
      <c r="AG375" s="48">
        <v>44.089981001463102</v>
      </c>
      <c r="AH375" s="50">
        <v>52.454235098651523</v>
      </c>
      <c r="AI375" s="50">
        <v>9.325970514041579</v>
      </c>
      <c r="AJ375" s="48">
        <v>1.095</v>
      </c>
      <c r="AK375" s="48">
        <v>2.6575444115104072</v>
      </c>
      <c r="AL375" s="48">
        <v>3519512.5</v>
      </c>
    </row>
    <row r="376" spans="32:38" x14ac:dyDescent="0.2">
      <c r="AF376" s="51"/>
      <c r="AG376" s="51"/>
      <c r="AH376" s="50">
        <v>51.536575636528902</v>
      </c>
      <c r="AI376" s="50">
        <v>9.7416273472084107</v>
      </c>
      <c r="AJ376" s="48">
        <v>0.82699999999999996</v>
      </c>
      <c r="AK376" s="48">
        <v>1.9948310530907809</v>
      </c>
      <c r="AL376" s="48"/>
    </row>
    <row r="377" spans="32:38" x14ac:dyDescent="0.2">
      <c r="AF377" s="48">
        <v>10.6574129353501</v>
      </c>
      <c r="AG377" s="48">
        <v>0</v>
      </c>
      <c r="AH377" s="50">
        <v>-7.0327376767171712</v>
      </c>
      <c r="AI377" s="50">
        <v>6.7790988415736981</v>
      </c>
      <c r="AJ377" s="48">
        <v>1.0029999999999999</v>
      </c>
      <c r="AK377" s="48">
        <v>4.1891294656057942</v>
      </c>
      <c r="AL377" s="48"/>
    </row>
    <row r="378" spans="32:38" x14ac:dyDescent="0.2">
      <c r="AF378" s="48">
        <v>10.620037415713799</v>
      </c>
      <c r="AG378" s="48">
        <v>0.100057175528873</v>
      </c>
      <c r="AH378" s="50">
        <v>-4.0079565460674447</v>
      </c>
      <c r="AI378" s="50">
        <v>6.7381939629304464</v>
      </c>
      <c r="AJ378" s="48">
        <v>1.0820000000000001</v>
      </c>
      <c r="AK378" s="48">
        <v>4.745100617865373</v>
      </c>
      <c r="AL378" s="48"/>
    </row>
    <row r="379" spans="32:38" x14ac:dyDescent="0.2">
      <c r="AF379" s="48">
        <v>14.3990406081311</v>
      </c>
      <c r="AG379" s="48">
        <v>3.10177244139508</v>
      </c>
      <c r="AH379" s="50">
        <v>16.092816056206207</v>
      </c>
      <c r="AI379" s="50">
        <v>6.8874137865242018</v>
      </c>
      <c r="AJ379" s="48">
        <v>1.1599999999999999</v>
      </c>
      <c r="AK379" s="48">
        <v>4.4205042740625231</v>
      </c>
      <c r="AL379" s="48"/>
    </row>
    <row r="380" spans="32:38" x14ac:dyDescent="0.2">
      <c r="AF380" s="48">
        <v>10.838972762274601</v>
      </c>
      <c r="AG380" s="48">
        <v>0.98204264870931401</v>
      </c>
      <c r="AH380" s="50">
        <v>22.929916804781072</v>
      </c>
      <c r="AI380" s="50">
        <v>7.0938580114460841</v>
      </c>
      <c r="AJ380" s="48">
        <v>1.083</v>
      </c>
      <c r="AK380" s="48">
        <v>3.8324090570223137</v>
      </c>
      <c r="AL380" s="48"/>
    </row>
    <row r="381" spans="32:38" x14ac:dyDescent="0.2">
      <c r="AF381" s="48">
        <v>13.3611628037008</v>
      </c>
      <c r="AG381" s="48">
        <v>2.5267379679144302</v>
      </c>
      <c r="AH381" s="50">
        <v>44.973956992925132</v>
      </c>
      <c r="AI381" s="50">
        <v>7.4652419448019645</v>
      </c>
      <c r="AJ381" s="48">
        <v>1.1819999999999999</v>
      </c>
      <c r="AK381" s="48">
        <v>2.8523980717846755</v>
      </c>
      <c r="AL381" s="48"/>
    </row>
    <row r="382" spans="32:38" x14ac:dyDescent="0.2">
      <c r="AF382" s="48">
        <v>26.922311056398598</v>
      </c>
      <c r="AG382" s="48">
        <v>30.6316399459146</v>
      </c>
      <c r="AH382" s="50">
        <v>24.436716261671965</v>
      </c>
      <c r="AI382" s="50">
        <v>7.68386904236971</v>
      </c>
      <c r="AJ382" s="48">
        <v>1.288</v>
      </c>
      <c r="AK382" s="48">
        <v>2.5023877007525503</v>
      </c>
      <c r="AL382" s="48"/>
    </row>
    <row r="383" spans="32:38" x14ac:dyDescent="0.2">
      <c r="AF383" s="48">
        <v>27.0227768137621</v>
      </c>
      <c r="AG383" s="48">
        <v>28.913195316423899</v>
      </c>
      <c r="AH383" s="50">
        <v>-37.545184999063508</v>
      </c>
      <c r="AI383" s="50">
        <v>7.2131421916773633</v>
      </c>
      <c r="AJ383" s="48">
        <v>1.5549999999999999</v>
      </c>
      <c r="AK383" s="48">
        <v>3.8771683306929963</v>
      </c>
      <c r="AL383" s="48"/>
    </row>
    <row r="384" spans="32:38" x14ac:dyDescent="0.2">
      <c r="AF384" s="48">
        <v>32.501279023782502</v>
      </c>
      <c r="AG384" s="48">
        <v>33.306991232118101</v>
      </c>
      <c r="AH384" s="50">
        <v>-14.845300814206253</v>
      </c>
      <c r="AI384" s="50">
        <v>7.0524415984248767</v>
      </c>
      <c r="AJ384" s="48">
        <v>1.0629999999999999</v>
      </c>
      <c r="AK384" s="48">
        <v>4.4325265623526304</v>
      </c>
      <c r="AL384" s="48"/>
    </row>
    <row r="385" spans="32:38" x14ac:dyDescent="0.2">
      <c r="AF385" s="48">
        <v>32.742773902112198</v>
      </c>
      <c r="AG385" s="48">
        <v>29.8902731373305</v>
      </c>
      <c r="AH385" s="50">
        <v>52.6567544391729</v>
      </c>
      <c r="AI385" s="50">
        <v>7.4754633785206694</v>
      </c>
      <c r="AJ385" s="48">
        <v>0.96099999999999997</v>
      </c>
      <c r="AK385" s="48">
        <v>2.6795675593562929</v>
      </c>
      <c r="AL385" s="48"/>
    </row>
    <row r="386" spans="32:38" x14ac:dyDescent="0.2">
      <c r="AF386" s="48">
        <v>33.510157373308601</v>
      </c>
      <c r="AG386" s="48">
        <v>29.2173655783469</v>
      </c>
      <c r="AH386" s="50">
        <v>24.029273009756729</v>
      </c>
      <c r="AI386" s="50">
        <v>7.6908108029361779</v>
      </c>
      <c r="AJ386" s="48">
        <v>0.94399999999999995</v>
      </c>
      <c r="AK386" s="48">
        <v>1.9188962538182972</v>
      </c>
      <c r="AL386" s="48"/>
    </row>
    <row r="387" spans="32:38" x14ac:dyDescent="0.2">
      <c r="AF387" s="51"/>
      <c r="AG387" s="51"/>
      <c r="AH387" s="50">
        <v>-11.067385954478826</v>
      </c>
      <c r="AI387" s="50">
        <v>9.1369563377161782</v>
      </c>
      <c r="AJ387" s="50"/>
      <c r="AK387" s="48">
        <v>1.321776123577459</v>
      </c>
      <c r="AL387" s="48"/>
    </row>
    <row r="388" spans="32:38" x14ac:dyDescent="0.2">
      <c r="AF388" s="51"/>
      <c r="AG388" s="51"/>
      <c r="AH388" s="50">
        <v>-12.895957670531924</v>
      </c>
      <c r="AI388" s="50">
        <v>8.998889444721657</v>
      </c>
      <c r="AJ388" s="50"/>
      <c r="AK388" s="48">
        <v>1.6757377296274194</v>
      </c>
      <c r="AL388" s="48"/>
    </row>
    <row r="389" spans="32:38" x14ac:dyDescent="0.2">
      <c r="AF389" s="51"/>
      <c r="AG389" s="51"/>
      <c r="AH389" s="50">
        <v>9.6201549525641621</v>
      </c>
      <c r="AI389" s="50">
        <v>9.0907405118933582</v>
      </c>
      <c r="AJ389" s="50"/>
      <c r="AK389" s="48">
        <v>1.6714916248100644</v>
      </c>
      <c r="AL389" s="48"/>
    </row>
    <row r="390" spans="32:38" x14ac:dyDescent="0.2">
      <c r="AF390" s="51"/>
      <c r="AG390" s="51"/>
      <c r="AH390" s="50">
        <v>22.376254317430632</v>
      </c>
      <c r="AI390" s="50">
        <v>9.292670676488342</v>
      </c>
      <c r="AJ390" s="50"/>
      <c r="AK390" s="48">
        <v>1.406382803543589</v>
      </c>
      <c r="AL390" s="48"/>
    </row>
    <row r="391" spans="32:38" x14ac:dyDescent="0.2">
      <c r="AF391" s="51"/>
      <c r="AG391" s="51"/>
      <c r="AH391" s="50">
        <v>18.910506252265581</v>
      </c>
      <c r="AI391" s="50">
        <v>9.4658716523813062</v>
      </c>
      <c r="AJ391" s="50"/>
      <c r="AK391" s="48">
        <v>1.4141338936205115</v>
      </c>
      <c r="AL391" s="48"/>
    </row>
    <row r="392" spans="32:38" x14ac:dyDescent="0.2">
      <c r="AF392" s="51"/>
      <c r="AG392" s="51"/>
      <c r="AH392" s="50">
        <v>-5.2940121321547009</v>
      </c>
      <c r="AI392" s="50">
        <v>9.4114786944474158</v>
      </c>
      <c r="AJ392" s="50"/>
      <c r="AK392" s="48">
        <v>1.3280488232726708</v>
      </c>
      <c r="AL392" s="48"/>
    </row>
    <row r="393" spans="32:38" x14ac:dyDescent="0.2">
      <c r="AF393" s="51"/>
      <c r="AG393" s="51"/>
      <c r="AH393" s="50">
        <v>-8.0141878365602022</v>
      </c>
      <c r="AI393" s="50">
        <v>9.3279428580011281</v>
      </c>
      <c r="AJ393" s="50"/>
      <c r="AK393" s="48">
        <v>1.3196308595800719</v>
      </c>
      <c r="AL393" s="48"/>
    </row>
    <row r="394" spans="32:38" x14ac:dyDescent="0.2">
      <c r="AF394" s="51"/>
      <c r="AG394" s="51"/>
      <c r="AH394" s="50">
        <v>-21.83823586284776</v>
      </c>
      <c r="AI394" s="50">
        <v>9.0815532503366576</v>
      </c>
      <c r="AJ394" s="50"/>
      <c r="AK394" s="48">
        <v>2.1338979852498023</v>
      </c>
      <c r="AL394" s="48"/>
    </row>
    <row r="395" spans="32:38" x14ac:dyDescent="0.2">
      <c r="AF395" s="48">
        <v>46.515475986356599</v>
      </c>
      <c r="AG395" s="48">
        <v>16.520509193776501</v>
      </c>
      <c r="AH395" s="50">
        <v>71.264401939530742</v>
      </c>
      <c r="AI395" s="50">
        <v>9.6195916368717533</v>
      </c>
      <c r="AJ395" s="50"/>
      <c r="AK395" s="48">
        <v>1.8771261016543912</v>
      </c>
      <c r="AL395" s="48">
        <v>676651</v>
      </c>
    </row>
    <row r="396" spans="32:38" x14ac:dyDescent="0.2">
      <c r="AF396" s="48">
        <v>60.731314092415701</v>
      </c>
      <c r="AG396" s="48">
        <v>42.804943848422099</v>
      </c>
      <c r="AH396" s="50">
        <v>-16.630249254494618</v>
      </c>
      <c r="AI396" s="50">
        <v>9.437706993563264</v>
      </c>
      <c r="AJ396" s="48">
        <v>3.6999999999999998E-2</v>
      </c>
      <c r="AK396" s="48">
        <v>1.9744043209138924</v>
      </c>
      <c r="AL396" s="48">
        <v>643469</v>
      </c>
    </row>
    <row r="397" spans="32:38" x14ac:dyDescent="0.2">
      <c r="AF397" s="48">
        <v>82.910338545512204</v>
      </c>
      <c r="AG397" s="48">
        <v>85.690402421132305</v>
      </c>
      <c r="AH397" s="50"/>
      <c r="AI397" s="50" t="e">
        <v>#NUM!</v>
      </c>
      <c r="AJ397" s="50"/>
      <c r="AK397" s="48" t="e">
        <v>#DIV/0!</v>
      </c>
      <c r="AL397" s="48">
        <v>740000</v>
      </c>
    </row>
    <row r="398" spans="32:38" x14ac:dyDescent="0.2">
      <c r="AF398" s="48">
        <v>83.618800484557298</v>
      </c>
      <c r="AG398" s="48">
        <v>84.924921846973803</v>
      </c>
      <c r="AH398" s="50" t="e">
        <v>#DIV/0!</v>
      </c>
      <c r="AI398" s="50" t="e">
        <v>#NUM!</v>
      </c>
      <c r="AJ398" s="50"/>
      <c r="AK398" s="48" t="e">
        <v>#DIV/0!</v>
      </c>
      <c r="AL398" s="48">
        <v>642000</v>
      </c>
    </row>
    <row r="399" spans="32:38" x14ac:dyDescent="0.2">
      <c r="AF399" s="51"/>
      <c r="AG399" s="51"/>
      <c r="AH399" s="50" t="e">
        <v>#DIV/0!</v>
      </c>
      <c r="AI399" s="50" t="e">
        <v>#NUM!</v>
      </c>
      <c r="AJ399" s="48"/>
      <c r="AK399" s="48" t="e">
        <v>#DIV/0!</v>
      </c>
      <c r="AL399" s="48"/>
    </row>
    <row r="400" spans="32:38" x14ac:dyDescent="0.2">
      <c r="AF400" s="48">
        <v>81.469835694944095</v>
      </c>
      <c r="AG400" s="48">
        <v>93.665134370579906</v>
      </c>
      <c r="AH400" s="50" t="e">
        <v>#DIV/0!</v>
      </c>
      <c r="AI400" s="50">
        <v>9.7560890255314039</v>
      </c>
      <c r="AJ400" s="48">
        <v>0.97799999999999998</v>
      </c>
      <c r="AK400" s="48">
        <v>3.3055217567645867</v>
      </c>
      <c r="AL400" s="48">
        <v>706954</v>
      </c>
    </row>
    <row r="401" spans="32:38" x14ac:dyDescent="0.2">
      <c r="AF401" s="51"/>
      <c r="AG401" s="51"/>
      <c r="AH401" s="50">
        <v>32.55113274233733</v>
      </c>
      <c r="AI401" s="50">
        <v>10.037887318015784</v>
      </c>
      <c r="AJ401" s="48">
        <v>1.2270000000000001</v>
      </c>
      <c r="AK401" s="48">
        <v>2.2922148883157756</v>
      </c>
      <c r="AL401" s="48"/>
    </row>
    <row r="402" spans="32:38" x14ac:dyDescent="0.2">
      <c r="AF402" s="48">
        <v>16.441407683855601</v>
      </c>
      <c r="AG402" s="48">
        <v>3.40200382753574</v>
      </c>
      <c r="AH402" s="50">
        <v>-5.3561058415355038</v>
      </c>
      <c r="AI402" s="50">
        <v>9.4503017082165517</v>
      </c>
      <c r="AJ402" s="48">
        <v>0.63800000000000001</v>
      </c>
      <c r="AK402" s="48">
        <v>1.6938325991189427</v>
      </c>
      <c r="AL402" s="48">
        <v>1900000</v>
      </c>
    </row>
    <row r="403" spans="32:38" x14ac:dyDescent="0.2">
      <c r="AF403" s="48">
        <v>50.428442130990199</v>
      </c>
      <c r="AG403" s="48">
        <v>41.614591291061799</v>
      </c>
      <c r="AH403" s="50">
        <v>-4.3738200125865321</v>
      </c>
      <c r="AI403" s="50">
        <v>9.4055781540366841</v>
      </c>
      <c r="AJ403" s="48">
        <v>0.47499999999999998</v>
      </c>
      <c r="AK403" s="48">
        <v>1.8961829549193814</v>
      </c>
      <c r="AL403" s="48">
        <v>2100000</v>
      </c>
    </row>
    <row r="404" spans="32:38" x14ac:dyDescent="0.2">
      <c r="AF404" s="48">
        <v>62.465534299073703</v>
      </c>
      <c r="AG404" s="48">
        <v>55.957816377171198</v>
      </c>
      <c r="AH404" s="50">
        <v>20.58242843040474</v>
      </c>
      <c r="AI404" s="50">
        <v>9.592741540485795</v>
      </c>
      <c r="AJ404" s="48">
        <v>0.42599999999999999</v>
      </c>
      <c r="AK404" s="48">
        <v>1.7406876790830945</v>
      </c>
      <c r="AL404" s="48">
        <v>1700000</v>
      </c>
    </row>
    <row r="405" spans="32:38" x14ac:dyDescent="0.2">
      <c r="AF405" s="48">
        <v>60.682308682804297</v>
      </c>
      <c r="AG405" s="48">
        <v>53.954610606784499</v>
      </c>
      <c r="AH405" s="50">
        <v>36.723973256924545</v>
      </c>
      <c r="AI405" s="50">
        <v>9.9055354541534282</v>
      </c>
      <c r="AJ405" s="48">
        <v>0.44900000000000001</v>
      </c>
      <c r="AK405" s="48">
        <v>1.5709794920413154</v>
      </c>
      <c r="AL405" s="48">
        <v>2400000</v>
      </c>
    </row>
    <row r="406" spans="32:38" x14ac:dyDescent="0.2">
      <c r="AF406" s="48">
        <v>54.796373871005997</v>
      </c>
      <c r="AG406" s="48">
        <v>54.327568506672897</v>
      </c>
      <c r="AH406" s="50">
        <v>13.602115662891073</v>
      </c>
      <c r="AI406" s="50">
        <v>10.033067398072022</v>
      </c>
      <c r="AJ406" s="48">
        <v>0.59599999999999997</v>
      </c>
      <c r="AK406" s="48">
        <v>1.5290552114903149</v>
      </c>
      <c r="AL406" s="48"/>
    </row>
    <row r="407" spans="32:38" x14ac:dyDescent="0.2">
      <c r="AF407" s="48">
        <v>48.930581255158103</v>
      </c>
      <c r="AG407" s="48">
        <v>48.634956333790903</v>
      </c>
      <c r="AH407" s="50">
        <v>-5.8286115869460184</v>
      </c>
      <c r="AI407" s="50">
        <v>9.9730136151847386</v>
      </c>
      <c r="AJ407" s="48">
        <v>0.57199999999999995</v>
      </c>
      <c r="AK407" s="48">
        <v>1.5653917910447761</v>
      </c>
      <c r="AL407" s="48">
        <v>700000</v>
      </c>
    </row>
    <row r="408" spans="32:38" x14ac:dyDescent="0.2">
      <c r="AF408" s="48">
        <v>47.3060338440782</v>
      </c>
      <c r="AG408" s="48">
        <v>44.625634192589501</v>
      </c>
      <c r="AH408" s="50">
        <v>-31.17070895522388</v>
      </c>
      <c r="AI408" s="50">
        <v>9.5994728254634492</v>
      </c>
      <c r="AJ408" s="48">
        <v>0.64800000000000002</v>
      </c>
      <c r="AK408" s="48">
        <v>1.8110049468049061</v>
      </c>
      <c r="AL408" s="48"/>
    </row>
    <row r="409" spans="32:38" x14ac:dyDescent="0.2">
      <c r="AF409" s="48">
        <v>49.619626878033202</v>
      </c>
      <c r="AG409" s="48">
        <v>47.778021978021897</v>
      </c>
      <c r="AH409" s="50">
        <v>-50.863996747306359</v>
      </c>
      <c r="AI409" s="50">
        <v>8.8888946693715933</v>
      </c>
      <c r="AJ409" s="48">
        <v>0.52600000000000002</v>
      </c>
      <c r="AK409" s="48">
        <v>2.9154599365604743</v>
      </c>
      <c r="AL409" s="48"/>
    </row>
    <row r="410" spans="32:38" x14ac:dyDescent="0.2">
      <c r="AF410" s="48">
        <v>49.7718584496007</v>
      </c>
      <c r="AG410" s="48">
        <v>47.130834512022602</v>
      </c>
      <c r="AH410" s="50">
        <v>0.73093366432216245</v>
      </c>
      <c r="AI410" s="50">
        <v>8.8961774222748051</v>
      </c>
      <c r="AJ410" s="48">
        <v>0.496</v>
      </c>
      <c r="AK410" s="48">
        <v>2.7664293537787512</v>
      </c>
      <c r="AL410" s="48"/>
    </row>
    <row r="411" spans="32:38" x14ac:dyDescent="0.2">
      <c r="AF411" s="48">
        <v>47.928688023627302</v>
      </c>
      <c r="AG411" s="48">
        <v>48.5742949683167</v>
      </c>
      <c r="AH411" s="50">
        <v>15.731106243154436</v>
      </c>
      <c r="AI411" s="50">
        <v>9.0422766869289273</v>
      </c>
      <c r="AJ411" s="48">
        <v>0.42199999999999999</v>
      </c>
      <c r="AK411" s="48">
        <v>2.3418904530935762</v>
      </c>
      <c r="AL411" s="48"/>
    </row>
    <row r="412" spans="32:38" x14ac:dyDescent="0.2">
      <c r="AF412" s="51"/>
      <c r="AG412" s="51"/>
      <c r="AH412" s="50">
        <v>-48.934406242379907</v>
      </c>
      <c r="AI412" s="50">
        <v>6.9833385195349607</v>
      </c>
      <c r="AJ412" s="48">
        <v>0.78400000000000003</v>
      </c>
      <c r="AK412" s="48">
        <v>3.1937834778069436</v>
      </c>
      <c r="AL412" s="48"/>
    </row>
    <row r="413" spans="32:38" x14ac:dyDescent="0.2">
      <c r="AF413" s="48">
        <v>12.1490455150761</v>
      </c>
      <c r="AG413" s="48">
        <v>0</v>
      </c>
      <c r="AH413" s="50">
        <v>58.866513430992498</v>
      </c>
      <c r="AI413" s="50">
        <v>7.4462326449877061</v>
      </c>
      <c r="AJ413" s="48">
        <v>0.65900000000000003</v>
      </c>
      <c r="AK413" s="48">
        <v>2.5436308944342114</v>
      </c>
      <c r="AL413" s="48"/>
    </row>
    <row r="414" spans="32:38" x14ac:dyDescent="0.2">
      <c r="AF414" s="48">
        <v>14.3063434391277</v>
      </c>
      <c r="AG414" s="48">
        <v>0.100057175528873</v>
      </c>
      <c r="AH414" s="50">
        <v>9.5843576149354881</v>
      </c>
      <c r="AI414" s="50">
        <v>7.5377571008362416</v>
      </c>
      <c r="AJ414" s="48">
        <v>0.68500000000000005</v>
      </c>
      <c r="AK414" s="48">
        <v>2.8912103339664066</v>
      </c>
      <c r="AL414" s="48">
        <v>816000</v>
      </c>
    </row>
    <row r="415" spans="32:38" x14ac:dyDescent="0.2">
      <c r="AF415" s="48">
        <v>13.2911039095868</v>
      </c>
      <c r="AG415" s="48">
        <v>0.29461279461279399</v>
      </c>
      <c r="AH415" s="50">
        <v>-8.8869703783631806</v>
      </c>
      <c r="AI415" s="50">
        <v>7.4446877343713815</v>
      </c>
      <c r="AJ415" s="48">
        <v>0.80400000000000005</v>
      </c>
      <c r="AK415" s="48">
        <v>3.6856047431800421</v>
      </c>
      <c r="AL415" s="48">
        <v>1088000</v>
      </c>
    </row>
    <row r="416" spans="32:38" x14ac:dyDescent="0.2">
      <c r="AF416" s="48">
        <v>14.428758881349101</v>
      </c>
      <c r="AG416" s="48">
        <v>0</v>
      </c>
      <c r="AH416" s="50">
        <v>27.769792330970429</v>
      </c>
      <c r="AI416" s="50">
        <v>7.6897476956503841</v>
      </c>
      <c r="AJ416" s="48">
        <v>0.84</v>
      </c>
      <c r="AK416" s="48">
        <v>3.3182627321608384</v>
      </c>
      <c r="AL416" s="48"/>
    </row>
    <row r="417" spans="32:38" x14ac:dyDescent="0.2">
      <c r="AF417" s="48">
        <v>20.5676411480495</v>
      </c>
      <c r="AG417" s="48">
        <v>2.1187683284457499</v>
      </c>
      <c r="AH417" s="50">
        <v>22.654579076164918</v>
      </c>
      <c r="AI417" s="50">
        <v>7.893949614167755</v>
      </c>
      <c r="AJ417" s="48">
        <v>0.89</v>
      </c>
      <c r="AK417" s="48">
        <v>3.254477413752717</v>
      </c>
      <c r="AL417" s="48"/>
    </row>
    <row r="418" spans="32:38" x14ac:dyDescent="0.2">
      <c r="AF418" s="48">
        <v>21.810980041002502</v>
      </c>
      <c r="AG418" s="48">
        <v>7.38726613510799</v>
      </c>
      <c r="AH418" s="50">
        <v>-40.422049584261472</v>
      </c>
      <c r="AI418" s="50">
        <v>7.376064974331606</v>
      </c>
      <c r="AJ418" s="48">
        <v>0.88</v>
      </c>
      <c r="AK418" s="48">
        <v>3.282609566691626</v>
      </c>
      <c r="AL418" s="48">
        <v>1742542</v>
      </c>
    </row>
    <row r="419" spans="32:38" x14ac:dyDescent="0.2">
      <c r="AF419" s="51"/>
      <c r="AG419" s="51"/>
      <c r="AH419" s="50">
        <v>-13.603774388151942</v>
      </c>
      <c r="AI419" s="50">
        <v>7.2298387781512501</v>
      </c>
      <c r="AJ419" s="48">
        <v>0.90400000000000003</v>
      </c>
      <c r="AK419" s="48">
        <v>3.0708144927536232</v>
      </c>
      <c r="AL419" s="48"/>
    </row>
    <row r="420" spans="32:38" x14ac:dyDescent="0.2">
      <c r="AF420" s="48">
        <v>32.042218644147603</v>
      </c>
      <c r="AG420" s="48">
        <v>22.325191623173801</v>
      </c>
      <c r="AH420" s="50">
        <v>39.003550724637684</v>
      </c>
      <c r="AI420" s="50">
        <v>7.5591680697491546</v>
      </c>
      <c r="AJ420" s="48">
        <v>1.0029999999999999</v>
      </c>
      <c r="AK420" s="48">
        <v>2.6287718643408651</v>
      </c>
      <c r="AL420" s="48">
        <v>1910846</v>
      </c>
    </row>
    <row r="421" spans="32:38" x14ac:dyDescent="0.2">
      <c r="AF421" s="48">
        <v>28.5998564669476</v>
      </c>
      <c r="AG421" s="48">
        <v>19.935725989631202</v>
      </c>
      <c r="AH421" s="50">
        <v>21.935004266912159</v>
      </c>
      <c r="AI421" s="50">
        <v>7.7574860346210412</v>
      </c>
      <c r="AJ421" s="48">
        <v>0.92800000000000005</v>
      </c>
      <c r="AK421" s="48">
        <v>2.5917229331809049</v>
      </c>
      <c r="AL421" s="48">
        <v>2104509</v>
      </c>
    </row>
    <row r="422" spans="32:38" x14ac:dyDescent="0.2">
      <c r="AF422" s="51"/>
      <c r="AG422" s="48"/>
      <c r="AH422" s="50"/>
      <c r="AI422" s="50">
        <v>11.797141537778835</v>
      </c>
      <c r="AJ422" s="50"/>
      <c r="AK422" s="48">
        <v>0.33833313263893072</v>
      </c>
      <c r="AL422" s="48"/>
    </row>
    <row r="423" spans="32:38" x14ac:dyDescent="0.2">
      <c r="AF423" s="51"/>
      <c r="AG423" s="51"/>
      <c r="AH423" s="50">
        <v>37.074026130411227</v>
      </c>
      <c r="AI423" s="50">
        <v>12.112492468407879</v>
      </c>
      <c r="AJ423" s="50"/>
      <c r="AK423" s="48">
        <v>0.23724970214074331</v>
      </c>
      <c r="AL423" s="48"/>
    </row>
    <row r="424" spans="32:38" x14ac:dyDescent="0.2">
      <c r="AF424" s="51"/>
      <c r="AG424" s="51"/>
      <c r="AH424" s="50">
        <v>-8.8089473077366538</v>
      </c>
      <c r="AI424" s="50">
        <v>12.020279068242841</v>
      </c>
      <c r="AJ424" s="48">
        <v>1.2450000000000001</v>
      </c>
      <c r="AK424" s="48">
        <v>0.28944120321032701</v>
      </c>
      <c r="AL424" s="48"/>
    </row>
    <row r="425" spans="32:38" x14ac:dyDescent="0.2">
      <c r="AF425" s="48">
        <v>38.7031568025767</v>
      </c>
      <c r="AG425" s="48">
        <v>31.5823210681021</v>
      </c>
      <c r="AH425" s="50">
        <v>-5.0328438367381345</v>
      </c>
      <c r="AI425" s="50">
        <v>11.96863998948152</v>
      </c>
      <c r="AJ425" s="48">
        <v>1.339</v>
      </c>
      <c r="AK425" s="48">
        <v>0.31571673112280479</v>
      </c>
      <c r="AL425" s="48">
        <v>27900000</v>
      </c>
    </row>
    <row r="426" spans="32:38" x14ac:dyDescent="0.2">
      <c r="AF426" s="48">
        <v>39.426671285150398</v>
      </c>
      <c r="AG426" s="48">
        <v>34.624080285177399</v>
      </c>
      <c r="AH426" s="50">
        <v>-7.1108856907373355</v>
      </c>
      <c r="AI426" s="50">
        <v>11.894876266013325</v>
      </c>
      <c r="AJ426" s="48">
        <v>1.302</v>
      </c>
      <c r="AK426" s="48">
        <v>0.3326712805602195</v>
      </c>
      <c r="AL426" s="48">
        <v>34500000</v>
      </c>
    </row>
    <row r="427" spans="32:38" x14ac:dyDescent="0.2">
      <c r="AF427" s="51"/>
      <c r="AG427" s="51"/>
      <c r="AH427" s="50">
        <v>-41.851973190275331</v>
      </c>
      <c r="AI427" s="50">
        <v>11.352698025649339</v>
      </c>
      <c r="AJ427" s="48">
        <v>1.1830000000000001</v>
      </c>
      <c r="AK427" s="48">
        <v>0.57022125711602789</v>
      </c>
      <c r="AL427" s="48"/>
    </row>
    <row r="428" spans="32:38" x14ac:dyDescent="0.2">
      <c r="AF428" s="48">
        <v>66.6528661176947</v>
      </c>
      <c r="AG428" s="48">
        <v>66.0028264882325</v>
      </c>
      <c r="AH428" s="50">
        <v>-16.781501261811137</v>
      </c>
      <c r="AI428" s="50">
        <v>11.168997503377634</v>
      </c>
      <c r="AJ428" s="48">
        <v>1.107</v>
      </c>
      <c r="AK428" s="48">
        <v>0.72855369686027815</v>
      </c>
      <c r="AL428" s="48">
        <v>35500000</v>
      </c>
    </row>
    <row r="429" spans="32:38" x14ac:dyDescent="0.2">
      <c r="AF429" s="48">
        <v>66.787367143513805</v>
      </c>
      <c r="AG429" s="48">
        <v>67.8096816107265</v>
      </c>
      <c r="AH429" s="50">
        <v>25.955598183305597</v>
      </c>
      <c r="AI429" s="50">
        <v>11.39975676686459</v>
      </c>
      <c r="AJ429" s="48">
        <v>1.254</v>
      </c>
      <c r="AK429" s="48">
        <v>0.60885778275475921</v>
      </c>
      <c r="AL429" s="48">
        <v>35400000</v>
      </c>
    </row>
    <row r="430" spans="32:38" x14ac:dyDescent="0.2">
      <c r="AF430" s="51"/>
      <c r="AG430" s="51"/>
      <c r="AH430" s="50">
        <v>24.816349384098544</v>
      </c>
      <c r="AI430" s="50">
        <v>11.621430032911739</v>
      </c>
      <c r="AJ430" s="48">
        <v>1.2350000000000001</v>
      </c>
      <c r="AK430" s="48">
        <v>0.48718385803106018</v>
      </c>
      <c r="AL430" s="48"/>
    </row>
    <row r="431" spans="32:38" x14ac:dyDescent="0.2">
      <c r="AF431" s="50"/>
      <c r="AG431" s="50"/>
      <c r="AH431" s="50">
        <v>1.9966690958412434</v>
      </c>
      <c r="AI431" s="50">
        <v>6.2997706006290333</v>
      </c>
      <c r="AJ431" s="48">
        <v>1.1419999999999999</v>
      </c>
      <c r="AK431" s="48">
        <v>5.8244144976462353</v>
      </c>
      <c r="AL431" s="48"/>
    </row>
    <row r="432" spans="32:38" x14ac:dyDescent="0.2">
      <c r="AF432" s="48">
        <v>11.1780147032574</v>
      </c>
      <c r="AG432" s="48">
        <v>8.2046883933676291</v>
      </c>
      <c r="AH432" s="50">
        <v>78.635569669775023</v>
      </c>
      <c r="AI432" s="50">
        <v>6.8799482215393768</v>
      </c>
      <c r="AJ432" s="48">
        <v>1.0620000000000001</v>
      </c>
      <c r="AK432" s="48">
        <v>5.5198709406771291</v>
      </c>
      <c r="AL432" s="48"/>
    </row>
    <row r="433" spans="32:38" x14ac:dyDescent="0.2">
      <c r="AF433" s="48">
        <v>14.0930043106461</v>
      </c>
      <c r="AG433" s="48">
        <v>10.7061177815894</v>
      </c>
      <c r="AH433" s="50">
        <v>78.90293406376469</v>
      </c>
      <c r="AI433" s="50">
        <v>7.4616214265114857</v>
      </c>
      <c r="AJ433" s="48">
        <v>1.236</v>
      </c>
      <c r="AK433" s="48">
        <v>3.9366125909284486</v>
      </c>
      <c r="AL433" s="48"/>
    </row>
    <row r="434" spans="32:38" x14ac:dyDescent="0.2">
      <c r="AF434" s="50"/>
      <c r="AG434" s="50"/>
      <c r="AH434" s="50">
        <v>4.5889950786422951</v>
      </c>
      <c r="AI434" s="50">
        <v>7.506489577046092</v>
      </c>
      <c r="AJ434" s="48">
        <v>1.4239999999999999</v>
      </c>
      <c r="AK434" s="48">
        <v>4.7199532479692978</v>
      </c>
      <c r="AL434" s="48"/>
    </row>
    <row r="435" spans="32:38" x14ac:dyDescent="0.2">
      <c r="AF435" s="48">
        <v>12.6597017840578</v>
      </c>
      <c r="AG435" s="48">
        <v>8.8903743315507899</v>
      </c>
      <c r="AH435" s="50">
        <v>27.481105211851308</v>
      </c>
      <c r="AI435" s="50">
        <v>7.7492875502577512</v>
      </c>
      <c r="AJ435" s="48">
        <v>1.548</v>
      </c>
      <c r="AK435" s="48">
        <v>4.1342667567272828</v>
      </c>
      <c r="AL435" s="48"/>
    </row>
    <row r="436" spans="32:38" x14ac:dyDescent="0.2">
      <c r="AF436" s="48">
        <v>13.2129734027561</v>
      </c>
      <c r="AG436" s="48">
        <v>3.8105606967882402</v>
      </c>
      <c r="AH436" s="50">
        <v>14.665512028652728</v>
      </c>
      <c r="AI436" s="50">
        <v>7.8861366634066874</v>
      </c>
      <c r="AJ436" s="48">
        <v>1.353</v>
      </c>
      <c r="AK436" s="48">
        <v>4.4358311777507033</v>
      </c>
      <c r="AL436" s="48"/>
    </row>
    <row r="437" spans="32:38" x14ac:dyDescent="0.2">
      <c r="AF437" s="48">
        <v>15.8280478322981</v>
      </c>
      <c r="AG437" s="48">
        <v>5.80110497237568</v>
      </c>
      <c r="AH437" s="50">
        <v>-32.200250587655489</v>
      </c>
      <c r="AI437" s="50">
        <v>7.4975249763749963</v>
      </c>
      <c r="AJ437" s="48">
        <v>1.081</v>
      </c>
      <c r="AK437" s="48">
        <v>7.0093508829418045</v>
      </c>
      <c r="AL437" s="48"/>
    </row>
    <row r="438" spans="32:38" x14ac:dyDescent="0.2">
      <c r="AF438" s="48">
        <v>21.728432198808299</v>
      </c>
      <c r="AG438" s="48">
        <v>5.7337332718043301</v>
      </c>
      <c r="AH438" s="50">
        <v>-9.3472789845490052</v>
      </c>
      <c r="AI438" s="50">
        <v>7.3993907438548785</v>
      </c>
      <c r="AJ438" s="48">
        <v>0.77100000000000002</v>
      </c>
      <c r="AK438" s="48">
        <v>7.4124862078498426</v>
      </c>
      <c r="AL438" s="48"/>
    </row>
    <row r="439" spans="32:38" x14ac:dyDescent="0.2">
      <c r="AF439" s="48">
        <v>35.288821233491099</v>
      </c>
      <c r="AG439" s="48">
        <v>23.452729310884401</v>
      </c>
      <c r="AH439" s="50">
        <v>58.166298468245635</v>
      </c>
      <c r="AI439" s="50">
        <v>7.8578675593318028</v>
      </c>
      <c r="AJ439" s="48">
        <v>0.56699999999999995</v>
      </c>
      <c r="AK439" s="48">
        <v>5.3101314771848411</v>
      </c>
      <c r="AL439" s="48"/>
    </row>
    <row r="440" spans="32:38" x14ac:dyDescent="0.2">
      <c r="AF440" s="48">
        <v>36.030443774293502</v>
      </c>
      <c r="AG440" s="48">
        <v>23.865045168449701</v>
      </c>
      <c r="AH440" s="50">
        <v>60.518174787316312</v>
      </c>
      <c r="AI440" s="50">
        <v>8.3311045480530392</v>
      </c>
      <c r="AJ440" s="48">
        <v>0.48799999999999999</v>
      </c>
      <c r="AK440" s="48">
        <v>6.33437725849193</v>
      </c>
      <c r="AL440" s="48"/>
    </row>
    <row r="441" spans="32:38" x14ac:dyDescent="0.2">
      <c r="AF441" s="50"/>
      <c r="AG441" s="50"/>
      <c r="AH441" s="50"/>
      <c r="AI441" s="50">
        <v>10.611671117922187</v>
      </c>
      <c r="AJ441" s="50"/>
      <c r="AK441" s="48">
        <v>0.5234201842092302</v>
      </c>
      <c r="AL441" s="48"/>
    </row>
    <row r="442" spans="32:38" x14ac:dyDescent="0.2">
      <c r="AF442" s="50"/>
      <c r="AG442" s="50"/>
      <c r="AH442" s="50">
        <v>41.060434418558835</v>
      </c>
      <c r="AI442" s="50">
        <v>10.955689343381573</v>
      </c>
      <c r="AJ442" s="50"/>
      <c r="AK442" s="48">
        <v>0.40559367307390143</v>
      </c>
      <c r="AL442" s="48"/>
    </row>
    <row r="443" spans="32:38" x14ac:dyDescent="0.2">
      <c r="AF443" s="48">
        <v>61.718784611302297</v>
      </c>
      <c r="AG443" s="48">
        <v>43.595631423590099</v>
      </c>
      <c r="AH443" s="50">
        <v>28.361179489865396</v>
      </c>
      <c r="AI443" s="50">
        <v>11.205367162513655</v>
      </c>
      <c r="AJ443" s="48">
        <v>1.65</v>
      </c>
      <c r="AK443" s="48">
        <v>0.35015777161199063</v>
      </c>
      <c r="AL443" s="48">
        <v>14500000</v>
      </c>
    </row>
    <row r="444" spans="32:38" x14ac:dyDescent="0.2">
      <c r="AF444" s="48">
        <v>59.640645911513502</v>
      </c>
      <c r="AG444" s="48">
        <v>43.383328231813103</v>
      </c>
      <c r="AH444" s="50">
        <v>4.0939013111364995</v>
      </c>
      <c r="AI444" s="50">
        <v>11.245490365522894</v>
      </c>
      <c r="AJ444" s="48">
        <v>1.5249999999999999</v>
      </c>
      <c r="AK444" s="48">
        <v>0.35569812109650611</v>
      </c>
      <c r="AL444" s="48">
        <v>14700000</v>
      </c>
    </row>
    <row r="445" spans="32:38" x14ac:dyDescent="0.2">
      <c r="AF445" s="51"/>
      <c r="AG445" s="51"/>
      <c r="AH445" s="50">
        <v>22.686649071001124</v>
      </c>
      <c r="AI445" s="50">
        <v>11.449953715804188</v>
      </c>
      <c r="AJ445" s="48">
        <v>1.4830000000000001</v>
      </c>
      <c r="AK445" s="48">
        <v>0.30229932798704962</v>
      </c>
      <c r="AL445" s="48"/>
    </row>
    <row r="446" spans="32:38" x14ac:dyDescent="0.2">
      <c r="AF446" s="48">
        <v>61.070339534068196</v>
      </c>
      <c r="AG446" s="48">
        <v>49.975820696867103</v>
      </c>
      <c r="AH446" s="50">
        <v>-2.9447160186161434</v>
      </c>
      <c r="AI446" s="50">
        <v>11.42006428391894</v>
      </c>
      <c r="AJ446" s="48">
        <v>1.7370000000000001</v>
      </c>
      <c r="AK446" s="48">
        <v>0.334240442435149</v>
      </c>
      <c r="AL446" s="48">
        <v>42200000</v>
      </c>
    </row>
    <row r="447" spans="32:38" x14ac:dyDescent="0.2">
      <c r="AF447" s="48">
        <v>60.769908830496298</v>
      </c>
      <c r="AG447" s="48">
        <v>46.928311489713899</v>
      </c>
      <c r="AH447" s="50">
        <v>-29.378264495457142</v>
      </c>
      <c r="AI447" s="50">
        <v>11.072232063384615</v>
      </c>
      <c r="AJ447" s="48">
        <v>1.5840000000000001</v>
      </c>
      <c r="AK447" s="48">
        <v>0.6699140757314439</v>
      </c>
      <c r="AL447" s="48">
        <v>43900000</v>
      </c>
    </row>
    <row r="448" spans="32:38" x14ac:dyDescent="0.2">
      <c r="AF448" s="48">
        <v>65.383710135404101</v>
      </c>
      <c r="AG448" s="48">
        <v>50.706622058144902</v>
      </c>
      <c r="AH448" s="50">
        <v>-13.247564443201417</v>
      </c>
      <c r="AI448" s="50">
        <v>10.930120371412073</v>
      </c>
      <c r="AJ448" s="48">
        <v>1.7210000000000001</v>
      </c>
      <c r="AK448" s="48">
        <v>0.79546146544158469</v>
      </c>
      <c r="AL448" s="48">
        <v>45200000</v>
      </c>
    </row>
    <row r="449" spans="32:38" x14ac:dyDescent="0.2">
      <c r="AF449" s="48">
        <v>62.037554970784498</v>
      </c>
      <c r="AG449" s="48">
        <v>48.578359562475498</v>
      </c>
      <c r="AH449" s="50">
        <v>19.95414897999391</v>
      </c>
      <c r="AI449" s="50">
        <v>11.11205976335696</v>
      </c>
      <c r="AJ449" s="48">
        <v>1.899</v>
      </c>
      <c r="AK449" s="48">
        <v>0.73232896347836474</v>
      </c>
      <c r="AL449" s="48">
        <v>44300000</v>
      </c>
    </row>
    <row r="450" spans="32:38" x14ac:dyDescent="0.2">
      <c r="AF450" s="51"/>
      <c r="AG450" s="51"/>
      <c r="AH450" s="50">
        <v>44.09173709200585</v>
      </c>
      <c r="AI450" s="50">
        <v>11.47733973724522</v>
      </c>
      <c r="AJ450" s="48">
        <v>2.073</v>
      </c>
      <c r="AK450" s="48">
        <v>0.96306888833623472</v>
      </c>
      <c r="AL450" s="4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23A32-8095-2245-A6DB-3727B20E74A0}">
  <sheetPr codeName="Feuil1_HID15">
    <tabColor rgb="FF007800"/>
  </sheetPr>
  <dimension ref="AC1:AH206"/>
  <sheetViews>
    <sheetView workbookViewId="0"/>
  </sheetViews>
  <sheetFormatPr baseColWidth="10" defaultRowHeight="15" x14ac:dyDescent="0.2"/>
  <sheetData>
    <row r="1" spans="29:34" ht="56" x14ac:dyDescent="0.2">
      <c r="AC1" s="49" t="s">
        <v>634</v>
      </c>
      <c r="AD1" s="49" t="s">
        <v>635</v>
      </c>
      <c r="AE1" s="49" t="s">
        <v>644</v>
      </c>
      <c r="AF1" s="49" t="s">
        <v>636</v>
      </c>
      <c r="AG1" s="49" t="s">
        <v>640</v>
      </c>
      <c r="AH1" s="48"/>
    </row>
    <row r="2" spans="29:34" x14ac:dyDescent="0.2">
      <c r="AC2" s="50">
        <v>-4.0436322797627309</v>
      </c>
      <c r="AD2" s="50">
        <v>9.6842737695577661</v>
      </c>
      <c r="AE2" s="48">
        <v>1.6759999999999999</v>
      </c>
      <c r="AF2" s="48">
        <v>1.0244039096059268</v>
      </c>
      <c r="AG2" s="48"/>
      <c r="AH2" s="48"/>
    </row>
    <row r="3" spans="29:34" x14ac:dyDescent="0.2">
      <c r="AC3" s="50">
        <v>-0.13073523003175</v>
      </c>
      <c r="AD3" s="50">
        <v>9.6829655619268706</v>
      </c>
      <c r="AE3" s="48">
        <v>1.4630000000000001</v>
      </c>
      <c r="AF3" s="48">
        <v>1.0048622366288493</v>
      </c>
      <c r="AG3" s="48"/>
      <c r="AH3" s="48"/>
    </row>
    <row r="4" spans="29:34" x14ac:dyDescent="0.2">
      <c r="AC4" s="50">
        <v>0.50492457299588578</v>
      </c>
      <c r="AD4" s="50">
        <v>9.6880021029637398</v>
      </c>
      <c r="AE4" s="48">
        <v>1.2689999999999999</v>
      </c>
      <c r="AF4" s="48">
        <v>0.6939775476028035</v>
      </c>
      <c r="AG4" s="48">
        <v>316119</v>
      </c>
      <c r="AH4" s="48"/>
    </row>
    <row r="5" spans="29:34" x14ac:dyDescent="0.2">
      <c r="AC5" s="50">
        <v>-7.0086212243379018</v>
      </c>
      <c r="AD5" s="50">
        <v>9.6153387044949028</v>
      </c>
      <c r="AE5" s="48">
        <v>2.8820000000000001</v>
      </c>
      <c r="AF5" s="48">
        <v>0.75041686120189421</v>
      </c>
      <c r="AG5" s="48">
        <v>332869.96999999997</v>
      </c>
      <c r="AH5" s="48"/>
    </row>
    <row r="6" spans="29:34" x14ac:dyDescent="0.2">
      <c r="AC6" s="50">
        <v>-13.306209564463417</v>
      </c>
      <c r="AD6" s="50">
        <v>9.4725507784542948</v>
      </c>
      <c r="AE6" s="48">
        <v>2.4430000000000001</v>
      </c>
      <c r="AF6" s="48">
        <v>0.87621172488075083</v>
      </c>
      <c r="AG6" s="48">
        <v>287192</v>
      </c>
      <c r="AH6" s="48"/>
    </row>
    <row r="7" spans="29:34" x14ac:dyDescent="0.2">
      <c r="AC7" s="50">
        <v>-6.3471303277427298</v>
      </c>
      <c r="AD7" s="50">
        <v>9.4069756634095967</v>
      </c>
      <c r="AE7" s="48">
        <v>1.9059999999999999</v>
      </c>
      <c r="AF7" s="48">
        <v>0.83800213587447625</v>
      </c>
      <c r="AG7" s="48">
        <v>221475</v>
      </c>
      <c r="AH7" s="48"/>
    </row>
    <row r="8" spans="29:34" x14ac:dyDescent="0.2">
      <c r="AC8" s="50">
        <v>-41.624907582354389</v>
      </c>
      <c r="AD8" s="50">
        <v>8.8686947765809716</v>
      </c>
      <c r="AE8" s="48">
        <v>2.335</v>
      </c>
      <c r="AF8" s="48">
        <v>1.0886574725584013</v>
      </c>
      <c r="AG8" s="48">
        <v>224436</v>
      </c>
      <c r="AH8" s="48"/>
    </row>
    <row r="9" spans="29:34" x14ac:dyDescent="0.2">
      <c r="AC9" s="50">
        <v>7.0503799605966782</v>
      </c>
      <c r="AD9" s="50">
        <v>8.9368241549973018</v>
      </c>
      <c r="AE9" s="48">
        <v>2.9809999999999999</v>
      </c>
      <c r="AF9" s="48">
        <v>1.1388195083475745</v>
      </c>
      <c r="AG9" s="48">
        <v>210346</v>
      </c>
      <c r="AH9" s="48"/>
    </row>
    <row r="10" spans="29:34" x14ac:dyDescent="0.2">
      <c r="AC10" s="50">
        <v>222.80794005521233</v>
      </c>
      <c r="AD10" s="50">
        <v>10.108711502547386</v>
      </c>
      <c r="AE10" s="48">
        <v>1.8660000000000001</v>
      </c>
      <c r="AF10" s="48">
        <v>1.3813731878156053</v>
      </c>
      <c r="AG10" s="48">
        <v>227014</v>
      </c>
      <c r="AH10" s="48"/>
    </row>
    <row r="11" spans="29:34" x14ac:dyDescent="0.2">
      <c r="AC11" s="50">
        <v>-15.487050008144648</v>
      </c>
      <c r="AD11" s="50">
        <v>9.9404460935216594</v>
      </c>
      <c r="AE11" s="48">
        <v>1.518</v>
      </c>
      <c r="AF11" s="48">
        <v>1.4250469811593505</v>
      </c>
      <c r="AG11" s="48">
        <v>868323</v>
      </c>
      <c r="AH11" s="48"/>
    </row>
    <row r="12" spans="29:34" x14ac:dyDescent="0.2">
      <c r="AC12" s="50">
        <v>-9.2972427706792207</v>
      </c>
      <c r="AD12" s="50">
        <v>8.5932278776922342</v>
      </c>
      <c r="AE12" s="48">
        <v>0.41399999999999998</v>
      </c>
      <c r="AF12" s="48">
        <v>3.9471733086190919</v>
      </c>
      <c r="AG12" s="48"/>
      <c r="AH12" s="48"/>
    </row>
    <row r="13" spans="29:34" x14ac:dyDescent="0.2">
      <c r="AC13" s="50">
        <v>22.928637627432806</v>
      </c>
      <c r="AD13" s="50">
        <v>8.7996616968151304</v>
      </c>
      <c r="AE13" s="48">
        <v>0.33900000000000002</v>
      </c>
      <c r="AF13" s="48">
        <v>3.8952050663449937</v>
      </c>
      <c r="AG13" s="48"/>
      <c r="AH13" s="48"/>
    </row>
    <row r="14" spans="29:34" x14ac:dyDescent="0.2">
      <c r="AC14" s="50">
        <v>18.968636911942099</v>
      </c>
      <c r="AD14" s="50">
        <v>8.9733514138399197</v>
      </c>
      <c r="AE14" s="48">
        <v>0.311</v>
      </c>
      <c r="AF14" s="48">
        <v>3.5295310519645122</v>
      </c>
      <c r="AG14" s="48"/>
      <c r="AH14" s="48"/>
    </row>
    <row r="15" spans="29:34" x14ac:dyDescent="0.2">
      <c r="AC15" s="50">
        <v>1.5462610899873257</v>
      </c>
      <c r="AD15" s="50">
        <v>8.9886956967857081</v>
      </c>
      <c r="AE15" s="48">
        <v>0.33600000000000002</v>
      </c>
      <c r="AF15" s="48">
        <v>3.6663754368447328</v>
      </c>
      <c r="AG15" s="48"/>
      <c r="AH15" s="48"/>
    </row>
    <row r="16" spans="29:34" x14ac:dyDescent="0.2">
      <c r="AC16" s="50">
        <v>-2.4088866699950073</v>
      </c>
      <c r="AD16" s="50">
        <v>8.9643119481245144</v>
      </c>
      <c r="AE16" s="48">
        <v>0.33600000000000002</v>
      </c>
      <c r="AF16" s="48">
        <v>3.6421537280982221</v>
      </c>
      <c r="AG16" s="48"/>
      <c r="AH16" s="48"/>
    </row>
    <row r="17" spans="29:34" x14ac:dyDescent="0.2">
      <c r="AC17" s="50">
        <v>24.248625143880293</v>
      </c>
      <c r="AD17" s="50">
        <v>9.1814263618115408</v>
      </c>
      <c r="AE17" s="48">
        <v>0.36</v>
      </c>
      <c r="AF17" s="48">
        <v>3.094493051981472</v>
      </c>
      <c r="AG17" s="48"/>
      <c r="AH17" s="48"/>
    </row>
    <row r="18" spans="29:34" x14ac:dyDescent="0.2">
      <c r="AC18" s="50">
        <v>-6.2171899125064334</v>
      </c>
      <c r="AD18" s="50">
        <v>9.1172377537138587</v>
      </c>
      <c r="AE18" s="48">
        <v>0.40600000000000003</v>
      </c>
      <c r="AF18" s="48">
        <v>3.1332455273844801</v>
      </c>
      <c r="AG18" s="48"/>
      <c r="AH18" s="48"/>
    </row>
    <row r="19" spans="29:34" x14ac:dyDescent="0.2">
      <c r="AC19" s="50">
        <v>3.0622324662495886</v>
      </c>
      <c r="AD19" s="50">
        <v>9.147400572202308</v>
      </c>
      <c r="AE19" s="48">
        <v>0.56200000000000006</v>
      </c>
      <c r="AF19" s="48">
        <v>2.9711395101171458</v>
      </c>
      <c r="AG19" s="48"/>
      <c r="AH19" s="48"/>
    </row>
    <row r="20" spans="29:34" x14ac:dyDescent="0.2">
      <c r="AC20" s="50">
        <v>7.7316293929712456</v>
      </c>
      <c r="AD20" s="50">
        <v>9.2218736077898562</v>
      </c>
      <c r="AE20" s="48">
        <v>0.56399999999999995</v>
      </c>
      <c r="AF20" s="48">
        <v>2.71787267694741</v>
      </c>
      <c r="AG20" s="48"/>
      <c r="AH20" s="48"/>
    </row>
    <row r="21" spans="29:34" x14ac:dyDescent="0.2">
      <c r="AC21" s="50">
        <v>11.605377619612495</v>
      </c>
      <c r="AD21" s="50">
        <v>9.3316726571437076</v>
      </c>
      <c r="AE21" s="48">
        <v>0.84099999999999997</v>
      </c>
      <c r="AF21" s="48">
        <v>2.4362267493356953</v>
      </c>
      <c r="AG21" s="48"/>
      <c r="AH21" s="48"/>
    </row>
    <row r="22" spans="29:34" x14ac:dyDescent="0.2">
      <c r="AC22" s="50">
        <v>-3.220573823121895</v>
      </c>
      <c r="AD22" s="50">
        <v>11.648784147353842</v>
      </c>
      <c r="AE22" s="48">
        <v>0.45500000000000002</v>
      </c>
      <c r="AF22" s="48">
        <v>1.0021562259934353</v>
      </c>
      <c r="AG22" s="48">
        <v>2102800</v>
      </c>
      <c r="AH22" s="48"/>
    </row>
    <row r="23" spans="29:34" x14ac:dyDescent="0.2">
      <c r="AC23" s="50">
        <v>10.022522522522523</v>
      </c>
      <c r="AD23" s="50">
        <v>11.744299056404454</v>
      </c>
      <c r="AE23" s="48">
        <v>1.833</v>
      </c>
      <c r="AF23" s="48">
        <v>0.98786032229654142</v>
      </c>
      <c r="AG23" s="48">
        <v>1865170</v>
      </c>
      <c r="AH23" s="48"/>
    </row>
    <row r="24" spans="29:34" x14ac:dyDescent="0.2">
      <c r="AC24" s="50">
        <v>0.96165290043083962</v>
      </c>
      <c r="AD24" s="50">
        <v>11.753869640909945</v>
      </c>
      <c r="AE24" s="48">
        <v>2.0699999999999998</v>
      </c>
      <c r="AF24" s="48">
        <v>1.0178553184800974</v>
      </c>
      <c r="AG24" s="48"/>
      <c r="AH24" s="48"/>
    </row>
    <row r="25" spans="29:34" x14ac:dyDescent="0.2">
      <c r="AC25" s="50">
        <v>-5.4131792997760231</v>
      </c>
      <c r="AD25" s="50">
        <v>11.698217605209017</v>
      </c>
      <c r="AE25" s="48">
        <v>2.343</v>
      </c>
      <c r="AF25" s="48">
        <v>0.90371145841122658</v>
      </c>
      <c r="AG25" s="48">
        <v>1850400</v>
      </c>
      <c r="AH25" s="48"/>
    </row>
    <row r="26" spans="29:34" x14ac:dyDescent="0.2">
      <c r="AC26" s="50">
        <v>-6.6959129921815936</v>
      </c>
      <c r="AD26" s="50">
        <v>11.628911331128942</v>
      </c>
      <c r="AE26" s="48">
        <v>3.83</v>
      </c>
      <c r="AF26" s="48">
        <v>0.94103189727332637</v>
      </c>
      <c r="AG26" s="48"/>
      <c r="AH26" s="48"/>
    </row>
    <row r="27" spans="29:34" x14ac:dyDescent="0.2">
      <c r="AC27" s="50">
        <v>-0.75157171098327658</v>
      </c>
      <c r="AD27" s="50">
        <v>11.621367228703837</v>
      </c>
      <c r="AE27" s="48">
        <v>2.8610000000000002</v>
      </c>
      <c r="AF27" s="48">
        <v>0.9259963751861755</v>
      </c>
      <c r="AG27" s="48">
        <v>1667700</v>
      </c>
      <c r="AH27" s="48"/>
    </row>
    <row r="28" spans="29:34" x14ac:dyDescent="0.2">
      <c r="AC28" s="50">
        <v>-7.2666750408240164</v>
      </c>
      <c r="AD28" s="50">
        <v>11.545924943233336</v>
      </c>
      <c r="AE28" s="48">
        <v>2.8460000000000001</v>
      </c>
      <c r="AF28" s="48">
        <v>1.0341251028010257</v>
      </c>
      <c r="AG28" s="48">
        <v>365100</v>
      </c>
      <c r="AH28" s="48"/>
    </row>
    <row r="29" spans="29:34" x14ac:dyDescent="0.2">
      <c r="AC29" s="50">
        <v>-53.327850611968465</v>
      </c>
      <c r="AD29" s="50">
        <v>10.783902371171786</v>
      </c>
      <c r="AE29" s="48">
        <v>2.835</v>
      </c>
      <c r="AF29" s="48">
        <v>0.6013930925826112</v>
      </c>
      <c r="AG29" s="48">
        <v>281700</v>
      </c>
      <c r="AH29" s="48"/>
    </row>
    <row r="30" spans="29:34" x14ac:dyDescent="0.2">
      <c r="AC30" s="50">
        <v>7.9149218458476724</v>
      </c>
      <c r="AD30" s="50">
        <v>10.86007534117482</v>
      </c>
      <c r="AE30" s="48">
        <v>-8.4600000000000009</v>
      </c>
      <c r="AF30" s="48">
        <v>0.63226141078838172</v>
      </c>
      <c r="AG30" s="48">
        <v>331300</v>
      </c>
      <c r="AH30" s="48"/>
    </row>
    <row r="31" spans="29:34" x14ac:dyDescent="0.2">
      <c r="AC31" s="50">
        <v>12.325188258798217</v>
      </c>
      <c r="AD31" s="50">
        <v>10.976303286160228</v>
      </c>
      <c r="AE31" s="48">
        <v>-10.657999999999999</v>
      </c>
      <c r="AF31" s="48">
        <v>0.59211246408537421</v>
      </c>
      <c r="AG31" s="48">
        <v>318200</v>
      </c>
      <c r="AH31" s="48"/>
    </row>
    <row r="32" spans="29:34" x14ac:dyDescent="0.2">
      <c r="AC32" s="50">
        <v>-7.5962559104506413</v>
      </c>
      <c r="AD32" s="50">
        <v>11.469579454466547</v>
      </c>
      <c r="AE32" s="48">
        <v>5.8789999999999996</v>
      </c>
      <c r="AF32" s="48">
        <v>1.1385158420184214</v>
      </c>
      <c r="AG32" s="48"/>
      <c r="AH32" s="48"/>
    </row>
    <row r="33" spans="29:34" x14ac:dyDescent="0.2">
      <c r="AC33" s="50">
        <v>4.2952024896092231</v>
      </c>
      <c r="AD33" s="50">
        <v>11.511634632203972</v>
      </c>
      <c r="AE33" s="48">
        <v>3.8239999999999998</v>
      </c>
      <c r="AF33" s="48">
        <v>1.1359854211933393</v>
      </c>
      <c r="AG33" s="48">
        <v>2704276</v>
      </c>
      <c r="AH33" s="48"/>
    </row>
    <row r="34" spans="29:34" x14ac:dyDescent="0.2">
      <c r="AC34" s="50">
        <v>7.0540997887274584</v>
      </c>
      <c r="AD34" s="50">
        <v>11.579798758404518</v>
      </c>
      <c r="AE34" s="48">
        <v>3.9340000000000002</v>
      </c>
      <c r="AF34" s="48">
        <v>1.0890138052302742</v>
      </c>
      <c r="AG34" s="48"/>
      <c r="AH34" s="48"/>
    </row>
    <row r="35" spans="29:34" x14ac:dyDescent="0.2">
      <c r="AC35" s="50">
        <v>-2.2531707134572936</v>
      </c>
      <c r="AD35" s="50">
        <v>11.557009333789498</v>
      </c>
      <c r="AE35" s="48">
        <v>4.5640000000000001</v>
      </c>
      <c r="AF35" s="48">
        <v>1.1407178466514205</v>
      </c>
      <c r="AG35" s="48">
        <v>2750043</v>
      </c>
      <c r="AH35" s="48"/>
    </row>
    <row r="36" spans="29:34" x14ac:dyDescent="0.2">
      <c r="AC36" s="50">
        <v>-4.5508913278536367</v>
      </c>
      <c r="AD36" s="50">
        <v>11.510432359764517</v>
      </c>
      <c r="AE36" s="48">
        <v>5.2039999999999997</v>
      </c>
      <c r="AF36" s="48">
        <v>1.2653807981874869</v>
      </c>
      <c r="AG36" s="48">
        <v>2493058</v>
      </c>
      <c r="AH36" s="48"/>
    </row>
    <row r="37" spans="29:34" x14ac:dyDescent="0.2">
      <c r="AC37" s="50">
        <v>-6.975368667983278</v>
      </c>
      <c r="AD37" s="50">
        <v>11.438126484894745</v>
      </c>
      <c r="AE37" s="48">
        <v>5.92</v>
      </c>
      <c r="AF37" s="48">
        <v>1.2666041619518713</v>
      </c>
      <c r="AG37" s="48">
        <v>2438665</v>
      </c>
      <c r="AH37" s="48"/>
    </row>
    <row r="38" spans="29:34" x14ac:dyDescent="0.2">
      <c r="AC38" s="50">
        <v>-11.910381170993501</v>
      </c>
      <c r="AD38" s="50">
        <v>11.311310990955839</v>
      </c>
      <c r="AE38" s="48">
        <v>7.8330000000000002</v>
      </c>
      <c r="AF38" s="48">
        <v>1.3517696137801103</v>
      </c>
      <c r="AG38" s="48">
        <v>1787502</v>
      </c>
      <c r="AH38" s="48"/>
    </row>
    <row r="39" spans="29:34" x14ac:dyDescent="0.2">
      <c r="AC39" s="50">
        <v>-2.2277681946636325</v>
      </c>
      <c r="AD39" s="50">
        <v>11.288781413322436</v>
      </c>
      <c r="AE39" s="48">
        <v>6.4660000000000002</v>
      </c>
      <c r="AF39" s="48">
        <v>1.4698448448448449</v>
      </c>
      <c r="AG39" s="48">
        <v>1289456</v>
      </c>
      <c r="AH39" s="48"/>
    </row>
    <row r="40" spans="29:34" x14ac:dyDescent="0.2">
      <c r="AC40" s="50">
        <v>-0.97722722722722732</v>
      </c>
      <c r="AD40" s="50">
        <v>11.278961079024354</v>
      </c>
      <c r="AE40" s="48">
        <v>5.3869999999999996</v>
      </c>
      <c r="AF40" s="48">
        <v>1.5839977760648984</v>
      </c>
      <c r="AG40" s="48">
        <v>1496517</v>
      </c>
      <c r="AH40" s="48"/>
    </row>
    <row r="41" spans="29:34" x14ac:dyDescent="0.2">
      <c r="AC41" s="50">
        <v>0.57114696925662445</v>
      </c>
      <c r="AD41" s="50">
        <v>11.284656300113475</v>
      </c>
      <c r="AE41" s="48">
        <v>5.6660000000000004</v>
      </c>
      <c r="AF41" s="48">
        <v>1.5502003995426619</v>
      </c>
      <c r="AG41" s="48"/>
      <c r="AH41" s="48"/>
    </row>
    <row r="42" spans="29:34" x14ac:dyDescent="0.2">
      <c r="AC42" s="50">
        <v>-26.875870762290187</v>
      </c>
      <c r="AD42" s="50">
        <v>10.000795735003125</v>
      </c>
      <c r="AE42" s="48">
        <v>1.7150000000000001</v>
      </c>
      <c r="AF42" s="48">
        <v>1.1614498276174923</v>
      </c>
      <c r="AG42" s="52">
        <v>433373</v>
      </c>
      <c r="AH42" s="48"/>
    </row>
    <row r="43" spans="29:34" x14ac:dyDescent="0.2">
      <c r="AC43" s="50">
        <v>-12.529486481582289</v>
      </c>
      <c r="AD43" s="50">
        <v>9.8669272972243256</v>
      </c>
      <c r="AE43" s="48">
        <v>1.512</v>
      </c>
      <c r="AF43" s="48">
        <v>1.3264702831656467</v>
      </c>
      <c r="AG43" s="48"/>
      <c r="AH43" s="48"/>
    </row>
    <row r="44" spans="29:34" x14ac:dyDescent="0.2">
      <c r="AC44" s="50">
        <v>-57.457732600352664</v>
      </c>
      <c r="AD44" s="50">
        <v>9.0122552200027499</v>
      </c>
      <c r="AE44" s="48">
        <v>1.403</v>
      </c>
      <c r="AF44" s="48">
        <v>1.698037303425576</v>
      </c>
      <c r="AG44" s="48">
        <v>162553.15</v>
      </c>
      <c r="AH44" s="48"/>
    </row>
    <row r="45" spans="29:34" x14ac:dyDescent="0.2">
      <c r="AC45" s="50">
        <v>6.0343776667073019</v>
      </c>
      <c r="AD45" s="50">
        <v>9.0708483931575845</v>
      </c>
      <c r="AE45" s="48">
        <v>1.964</v>
      </c>
      <c r="AF45" s="48">
        <v>1.4576914233157048</v>
      </c>
      <c r="AG45" s="48">
        <v>176604</v>
      </c>
      <c r="AH45" s="48"/>
    </row>
    <row r="46" spans="29:34" x14ac:dyDescent="0.2">
      <c r="AC46" s="50">
        <v>-2.2993791676247415E-2</v>
      </c>
      <c r="AD46" s="50">
        <v>9.0706184288010459</v>
      </c>
      <c r="AE46" s="48">
        <v>3.1749999999999998</v>
      </c>
      <c r="AF46" s="48">
        <v>1.3628104875804967</v>
      </c>
      <c r="AG46" s="48">
        <v>186969</v>
      </c>
      <c r="AH46" s="48"/>
    </row>
    <row r="47" spans="29:34" x14ac:dyDescent="0.2">
      <c r="AC47" s="50">
        <v>-32.37120515179393</v>
      </c>
      <c r="AD47" s="50">
        <v>8.6794820944599564</v>
      </c>
      <c r="AE47" s="48">
        <v>2.2189999999999999</v>
      </c>
      <c r="AF47" s="48">
        <v>1.7723176330556027</v>
      </c>
      <c r="AG47" s="48">
        <v>188145</v>
      </c>
      <c r="AH47" s="48"/>
    </row>
    <row r="48" spans="29:34" x14ac:dyDescent="0.2">
      <c r="AC48" s="50">
        <v>-3.162727427308281</v>
      </c>
      <c r="AD48" s="50">
        <v>8.6473438758812833</v>
      </c>
      <c r="AE48" s="48">
        <v>4.8520000000000003</v>
      </c>
      <c r="AF48" s="48">
        <v>1.4726953467954347</v>
      </c>
      <c r="AG48" s="48">
        <v>166160</v>
      </c>
      <c r="AH48" s="48"/>
    </row>
    <row r="49" spans="29:34" x14ac:dyDescent="0.2">
      <c r="AC49" s="50">
        <v>6.022827041264267</v>
      </c>
      <c r="AD49" s="50">
        <v>8.7058281102667845</v>
      </c>
      <c r="AE49" s="48">
        <v>-22.536999999999999</v>
      </c>
      <c r="AF49" s="48">
        <v>1.4016230539913879</v>
      </c>
      <c r="AG49" s="48">
        <v>123500</v>
      </c>
      <c r="AH49" s="48"/>
    </row>
    <row r="50" spans="29:34" x14ac:dyDescent="0.2">
      <c r="AC50" s="50">
        <v>5.6641271944352436</v>
      </c>
      <c r="AD50" s="50">
        <v>8.7609233763388357</v>
      </c>
      <c r="AE50" s="48">
        <v>-9.734</v>
      </c>
      <c r="AF50" s="48">
        <v>1.2865203761755486</v>
      </c>
      <c r="AG50" s="48"/>
      <c r="AH50" s="48"/>
    </row>
    <row r="51" spans="29:34" x14ac:dyDescent="0.2">
      <c r="AC51" s="50">
        <v>15.094043887147334</v>
      </c>
      <c r="AD51" s="50">
        <v>8.9015027574516097</v>
      </c>
      <c r="AE51" s="48">
        <v>-6.6390000000000002</v>
      </c>
      <c r="AF51" s="48">
        <v>1.2813563938444776</v>
      </c>
      <c r="AG51" s="48">
        <v>89938</v>
      </c>
      <c r="AH51" s="48"/>
    </row>
    <row r="52" spans="29:34" x14ac:dyDescent="0.2">
      <c r="AC52" s="50">
        <v>-13.794865970013632</v>
      </c>
      <c r="AD52" s="50">
        <v>9.6276681726268585</v>
      </c>
      <c r="AE52" s="48">
        <v>2.3759999999999999</v>
      </c>
      <c r="AF52" s="48">
        <v>1.5832400026352198</v>
      </c>
      <c r="AG52" s="48">
        <v>357000</v>
      </c>
      <c r="AH52" s="48"/>
    </row>
    <row r="53" spans="29:34" x14ac:dyDescent="0.2">
      <c r="AC53" s="50">
        <v>42.51927004413993</v>
      </c>
      <c r="AD53" s="50">
        <v>9.9819752055848685</v>
      </c>
      <c r="AE53" s="48">
        <v>1.7110000000000001</v>
      </c>
      <c r="AF53" s="48">
        <v>1.4145056164193592</v>
      </c>
      <c r="AG53" s="48">
        <v>343000</v>
      </c>
      <c r="AH53" s="48"/>
    </row>
    <row r="54" spans="29:34" x14ac:dyDescent="0.2">
      <c r="AC54" s="50">
        <v>4.5902094023020386</v>
      </c>
      <c r="AD54" s="50">
        <v>10.026854966486413</v>
      </c>
      <c r="AE54" s="48">
        <v>1.371</v>
      </c>
      <c r="AF54" s="48">
        <v>1.3310350923716079</v>
      </c>
      <c r="AG54" s="48">
        <v>316000</v>
      </c>
      <c r="AH54" s="48"/>
    </row>
    <row r="55" spans="29:34" x14ac:dyDescent="0.2">
      <c r="AC55" s="50">
        <v>-1.0430478210907805</v>
      </c>
      <c r="AD55" s="50">
        <v>10.0163697095928</v>
      </c>
      <c r="AE55" s="48">
        <v>1.427</v>
      </c>
      <c r="AF55" s="48">
        <v>1.3405538186690487</v>
      </c>
      <c r="AG55" s="48">
        <v>274000</v>
      </c>
      <c r="AH55" s="48"/>
    </row>
    <row r="56" spans="29:34" x14ac:dyDescent="0.2">
      <c r="AC56" s="50">
        <v>-4.2652970075926753</v>
      </c>
      <c r="AD56" s="50">
        <v>9.972780379032077</v>
      </c>
      <c r="AE56" s="48">
        <v>1.4350000000000001</v>
      </c>
      <c r="AF56" s="48">
        <v>1.354606951247959</v>
      </c>
      <c r="AG56" s="48">
        <v>313000</v>
      </c>
      <c r="AH56" s="48"/>
    </row>
    <row r="57" spans="29:34" x14ac:dyDescent="0.2">
      <c r="AC57" s="50">
        <v>-8.8406811289946354</v>
      </c>
      <c r="AD57" s="50">
        <v>9.8802189255967736</v>
      </c>
      <c r="AE57" s="48">
        <v>1.276</v>
      </c>
      <c r="AF57" s="48">
        <v>1.4154554759467759</v>
      </c>
      <c r="AG57" s="48">
        <v>298000</v>
      </c>
      <c r="AH57" s="48"/>
    </row>
    <row r="58" spans="29:34" x14ac:dyDescent="0.2">
      <c r="AC58" s="50">
        <v>-7.0573183213920156</v>
      </c>
      <c r="AD58" s="50">
        <v>9.8070317167184982</v>
      </c>
      <c r="AE58" s="48">
        <v>1.538</v>
      </c>
      <c r="AF58" s="48">
        <v>1.3664996420901934</v>
      </c>
      <c r="AG58" s="48">
        <v>261000</v>
      </c>
      <c r="AH58" s="48"/>
    </row>
    <row r="59" spans="29:34" x14ac:dyDescent="0.2">
      <c r="AC59" s="50">
        <v>-40.691591872694232</v>
      </c>
      <c r="AD59" s="50">
        <v>9.2846126163507705</v>
      </c>
      <c r="AE59" s="48">
        <v>1.5980000000000001</v>
      </c>
      <c r="AF59" s="48">
        <v>1.6846160987837713</v>
      </c>
      <c r="AG59" s="48">
        <v>180128</v>
      </c>
      <c r="AH59" s="48"/>
    </row>
    <row r="60" spans="29:34" x14ac:dyDescent="0.2">
      <c r="AC60" s="50">
        <v>-4.6977996472008172</v>
      </c>
      <c r="AD60" s="50">
        <v>9.2364953294530334</v>
      </c>
      <c r="AE60" s="48">
        <v>2.1760000000000002</v>
      </c>
      <c r="AF60" s="48">
        <v>1.5534339990258159</v>
      </c>
      <c r="AG60" s="48"/>
      <c r="AH60" s="48"/>
    </row>
    <row r="61" spans="29:34" x14ac:dyDescent="0.2">
      <c r="AC61" s="50">
        <v>-4.2377009254749147</v>
      </c>
      <c r="AD61" s="50">
        <v>9.1931942131412114</v>
      </c>
      <c r="AE61" s="48">
        <v>1.829</v>
      </c>
      <c r="AF61" s="48">
        <v>1.5131230925737538</v>
      </c>
      <c r="AG61" s="48">
        <v>151877</v>
      </c>
      <c r="AH61" s="48"/>
    </row>
    <row r="62" spans="29:34" x14ac:dyDescent="0.2">
      <c r="AC62" s="50">
        <v>-10.88803149175375</v>
      </c>
      <c r="AD62" s="50">
        <v>7.0386080874008989</v>
      </c>
      <c r="AE62" s="48">
        <v>41.627000000000002</v>
      </c>
      <c r="AF62" s="48">
        <v>1.0662212668889279</v>
      </c>
      <c r="AG62" s="48"/>
      <c r="AH62" s="48"/>
    </row>
    <row r="63" spans="29:34" x14ac:dyDescent="0.2">
      <c r="AC63" s="50">
        <v>13.042112651342341</v>
      </c>
      <c r="AD63" s="50">
        <v>7.1611983290282915</v>
      </c>
      <c r="AE63" s="48">
        <v>8.8160000000000007</v>
      </c>
      <c r="AF63" s="48">
        <v>0.99782995745288539</v>
      </c>
      <c r="AG63" s="48"/>
      <c r="AH63" s="48"/>
    </row>
    <row r="64" spans="29:34" x14ac:dyDescent="0.2">
      <c r="AC64" s="50">
        <v>13.980631050856299</v>
      </c>
      <c r="AD64" s="50">
        <v>7.2920566739368713</v>
      </c>
      <c r="AE64" s="48">
        <v>5.3959999999999999</v>
      </c>
      <c r="AF64" s="48">
        <v>0.9395909540320363</v>
      </c>
      <c r="AG64" s="48"/>
      <c r="AH64" s="48"/>
    </row>
    <row r="65" spans="29:34" x14ac:dyDescent="0.2">
      <c r="AC65" s="50">
        <v>10.024595053207573</v>
      </c>
      <c r="AD65" s="50">
        <v>7.3875904201411622</v>
      </c>
      <c r="AE65" s="48">
        <v>5.734</v>
      </c>
      <c r="AF65" s="48">
        <v>1.0033846843189289</v>
      </c>
      <c r="AG65" s="48"/>
      <c r="AH65" s="48"/>
    </row>
    <row r="66" spans="29:34" x14ac:dyDescent="0.2">
      <c r="AC66" s="50">
        <v>10.422339782944507</v>
      </c>
      <c r="AD66" s="50">
        <v>7.4867327006318183</v>
      </c>
      <c r="AE66" s="48">
        <v>4.0389999999999997</v>
      </c>
      <c r="AF66" s="48">
        <v>0.99964634267321228</v>
      </c>
      <c r="AG66" s="48"/>
      <c r="AH66" s="48"/>
    </row>
    <row r="67" spans="29:34" x14ac:dyDescent="0.2">
      <c r="AC67" s="50">
        <v>13.295946167862249</v>
      </c>
      <c r="AD67" s="50">
        <v>7.6115659024070634</v>
      </c>
      <c r="AE67" s="48">
        <v>6.4960000000000004</v>
      </c>
      <c r="AF67" s="48">
        <v>0.94207597451520975</v>
      </c>
      <c r="AG67" s="48"/>
      <c r="AH67" s="48"/>
    </row>
    <row r="68" spans="29:34" x14ac:dyDescent="0.2">
      <c r="AC68" s="50">
        <v>7.0056459723533857</v>
      </c>
      <c r="AD68" s="50">
        <v>7.6792773155855567</v>
      </c>
      <c r="AE68" s="48">
        <v>-25.818999999999999</v>
      </c>
      <c r="AF68" s="48">
        <v>1.0053766522919425</v>
      </c>
      <c r="AG68" s="48"/>
      <c r="AH68" s="48"/>
    </row>
    <row r="69" spans="29:34" x14ac:dyDescent="0.2">
      <c r="AC69" s="50">
        <v>13.013255320250606</v>
      </c>
      <c r="AD69" s="50">
        <v>7.8016122451492951</v>
      </c>
      <c r="AE69" s="48">
        <v>-30.081</v>
      </c>
      <c r="AF69" s="48">
        <v>0.96841737095731717</v>
      </c>
      <c r="AG69" s="48"/>
      <c r="AH69" s="48"/>
    </row>
    <row r="70" spans="29:34" x14ac:dyDescent="0.2">
      <c r="AC70" s="50">
        <v>35.46491364428482</v>
      </c>
      <c r="AD70" s="50">
        <v>8.1051547260556589</v>
      </c>
      <c r="AE70" s="48">
        <v>9.4949999999999992</v>
      </c>
      <c r="AF70" s="48">
        <v>2.1993616778408778</v>
      </c>
      <c r="AG70" s="48"/>
      <c r="AH70" s="48"/>
    </row>
    <row r="71" spans="29:34" x14ac:dyDescent="0.2">
      <c r="AC71" s="50">
        <v>20.050164668877553</v>
      </c>
      <c r="AD71" s="50">
        <v>8.2878942344030069</v>
      </c>
      <c r="AE71" s="48">
        <v>5.859</v>
      </c>
      <c r="AF71" s="48">
        <v>1.5599410784277721</v>
      </c>
      <c r="AG71" s="48"/>
      <c r="AH71" s="48"/>
    </row>
    <row r="72" spans="29:34" x14ac:dyDescent="0.2">
      <c r="AC72" s="50">
        <v>-12.866050707699836</v>
      </c>
      <c r="AD72" s="50">
        <v>7.9445152133119104</v>
      </c>
      <c r="AE72" s="48">
        <v>1.042</v>
      </c>
      <c r="AF72" s="48">
        <v>1.1415282981066039</v>
      </c>
      <c r="AG72" s="48"/>
      <c r="AH72" s="48"/>
    </row>
    <row r="73" spans="29:34" x14ac:dyDescent="0.2">
      <c r="AC73" s="50">
        <v>26.029045429803926</v>
      </c>
      <c r="AD73" s="50">
        <v>8.1758574269939679</v>
      </c>
      <c r="AE73" s="48">
        <v>0.82799999999999996</v>
      </c>
      <c r="AF73" s="48">
        <v>1.1299220252885329</v>
      </c>
      <c r="AG73" s="48"/>
      <c r="AH73" s="48"/>
    </row>
    <row r="74" spans="29:34" x14ac:dyDescent="0.2">
      <c r="AC74" s="50">
        <v>10.851830040845771</v>
      </c>
      <c r="AD74" s="50">
        <v>8.278881686096069</v>
      </c>
      <c r="AE74" s="48">
        <v>0.83899999999999997</v>
      </c>
      <c r="AF74" s="48">
        <v>1.1282909782409503</v>
      </c>
      <c r="AG74" s="48"/>
      <c r="AH74" s="48"/>
    </row>
    <row r="75" spans="29:34" x14ac:dyDescent="0.2">
      <c r="AC75" s="50">
        <v>8.9415770298183599</v>
      </c>
      <c r="AD75" s="50">
        <v>8.3645232480907126</v>
      </c>
      <c r="AE75" s="48">
        <v>1.0669999999999999</v>
      </c>
      <c r="AF75" s="48">
        <v>1.2151407306273321</v>
      </c>
      <c r="AG75" s="48"/>
      <c r="AH75" s="48"/>
    </row>
    <row r="76" spans="29:34" x14ac:dyDescent="0.2">
      <c r="AC76" s="50">
        <v>7.5162887794103836</v>
      </c>
      <c r="AD76" s="50">
        <v>8.4369954217212069</v>
      </c>
      <c r="AE76" s="48">
        <v>1.105</v>
      </c>
      <c r="AF76" s="48">
        <v>1.336613308560159</v>
      </c>
      <c r="AG76" s="48"/>
      <c r="AH76" s="48"/>
    </row>
    <row r="77" spans="29:34" x14ac:dyDescent="0.2">
      <c r="AC77" s="50">
        <v>15.837127213241084</v>
      </c>
      <c r="AD77" s="50">
        <v>8.5840103644535546</v>
      </c>
      <c r="AE77" s="48">
        <v>1.1970000000000001</v>
      </c>
      <c r="AF77" s="48">
        <v>1.3145636516696286</v>
      </c>
      <c r="AG77" s="48"/>
      <c r="AH77" s="48"/>
    </row>
    <row r="78" spans="29:34" x14ac:dyDescent="0.2">
      <c r="AC78" s="50">
        <v>4.1754746983443978</v>
      </c>
      <c r="AD78" s="50">
        <v>8.6249169125031653</v>
      </c>
      <c r="AE78" s="48">
        <v>1.373</v>
      </c>
      <c r="AF78" s="48">
        <v>1.3393431141918222</v>
      </c>
      <c r="AG78" s="48"/>
      <c r="AH78" s="48"/>
    </row>
    <row r="79" spans="29:34" x14ac:dyDescent="0.2">
      <c r="AC79" s="50">
        <v>12.888106739454447</v>
      </c>
      <c r="AD79" s="50">
        <v>8.7461438488041949</v>
      </c>
      <c r="AE79" s="48">
        <v>1.2769999999999999</v>
      </c>
      <c r="AF79" s="48">
        <v>1.3519184270806823</v>
      </c>
      <c r="AG79" s="48"/>
      <c r="AH79" s="48"/>
    </row>
    <row r="80" spans="29:34" x14ac:dyDescent="0.2">
      <c r="AC80" s="50">
        <v>11.531242046322228</v>
      </c>
      <c r="AD80" s="50">
        <v>8.8552784121930888</v>
      </c>
      <c r="AE80" s="48">
        <v>1.337</v>
      </c>
      <c r="AF80" s="48">
        <v>1.426825267782009</v>
      </c>
      <c r="AG80" s="48">
        <v>306678</v>
      </c>
      <c r="AH80" s="48"/>
    </row>
    <row r="81" spans="29:34" x14ac:dyDescent="0.2">
      <c r="AC81" s="50">
        <v>16.982585255230838</v>
      </c>
      <c r="AD81" s="50">
        <v>9.0121333059520037</v>
      </c>
      <c r="AE81" s="48">
        <v>1.454</v>
      </c>
      <c r="AF81" s="48">
        <v>1.2246891002194586</v>
      </c>
      <c r="AG81" s="48">
        <v>345983</v>
      </c>
      <c r="AH81" s="48"/>
    </row>
    <row r="82" spans="29:34" x14ac:dyDescent="0.2">
      <c r="AC82" s="50"/>
      <c r="AD82" s="50">
        <v>10.95729422815692</v>
      </c>
      <c r="AE82" s="50"/>
      <c r="AF82" s="48">
        <v>1.1987763852817626</v>
      </c>
      <c r="AG82" s="48"/>
      <c r="AH82" s="48"/>
    </row>
    <row r="83" spans="29:34" x14ac:dyDescent="0.2">
      <c r="AC83" s="50">
        <v>-3.9183559638144709</v>
      </c>
      <c r="AD83" s="50">
        <v>10.917322330911832</v>
      </c>
      <c r="AE83" s="50"/>
      <c r="AF83" s="48">
        <v>1.1804691326669448</v>
      </c>
      <c r="AG83" s="48"/>
      <c r="AH83" s="48"/>
    </row>
    <row r="84" spans="29:34" x14ac:dyDescent="0.2">
      <c r="AC84" s="50">
        <v>-5.4714003229142101</v>
      </c>
      <c r="AD84" s="50">
        <v>10.861054575722122</v>
      </c>
      <c r="AE84" s="50"/>
      <c r="AF84" s="48">
        <v>1.5596752835511543</v>
      </c>
      <c r="AG84" s="48">
        <v>579837</v>
      </c>
      <c r="AH84" s="48"/>
    </row>
    <row r="85" spans="29:34" x14ac:dyDescent="0.2">
      <c r="AC85" s="50">
        <v>-3.8075498493484559</v>
      </c>
      <c r="AD85" s="50">
        <v>10.822235263563458</v>
      </c>
      <c r="AE85" s="48">
        <v>1.5309999999999999</v>
      </c>
      <c r="AF85" s="48">
        <v>1.5896694132434213</v>
      </c>
      <c r="AG85" s="48">
        <v>538298</v>
      </c>
      <c r="AH85" s="48"/>
    </row>
    <row r="86" spans="29:34" x14ac:dyDescent="0.2">
      <c r="AC86" s="50">
        <v>-42.399696746004828</v>
      </c>
      <c r="AD86" s="50">
        <v>10.270592910089658</v>
      </c>
      <c r="AE86" s="48">
        <v>1.615</v>
      </c>
      <c r="AF86" s="48">
        <v>2.1269093554085416</v>
      </c>
      <c r="AG86" s="48">
        <v>468425</v>
      </c>
      <c r="AH86" s="48"/>
    </row>
    <row r="87" spans="29:34" x14ac:dyDescent="0.2">
      <c r="AC87" s="50">
        <v>6.8615565792663924</v>
      </c>
      <c r="AD87" s="50">
        <v>10.33695685705389</v>
      </c>
      <c r="AE87" s="48">
        <v>1.611</v>
      </c>
      <c r="AF87" s="48">
        <v>1.7986840399325814</v>
      </c>
      <c r="AG87" s="48">
        <v>403018</v>
      </c>
      <c r="AH87" s="48"/>
    </row>
    <row r="88" spans="29:34" x14ac:dyDescent="0.2">
      <c r="AC88" s="50">
        <v>2.5565648719594707</v>
      </c>
      <c r="AD88" s="50">
        <v>7.4039552676727842</v>
      </c>
      <c r="AE88" s="48">
        <v>0.80800000000000005</v>
      </c>
      <c r="AF88" s="48">
        <v>1.2416229722588201</v>
      </c>
      <c r="AG88" s="48"/>
      <c r="AH88" s="48"/>
    </row>
    <row r="89" spans="29:34" x14ac:dyDescent="0.2">
      <c r="AC89" s="50">
        <v>13.232160383033326</v>
      </c>
      <c r="AD89" s="50">
        <v>7.5282253094279685</v>
      </c>
      <c r="AE89" s="48">
        <v>1.196</v>
      </c>
      <c r="AF89" s="48">
        <v>1.801552530860812</v>
      </c>
      <c r="AG89" s="48"/>
      <c r="AH89" s="48"/>
    </row>
    <row r="90" spans="29:34" x14ac:dyDescent="0.2">
      <c r="AC90" s="50">
        <v>18.499012260444946</v>
      </c>
      <c r="AD90" s="50">
        <v>7.6979597486254292</v>
      </c>
      <c r="AE90" s="48">
        <v>1.304</v>
      </c>
      <c r="AF90" s="48">
        <v>1.2197502821203103</v>
      </c>
      <c r="AG90" s="48"/>
      <c r="AH90" s="48"/>
    </row>
    <row r="91" spans="29:34" x14ac:dyDescent="0.2">
      <c r="AC91" s="50">
        <v>7.807983040564956</v>
      </c>
      <c r="AD91" s="50">
        <v>7.7731412725499966</v>
      </c>
      <c r="AE91" s="48">
        <v>1.0760000000000001</v>
      </c>
      <c r="AF91" s="48">
        <v>1.3153018847833033</v>
      </c>
      <c r="AG91" s="48"/>
      <c r="AH91" s="48"/>
    </row>
    <row r="92" spans="29:34" x14ac:dyDescent="0.2">
      <c r="AC92" s="50">
        <v>7.504999109819642</v>
      </c>
      <c r="AD92" s="50">
        <v>7.8455084363955354</v>
      </c>
      <c r="AE92" s="48">
        <v>1.7370000000000001</v>
      </c>
      <c r="AF92" s="48">
        <v>1.5733276016781537</v>
      </c>
      <c r="AG92" s="48"/>
      <c r="AH92" s="48"/>
    </row>
    <row r="93" spans="29:34" x14ac:dyDescent="0.2">
      <c r="AC93" s="50">
        <v>8.6663096127374377</v>
      </c>
      <c r="AD93" s="50">
        <v>7.9286200573282883</v>
      </c>
      <c r="AE93" s="48">
        <v>2.67</v>
      </c>
      <c r="AF93" s="48">
        <v>2.0873182461123636</v>
      </c>
      <c r="AG93" s="48"/>
      <c r="AH93" s="48"/>
    </row>
    <row r="94" spans="29:34" x14ac:dyDescent="0.2">
      <c r="AC94" s="50">
        <v>4.4154872794796374</v>
      </c>
      <c r="AD94" s="50">
        <v>7.9718278813755026</v>
      </c>
      <c r="AE94" s="48">
        <v>4.9260000000000002</v>
      </c>
      <c r="AF94" s="48">
        <v>3.6264347946103546</v>
      </c>
      <c r="AG94" s="48"/>
      <c r="AH94" s="48"/>
    </row>
    <row r="95" spans="29:34" x14ac:dyDescent="0.2">
      <c r="AC95" s="50">
        <v>1.7876921484395198</v>
      </c>
      <c r="AD95" s="50">
        <v>7.9895468899199029</v>
      </c>
      <c r="AE95" s="48">
        <v>3.238</v>
      </c>
      <c r="AF95" s="48">
        <v>3.6150829163785274</v>
      </c>
      <c r="AG95" s="48"/>
      <c r="AH95" s="48"/>
    </row>
    <row r="96" spans="29:34" x14ac:dyDescent="0.2">
      <c r="AC96" s="50">
        <v>34.75311529647859</v>
      </c>
      <c r="AD96" s="50">
        <v>8.2878210325370052</v>
      </c>
      <c r="AE96" s="48">
        <v>2.9969999999999999</v>
      </c>
      <c r="AF96" s="48">
        <v>3.2698203822082261</v>
      </c>
      <c r="AG96" s="48"/>
      <c r="AH96" s="48"/>
    </row>
    <row r="97" spans="29:34" x14ac:dyDescent="0.2">
      <c r="AC97" s="50">
        <v>-15.31501978661001</v>
      </c>
      <c r="AD97" s="50">
        <v>8.1215891032424459</v>
      </c>
      <c r="AE97" s="48">
        <v>2.2989999999999999</v>
      </c>
      <c r="AF97" s="48">
        <v>3.9302838728765677</v>
      </c>
      <c r="AG97" s="48"/>
      <c r="AH97" s="48"/>
    </row>
    <row r="98" spans="29:34" x14ac:dyDescent="0.2">
      <c r="AC98" s="50">
        <v>-8.4651684024374667</v>
      </c>
      <c r="AD98" s="50">
        <v>10.050655394715154</v>
      </c>
      <c r="AE98" s="48">
        <v>25.061</v>
      </c>
      <c r="AF98" s="48">
        <v>0.5289262839601695</v>
      </c>
      <c r="AG98" s="48">
        <v>205564</v>
      </c>
      <c r="AH98" s="48"/>
    </row>
    <row r="99" spans="29:34" x14ac:dyDescent="0.2">
      <c r="AC99" s="50">
        <v>-0.33183766858596248</v>
      </c>
      <c r="AD99" s="50">
        <v>10.047331500006747</v>
      </c>
      <c r="AE99" s="48">
        <v>16.260000000000002</v>
      </c>
      <c r="AF99" s="48">
        <v>0.55578114008275192</v>
      </c>
      <c r="AG99" s="48">
        <v>196598</v>
      </c>
      <c r="AH99" s="48"/>
    </row>
    <row r="100" spans="29:34" x14ac:dyDescent="0.2">
      <c r="AC100" s="50">
        <v>18.441247145696828</v>
      </c>
      <c r="AD100" s="50">
        <v>10.216578346964397</v>
      </c>
      <c r="AE100" s="48">
        <v>16.198</v>
      </c>
      <c r="AF100" s="48">
        <v>0.57513104453880126</v>
      </c>
      <c r="AG100" s="48"/>
      <c r="AH100" s="48"/>
    </row>
    <row r="101" spans="29:34" x14ac:dyDescent="0.2">
      <c r="AC101" s="50">
        <v>8.8658597764026155</v>
      </c>
      <c r="AD101" s="50">
        <v>10.301524641087784</v>
      </c>
      <c r="AE101" s="48">
        <v>16.324000000000002</v>
      </c>
      <c r="AF101" s="48">
        <v>0.55965556433721086</v>
      </c>
      <c r="AG101" s="48">
        <v>233998</v>
      </c>
      <c r="AH101" s="48"/>
    </row>
    <row r="102" spans="29:34" x14ac:dyDescent="0.2">
      <c r="AC102" s="50">
        <v>2.0696497765043511</v>
      </c>
      <c r="AD102" s="50">
        <v>10.322009876300282</v>
      </c>
      <c r="AE102" s="48">
        <v>18.312999999999999</v>
      </c>
      <c r="AF102" s="48">
        <v>0.55494146350210238</v>
      </c>
      <c r="AG102" s="48"/>
      <c r="AH102" s="48"/>
    </row>
    <row r="103" spans="29:34" x14ac:dyDescent="0.2">
      <c r="AC103" s="50">
        <v>4.8706294620847306</v>
      </c>
      <c r="AD103" s="50">
        <v>10.369567180448918</v>
      </c>
      <c r="AE103" s="48">
        <v>18.21</v>
      </c>
      <c r="AF103" s="48">
        <v>0.5625296669663612</v>
      </c>
      <c r="AG103" s="48">
        <v>257797</v>
      </c>
      <c r="AH103" s="48"/>
    </row>
    <row r="104" spans="29:34" x14ac:dyDescent="0.2">
      <c r="AC104" s="50">
        <v>3.2619811877001528</v>
      </c>
      <c r="AD104" s="50">
        <v>10.401666260128623</v>
      </c>
      <c r="AE104" s="48">
        <v>16.873000000000001</v>
      </c>
      <c r="AF104" s="48">
        <v>0.55495602778891107</v>
      </c>
      <c r="AG104" s="48">
        <v>263529</v>
      </c>
      <c r="AH104" s="48"/>
    </row>
    <row r="105" spans="29:34" x14ac:dyDescent="0.2">
      <c r="AC105" s="50">
        <v>5.7216161522376972</v>
      </c>
      <c r="AD105" s="50">
        <v>10.457305450860016</v>
      </c>
      <c r="AE105" s="48">
        <v>14.52</v>
      </c>
      <c r="AF105" s="48">
        <v>0.59225256548134086</v>
      </c>
      <c r="AG105" s="48"/>
      <c r="AH105" s="48"/>
    </row>
    <row r="106" spans="29:34" x14ac:dyDescent="0.2">
      <c r="AC106" s="50">
        <v>5.6550266410147589</v>
      </c>
      <c r="AD106" s="50">
        <v>10.512314586041793</v>
      </c>
      <c r="AE106" s="48">
        <v>15.788</v>
      </c>
      <c r="AF106" s="48">
        <v>0.61715204681957347</v>
      </c>
      <c r="AG106" s="48">
        <v>267868</v>
      </c>
      <c r="AH106" s="48"/>
    </row>
    <row r="107" spans="29:34" x14ac:dyDescent="0.2">
      <c r="AC107" s="50">
        <v>13.158947641045213</v>
      </c>
      <c r="AD107" s="50">
        <v>10.635937846700498</v>
      </c>
      <c r="AE107" s="48">
        <v>15.444000000000001</v>
      </c>
      <c r="AF107" s="48">
        <v>0.58766991508488187</v>
      </c>
      <c r="AG107" s="48">
        <v>241038</v>
      </c>
      <c r="AH107" s="48"/>
    </row>
    <row r="108" spans="29:34" x14ac:dyDescent="0.2">
      <c r="AC108" s="50">
        <v>-3.008294708796428</v>
      </c>
      <c r="AD108" s="50">
        <v>7.5829120990978733</v>
      </c>
      <c r="AE108" s="48">
        <v>12.951000000000001</v>
      </c>
      <c r="AF108" s="48">
        <v>2.6602646892774731</v>
      </c>
      <c r="AG108" s="48"/>
      <c r="AH108" s="48"/>
    </row>
    <row r="109" spans="29:34" x14ac:dyDescent="0.2">
      <c r="AC109" s="50">
        <v>42.104705853006173</v>
      </c>
      <c r="AD109" s="50">
        <v>7.9343060641529304</v>
      </c>
      <c r="AE109" s="48">
        <v>96.814999999999998</v>
      </c>
      <c r="AF109" s="48">
        <v>2.9634197063072896</v>
      </c>
      <c r="AG109" s="48"/>
      <c r="AH109" s="48"/>
    </row>
    <row r="110" spans="29:34" x14ac:dyDescent="0.2">
      <c r="AC110" s="50">
        <v>13.679985928313931</v>
      </c>
      <c r="AD110" s="50">
        <v>8.0625232381703711</v>
      </c>
      <c r="AE110" s="48">
        <v>108.428</v>
      </c>
      <c r="AF110" s="48">
        <v>2.8299517188328696</v>
      </c>
      <c r="AG110" s="48"/>
      <c r="AH110" s="48"/>
    </row>
    <row r="111" spans="29:34" x14ac:dyDescent="0.2">
      <c r="AC111" s="50">
        <v>14.751360340240266</v>
      </c>
      <c r="AD111" s="50">
        <v>8.200120755869575</v>
      </c>
      <c r="AE111" s="48">
        <v>27.814</v>
      </c>
      <c r="AF111" s="48">
        <v>3.2954830435630349</v>
      </c>
      <c r="AG111" s="48">
        <v>68976</v>
      </c>
      <c r="AH111" s="48"/>
    </row>
    <row r="112" spans="29:34" x14ac:dyDescent="0.2">
      <c r="AC112" s="50">
        <v>18.61028343572098</v>
      </c>
      <c r="AD112" s="50">
        <v>8.3707937595642026</v>
      </c>
      <c r="AE112" s="48">
        <v>18.692</v>
      </c>
      <c r="AF112" s="48">
        <v>3.066465342135551</v>
      </c>
      <c r="AG112" s="48">
        <v>72870</v>
      </c>
      <c r="AH112" s="48"/>
    </row>
    <row r="113" spans="29:34" x14ac:dyDescent="0.2">
      <c r="AC113" s="50">
        <v>22.779871467491894</v>
      </c>
      <c r="AD113" s="50">
        <v>8.5760166627227541</v>
      </c>
      <c r="AE113" s="48">
        <v>13.452999999999999</v>
      </c>
      <c r="AF113" s="48">
        <v>3.8212721622345343</v>
      </c>
      <c r="AG113" s="48">
        <v>72688</v>
      </c>
      <c r="AH113" s="48"/>
    </row>
    <row r="114" spans="29:34" x14ac:dyDescent="0.2">
      <c r="AC114" s="50">
        <v>21.437278189080029</v>
      </c>
      <c r="AD114" s="50">
        <v>8.7702443773267937</v>
      </c>
      <c r="AE114" s="48">
        <v>8.5229999999999997</v>
      </c>
      <c r="AF114" s="48">
        <v>3.4817879462947765</v>
      </c>
      <c r="AG114" s="48">
        <v>34327</v>
      </c>
      <c r="AH114" s="48"/>
    </row>
    <row r="115" spans="29:34" x14ac:dyDescent="0.2">
      <c r="AC115" s="50">
        <v>14.597687548546171</v>
      </c>
      <c r="AD115" s="50">
        <v>8.9065018169562968</v>
      </c>
      <c r="AE115" s="48">
        <v>11.509</v>
      </c>
      <c r="AF115" s="48">
        <v>3.4572888154150516</v>
      </c>
      <c r="AG115" s="48"/>
      <c r="AH115" s="48"/>
    </row>
    <row r="116" spans="29:34" x14ac:dyDescent="0.2">
      <c r="AC116" s="50">
        <v>4.6017507249518887</v>
      </c>
      <c r="AD116" s="50">
        <v>8.9514919197911968</v>
      </c>
      <c r="AE116" s="48">
        <v>16.181999999999999</v>
      </c>
      <c r="AF116" s="48">
        <v>3.9750239655931807</v>
      </c>
      <c r="AG116" s="48">
        <v>41506</v>
      </c>
      <c r="AH116" s="48"/>
    </row>
    <row r="117" spans="29:34" x14ac:dyDescent="0.2">
      <c r="AC117" s="50">
        <v>0.93012410290955494</v>
      </c>
      <c r="AD117" s="50">
        <v>8.960750170646989</v>
      </c>
      <c r="AE117" s="48">
        <v>13.369</v>
      </c>
      <c r="AF117" s="48">
        <v>3.9002592668651812</v>
      </c>
      <c r="AG117" s="48">
        <v>42422</v>
      </c>
      <c r="AH117" s="48"/>
    </row>
    <row r="118" spans="29:34" x14ac:dyDescent="0.2">
      <c r="AC118" s="50">
        <v>21.25005456137761</v>
      </c>
      <c r="AD118" s="50">
        <v>7.1744049632917379</v>
      </c>
      <c r="AE118" s="48">
        <v>1.0009999999999999</v>
      </c>
      <c r="AF118" s="48">
        <v>1.8843696647398134</v>
      </c>
      <c r="AG118" s="48"/>
      <c r="AH118" s="48"/>
    </row>
    <row r="119" spans="29:34" x14ac:dyDescent="0.2">
      <c r="AC119" s="50">
        <v>26.927127574424592</v>
      </c>
      <c r="AD119" s="50">
        <v>7.4128479004502266</v>
      </c>
      <c r="AE119" s="48">
        <v>1.234</v>
      </c>
      <c r="AF119" s="48">
        <v>1.8653625314472715</v>
      </c>
      <c r="AG119" s="48">
        <v>10829</v>
      </c>
      <c r="AH119" s="48"/>
    </row>
    <row r="120" spans="29:34" x14ac:dyDescent="0.2">
      <c r="AC120" s="50">
        <v>36.774223526209951</v>
      </c>
      <c r="AD120" s="50">
        <v>7.726009277380447</v>
      </c>
      <c r="AE120" s="48">
        <v>1.2989999999999999</v>
      </c>
      <c r="AF120" s="48">
        <v>1.8372302439975663</v>
      </c>
      <c r="AG120" s="48"/>
      <c r="AH120" s="48"/>
    </row>
    <row r="121" spans="29:34" x14ac:dyDescent="0.2">
      <c r="AC121" s="50">
        <v>34.57500620990858</v>
      </c>
      <c r="AD121" s="50">
        <v>8.0229608019839684</v>
      </c>
      <c r="AE121" s="48">
        <v>1.298</v>
      </c>
      <c r="AF121" s="48">
        <v>1.8126565678587763</v>
      </c>
      <c r="AG121" s="48">
        <v>21614.75</v>
      </c>
      <c r="AH121" s="48"/>
    </row>
    <row r="122" spans="29:34" x14ac:dyDescent="0.2">
      <c r="AC122" s="50">
        <v>33.466975062250114</v>
      </c>
      <c r="AD122" s="50">
        <v>8.3116446854223831</v>
      </c>
      <c r="AE122" s="48">
        <v>1.63</v>
      </c>
      <c r="AF122" s="48">
        <v>2.2483230791036015</v>
      </c>
      <c r="AG122" s="48">
        <v>37196</v>
      </c>
      <c r="AH122" s="48"/>
    </row>
    <row r="123" spans="29:34" x14ac:dyDescent="0.2">
      <c r="AC123" s="50">
        <v>31.9966111545484</v>
      </c>
      <c r="AD123" s="50">
        <v>8.5892507486195004</v>
      </c>
      <c r="AE123" s="48">
        <v>1.722</v>
      </c>
      <c r="AF123" s="48">
        <v>1.9899154866042899</v>
      </c>
      <c r="AG123" s="48">
        <v>54559</v>
      </c>
      <c r="AH123" s="48"/>
    </row>
    <row r="124" spans="29:34" x14ac:dyDescent="0.2">
      <c r="AC124" s="50">
        <v>24.073867990574637</v>
      </c>
      <c r="AD124" s="50">
        <v>8.8049576604733257</v>
      </c>
      <c r="AE124" s="48">
        <v>1.444</v>
      </c>
      <c r="AF124" s="48">
        <v>1.91545796626358</v>
      </c>
      <c r="AG124" s="48">
        <v>76850</v>
      </c>
      <c r="AH124" s="48"/>
    </row>
    <row r="125" spans="29:34" x14ac:dyDescent="0.2">
      <c r="AC125" s="50">
        <v>25.869388362398936</v>
      </c>
      <c r="AD125" s="50">
        <v>9.035032243496623</v>
      </c>
      <c r="AE125" s="48">
        <v>1.3109999999999999</v>
      </c>
      <c r="AF125" s="48">
        <v>2.0954428654773412</v>
      </c>
      <c r="AG125" s="48"/>
      <c r="AH125" s="48"/>
    </row>
    <row r="126" spans="29:34" x14ac:dyDescent="0.2">
      <c r="AC126" s="50">
        <v>24.881219983260216</v>
      </c>
      <c r="AD126" s="50">
        <v>9.2572251029125461</v>
      </c>
      <c r="AE126" s="48">
        <v>1.1259999999999999</v>
      </c>
      <c r="AF126" s="48">
        <v>2.0047498037215985</v>
      </c>
      <c r="AG126" s="48">
        <v>178000</v>
      </c>
      <c r="AH126" s="48"/>
    </row>
    <row r="127" spans="29:34" x14ac:dyDescent="0.2">
      <c r="AC127" s="50"/>
      <c r="AD127" s="50">
        <v>9.4941650141006591</v>
      </c>
      <c r="AE127" s="48">
        <v>0.98</v>
      </c>
      <c r="AF127" s="48">
        <v>2.314184610751393</v>
      </c>
      <c r="AG127" s="48">
        <v>240000</v>
      </c>
      <c r="AH127" s="48"/>
    </row>
    <row r="128" spans="29:34" x14ac:dyDescent="0.2">
      <c r="AC128" s="50">
        <v>2.1452840772497761</v>
      </c>
      <c r="AD128" s="50">
        <v>8.5367377461988845</v>
      </c>
      <c r="AE128" s="48">
        <v>1.67</v>
      </c>
      <c r="AF128" s="48">
        <v>1.4651386514637894</v>
      </c>
      <c r="AG128" s="48"/>
      <c r="AH128" s="48"/>
    </row>
    <row r="129" spans="29:34" x14ac:dyDescent="0.2">
      <c r="AC129" s="50">
        <v>8.6358754533522717</v>
      </c>
      <c r="AD129" s="50">
        <v>8.6195692580331045</v>
      </c>
      <c r="AE129" s="48">
        <v>0.86199999999999999</v>
      </c>
      <c r="AF129" s="48">
        <v>1.5954143347174581</v>
      </c>
      <c r="AG129" s="48"/>
      <c r="AH129" s="48"/>
    </row>
    <row r="130" spans="29:34" x14ac:dyDescent="0.2">
      <c r="AC130" s="50">
        <v>21.213215381837877</v>
      </c>
      <c r="AD130" s="50">
        <v>8.8119501775399804</v>
      </c>
      <c r="AE130" s="48">
        <v>0.64800000000000002</v>
      </c>
      <c r="AF130" s="48">
        <v>1.5926422400953233</v>
      </c>
      <c r="AG130" s="48"/>
      <c r="AH130" s="48"/>
    </row>
    <row r="131" spans="29:34" x14ac:dyDescent="0.2">
      <c r="AC131" s="50">
        <v>10.083407804587431</v>
      </c>
      <c r="AD131" s="50">
        <v>8.908018322784887</v>
      </c>
      <c r="AE131" s="48">
        <v>0.77600000000000002</v>
      </c>
      <c r="AF131" s="48">
        <v>1.6861047219591394</v>
      </c>
      <c r="AG131" s="48"/>
      <c r="AH131" s="48"/>
    </row>
    <row r="132" spans="29:34" x14ac:dyDescent="0.2">
      <c r="AC132" s="50">
        <v>12.921120281423354</v>
      </c>
      <c r="AD132" s="50">
        <v>9.0295376611514975</v>
      </c>
      <c r="AE132" s="48">
        <v>0.76400000000000001</v>
      </c>
      <c r="AF132" s="48">
        <v>1.7064462017733046</v>
      </c>
      <c r="AG132" s="48"/>
      <c r="AH132" s="48"/>
    </row>
    <row r="133" spans="29:34" x14ac:dyDescent="0.2">
      <c r="AC133" s="50">
        <v>13.503474718427992</v>
      </c>
      <c r="AD133" s="50">
        <v>9.1562009258755346</v>
      </c>
      <c r="AE133" s="48">
        <v>1.161</v>
      </c>
      <c r="AF133" s="48">
        <v>1.6181779795207432</v>
      </c>
      <c r="AG133" s="48"/>
      <c r="AH133" s="48"/>
    </row>
    <row r="134" spans="29:34" x14ac:dyDescent="0.2">
      <c r="AC134" s="50">
        <v>2.0479256835215875</v>
      </c>
      <c r="AD134" s="50">
        <v>9.1764733024646059</v>
      </c>
      <c r="AE134" s="48">
        <v>1.319</v>
      </c>
      <c r="AF134" s="48">
        <v>1.6829419675183614</v>
      </c>
      <c r="AG134" s="48"/>
      <c r="AH134" s="48"/>
    </row>
    <row r="135" spans="29:34" x14ac:dyDescent="0.2">
      <c r="AC135" s="50">
        <v>11.47201820626875</v>
      </c>
      <c r="AD135" s="50">
        <v>9.2850767180902007</v>
      </c>
      <c r="AE135" s="48">
        <v>1.786</v>
      </c>
      <c r="AF135" s="48">
        <v>1.7330178173719377</v>
      </c>
      <c r="AG135" s="48">
        <v>99214</v>
      </c>
      <c r="AH135" s="48"/>
    </row>
    <row r="136" spans="29:34" x14ac:dyDescent="0.2">
      <c r="AC136" s="50">
        <v>15.970675575352637</v>
      </c>
      <c r="AD136" s="50">
        <v>9.4332438944857842</v>
      </c>
      <c r="AE136" s="48">
        <v>2.2999999999999998</v>
      </c>
      <c r="AF136" s="48">
        <v>1.7067296151076259</v>
      </c>
      <c r="AG136" s="48">
        <v>71504</v>
      </c>
      <c r="AH136" s="48"/>
    </row>
    <row r="137" spans="29:34" x14ac:dyDescent="0.2">
      <c r="AC137" s="50">
        <v>19.62871089061375</v>
      </c>
      <c r="AD137" s="50">
        <v>9.6124665788188324</v>
      </c>
      <c r="AE137" s="48">
        <v>3.04</v>
      </c>
      <c r="AF137" s="48">
        <v>1.6628762541806019</v>
      </c>
      <c r="AG137" s="48"/>
      <c r="AH137" s="48"/>
    </row>
    <row r="138" spans="29:34" x14ac:dyDescent="0.2">
      <c r="AC138" s="50">
        <v>9.3876958792803258</v>
      </c>
      <c r="AD138" s="50">
        <v>8.2346976456517567</v>
      </c>
      <c r="AE138" s="48">
        <v>0.98599999999999999</v>
      </c>
      <c r="AF138" s="48">
        <v>3.7133837378962729</v>
      </c>
      <c r="AG138" s="48"/>
      <c r="AH138" s="48"/>
    </row>
    <row r="139" spans="29:34" x14ac:dyDescent="0.2">
      <c r="AC139" s="50">
        <v>37.583233850643317</v>
      </c>
      <c r="AD139" s="50">
        <v>8.5537565307232839</v>
      </c>
      <c r="AE139" s="48">
        <v>0.73199999999999998</v>
      </c>
      <c r="AF139" s="48">
        <v>2.7306698546141681</v>
      </c>
      <c r="AG139" s="48"/>
      <c r="AH139" s="48"/>
    </row>
    <row r="140" spans="29:34" x14ac:dyDescent="0.2">
      <c r="AC140" s="50">
        <v>10.788245729050171</v>
      </c>
      <c r="AD140" s="50">
        <v>8.6562070279430277</v>
      </c>
      <c r="AE140" s="48">
        <v>1.117</v>
      </c>
      <c r="AF140" s="48">
        <v>2.4102024122387178</v>
      </c>
      <c r="AG140" s="48"/>
      <c r="AH140" s="48"/>
    </row>
    <row r="141" spans="29:34" x14ac:dyDescent="0.2">
      <c r="AC141" s="50">
        <v>1.0773273926588676</v>
      </c>
      <c r="AD141" s="50">
        <v>8.666922683609533</v>
      </c>
      <c r="AE141" s="48">
        <v>1.0720000000000001</v>
      </c>
      <c r="AF141" s="48">
        <v>2.3330980095047869</v>
      </c>
      <c r="AG141" s="48"/>
      <c r="AH141" s="48"/>
    </row>
    <row r="142" spans="29:34" x14ac:dyDescent="0.2">
      <c r="AC142" s="50">
        <v>4.5302706797988739</v>
      </c>
      <c r="AD142" s="50">
        <v>8.7112291986566195</v>
      </c>
      <c r="AE142" s="48">
        <v>1.0680000000000001</v>
      </c>
      <c r="AF142" s="48">
        <v>2.2995865386199288</v>
      </c>
      <c r="AG142" s="48"/>
      <c r="AH142" s="48"/>
    </row>
    <row r="143" spans="29:34" x14ac:dyDescent="0.2">
      <c r="AC143" s="50">
        <v>5.7999901164610401</v>
      </c>
      <c r="AD143" s="50">
        <v>8.7676094386755299</v>
      </c>
      <c r="AE143" s="48">
        <v>1.1539999999999999</v>
      </c>
      <c r="AF143" s="48">
        <v>2.2607741172074483</v>
      </c>
      <c r="AG143" s="48"/>
      <c r="AH143" s="48"/>
    </row>
    <row r="144" spans="29:34" x14ac:dyDescent="0.2">
      <c r="AC144" s="50">
        <v>2.6841875817400456</v>
      </c>
      <c r="AD144" s="50">
        <v>8.7940973906961393</v>
      </c>
      <c r="AE144" s="48">
        <v>1.2050000000000001</v>
      </c>
      <c r="AF144" s="48">
        <v>3.9830179524502669</v>
      </c>
      <c r="AG144" s="48"/>
      <c r="AH144" s="48"/>
    </row>
    <row r="145" spans="29:34" x14ac:dyDescent="0.2">
      <c r="AC145" s="50">
        <v>40.11705482775352</v>
      </c>
      <c r="AD145" s="50">
        <v>9.1314053838880405</v>
      </c>
      <c r="AE145" s="48">
        <v>1.768</v>
      </c>
      <c r="AF145" s="48">
        <v>2.8169029325830537</v>
      </c>
      <c r="AG145" s="48"/>
      <c r="AH145" s="48"/>
    </row>
    <row r="146" spans="29:34" x14ac:dyDescent="0.2">
      <c r="AC146" s="50">
        <v>-1.2769180824586084</v>
      </c>
      <c r="AD146" s="50">
        <v>9.1185539763454742</v>
      </c>
      <c r="AE146" s="48">
        <v>1.5309999999999999</v>
      </c>
      <c r="AF146" s="48">
        <v>2.6873835361175051</v>
      </c>
      <c r="AG146" s="48"/>
      <c r="AH146" s="48"/>
    </row>
    <row r="147" spans="29:34" x14ac:dyDescent="0.2">
      <c r="AC147" s="50">
        <v>-7.6729146114216817</v>
      </c>
      <c r="AD147" s="50">
        <v>9.038721338315364</v>
      </c>
      <c r="AE147" s="48">
        <v>1.296</v>
      </c>
      <c r="AF147" s="48">
        <v>2.8220349044283508</v>
      </c>
      <c r="AG147" s="48"/>
      <c r="AH147" s="48"/>
    </row>
    <row r="148" spans="29:34" x14ac:dyDescent="0.2">
      <c r="AC148" s="50"/>
      <c r="AD148" s="50">
        <v>3.7688221567871394</v>
      </c>
      <c r="AE148" s="50"/>
      <c r="AF148" s="48">
        <v>1.1855570172401855</v>
      </c>
      <c r="AG148" s="48"/>
      <c r="AH148" s="48"/>
    </row>
    <row r="149" spans="29:34" x14ac:dyDescent="0.2">
      <c r="AC149" s="50">
        <v>113.80830390731383</v>
      </c>
      <c r="AD149" s="50">
        <v>4.5287318082396553</v>
      </c>
      <c r="AE149" s="50"/>
      <c r="AF149" s="48">
        <v>1.1738431148195723</v>
      </c>
      <c r="AG149" s="48"/>
      <c r="AH149" s="48"/>
    </row>
    <row r="150" spans="29:34" x14ac:dyDescent="0.2">
      <c r="AC150" s="50">
        <v>163.07142625835209</v>
      </c>
      <c r="AD150" s="50">
        <v>5.4959872002887904</v>
      </c>
      <c r="AE150" s="48"/>
      <c r="AF150" s="48">
        <v>1.9617991727941175</v>
      </c>
      <c r="AG150" s="48"/>
      <c r="AH150" s="48"/>
    </row>
    <row r="151" spans="29:34" x14ac:dyDescent="0.2">
      <c r="AC151" s="50">
        <v>74.24254858193278</v>
      </c>
      <c r="AD151" s="50">
        <v>6.0512653002260182</v>
      </c>
      <c r="AE151" s="48">
        <v>0.99</v>
      </c>
      <c r="AF151" s="48">
        <v>2.7516213352172381</v>
      </c>
      <c r="AG151" s="48"/>
      <c r="AH151" s="48"/>
    </row>
    <row r="152" spans="29:34" x14ac:dyDescent="0.2">
      <c r="AC152" s="50">
        <v>60.735429176969276</v>
      </c>
      <c r="AD152" s="50">
        <v>6.5258548304913297</v>
      </c>
      <c r="AE152" s="48">
        <v>2.0739999999999998</v>
      </c>
      <c r="AF152" s="48">
        <v>2.0878351155864001</v>
      </c>
      <c r="AG152" s="48"/>
      <c r="AH152" s="48"/>
    </row>
    <row r="153" spans="29:34" x14ac:dyDescent="0.2">
      <c r="AC153" s="50">
        <v>47.309479125003847</v>
      </c>
      <c r="AD153" s="50">
        <v>6.9132203184131953</v>
      </c>
      <c r="AE153" s="48">
        <v>2.2970000000000002</v>
      </c>
      <c r="AF153" s="48">
        <v>1.7972033257747542</v>
      </c>
      <c r="AG153" s="48"/>
      <c r="AH153" s="48"/>
    </row>
    <row r="154" spans="29:34" x14ac:dyDescent="0.2">
      <c r="AC154" s="50">
        <v>38.293451883677434</v>
      </c>
      <c r="AD154" s="50">
        <v>7.2374280227852967</v>
      </c>
      <c r="AE154" s="48">
        <v>3.633</v>
      </c>
      <c r="AF154" s="48">
        <v>1.4626019318050245</v>
      </c>
      <c r="AG154" s="48"/>
      <c r="AH154" s="48"/>
    </row>
    <row r="155" spans="29:34" x14ac:dyDescent="0.2">
      <c r="AC155" s="50">
        <v>39.015313053527741</v>
      </c>
      <c r="AD155" s="50">
        <v>7.5668419297128029</v>
      </c>
      <c r="AE155" s="48">
        <v>4.5179999999999998</v>
      </c>
      <c r="AF155" s="48">
        <v>1.7578159838512259</v>
      </c>
      <c r="AG155" s="48"/>
      <c r="AH155" s="48"/>
    </row>
    <row r="156" spans="29:34" x14ac:dyDescent="0.2">
      <c r="AC156" s="50">
        <v>34.960212640699076</v>
      </c>
      <c r="AD156" s="50">
        <v>7.8666517575443118</v>
      </c>
      <c r="AE156" s="48">
        <v>3.2120000000000002</v>
      </c>
      <c r="AF156" s="48">
        <v>1.4869350693954653</v>
      </c>
      <c r="AG156" s="48"/>
      <c r="AH156" s="48"/>
    </row>
    <row r="157" spans="29:34" x14ac:dyDescent="0.2">
      <c r="AC157" s="50">
        <v>-3.7561529723589482</v>
      </c>
      <c r="AD157" s="50">
        <v>8.5337749510079153</v>
      </c>
      <c r="AE157" s="48">
        <v>31.414000000000001</v>
      </c>
      <c r="AF157" s="48">
        <v>1.4464946101188132</v>
      </c>
      <c r="AG157" s="48"/>
      <c r="AH157" s="48"/>
    </row>
    <row r="158" spans="29:34" x14ac:dyDescent="0.2">
      <c r="AC158" s="50">
        <v>2.1461169250137591</v>
      </c>
      <c r="AD158" s="50">
        <v>8.5550090721004626</v>
      </c>
      <c r="AE158" s="48">
        <v>17.651</v>
      </c>
      <c r="AF158" s="48">
        <v>1.5269898126215649</v>
      </c>
      <c r="AG158" s="48"/>
      <c r="AH158" s="48"/>
    </row>
    <row r="159" spans="29:34" x14ac:dyDescent="0.2">
      <c r="AC159" s="50">
        <v>5.7523061220559599</v>
      </c>
      <c r="AD159" s="50">
        <v>8.6109385111017485</v>
      </c>
      <c r="AE159" s="48">
        <v>17.719000000000001</v>
      </c>
      <c r="AF159" s="48">
        <v>1.6516553155843683</v>
      </c>
      <c r="AG159" s="48"/>
      <c r="AH159" s="48"/>
    </row>
    <row r="160" spans="29:34" x14ac:dyDescent="0.2">
      <c r="AC160" s="50">
        <v>3.1576647120952863</v>
      </c>
      <c r="AD160" s="50">
        <v>8.6420268683375649</v>
      </c>
      <c r="AE160" s="48">
        <v>8.0570000000000004</v>
      </c>
      <c r="AF160" s="48">
        <v>1.6709680836040108</v>
      </c>
      <c r="AG160" s="48"/>
      <c r="AH160" s="48"/>
    </row>
    <row r="161" spans="29:34" x14ac:dyDescent="0.2">
      <c r="AC161" s="50">
        <v>-2.1677729134303094</v>
      </c>
      <c r="AD161" s="50">
        <v>8.6201107254229239</v>
      </c>
      <c r="AE161" s="48">
        <v>8.9969999999999999</v>
      </c>
      <c r="AF161" s="48">
        <v>1.8262901479610247</v>
      </c>
      <c r="AG161" s="48"/>
      <c r="AH161" s="48"/>
    </row>
    <row r="162" spans="29:34" x14ac:dyDescent="0.2">
      <c r="AC162" s="50">
        <v>1.1764705882352908</v>
      </c>
      <c r="AD162" s="50">
        <v>8.6318067651861146</v>
      </c>
      <c r="AE162" s="48">
        <v>7.992</v>
      </c>
      <c r="AF162" s="48">
        <v>1.7638750178342131</v>
      </c>
      <c r="AG162" s="48"/>
      <c r="AH162" s="48"/>
    </row>
    <row r="163" spans="29:34" x14ac:dyDescent="0.2">
      <c r="AC163" s="50">
        <v>-2.2025253245826795</v>
      </c>
      <c r="AD163" s="50">
        <v>8.6095353345906673</v>
      </c>
      <c r="AE163" s="48">
        <v>6.5629999999999997</v>
      </c>
      <c r="AF163" s="48">
        <v>1.7249120119627259</v>
      </c>
      <c r="AG163" s="48"/>
      <c r="AH163" s="48"/>
    </row>
    <row r="164" spans="29:34" x14ac:dyDescent="0.2">
      <c r="AC164" s="50">
        <v>-1.1087404489669417</v>
      </c>
      <c r="AD164" s="50">
        <v>8.5983860066931701</v>
      </c>
      <c r="AE164" s="48">
        <v>6.069</v>
      </c>
      <c r="AF164" s="48">
        <v>1.7370041859521661</v>
      </c>
      <c r="AG164" s="48"/>
      <c r="AH164" s="48"/>
    </row>
    <row r="165" spans="29:34" x14ac:dyDescent="0.2">
      <c r="AC165" s="50">
        <v>1.8698482361836017</v>
      </c>
      <c r="AD165" s="50">
        <v>8.6169118215266529</v>
      </c>
      <c r="AE165" s="48">
        <v>11.632</v>
      </c>
      <c r="AF165" s="48">
        <v>1.6710533461253008</v>
      </c>
      <c r="AG165" s="48"/>
      <c r="AH165" s="48"/>
    </row>
    <row r="166" spans="29:34" x14ac:dyDescent="0.2">
      <c r="AC166" s="50">
        <v>1.1874807667939731</v>
      </c>
      <c r="AD166" s="50">
        <v>8.628716676901476</v>
      </c>
      <c r="AE166" s="48">
        <v>-22.065999999999999</v>
      </c>
      <c r="AF166" s="48">
        <v>1.6094742303082346</v>
      </c>
      <c r="AG166" s="48"/>
      <c r="AH166" s="48"/>
    </row>
    <row r="167" spans="29:34" x14ac:dyDescent="0.2">
      <c r="AC167" s="50">
        <v>-3.2549160456137196</v>
      </c>
      <c r="AD167" s="50">
        <v>7.6754995977488658</v>
      </c>
      <c r="AE167" s="48">
        <v>2.1520000000000001</v>
      </c>
      <c r="AF167" s="48">
        <v>1.2876235556174298</v>
      </c>
      <c r="AG167" s="48"/>
      <c r="AH167" s="48"/>
    </row>
    <row r="168" spans="29:34" x14ac:dyDescent="0.2">
      <c r="AC168" s="50">
        <v>2.5616037867186328</v>
      </c>
      <c r="AD168" s="50">
        <v>7.7007930423568771</v>
      </c>
      <c r="AE168" s="48">
        <v>1.7430000000000001</v>
      </c>
      <c r="AF168" s="48">
        <v>0.81190896339532159</v>
      </c>
      <c r="AG168" s="48"/>
      <c r="AH168" s="48"/>
    </row>
    <row r="169" spans="29:34" x14ac:dyDescent="0.2">
      <c r="AC169" s="50">
        <v>-1.9546626849463744</v>
      </c>
      <c r="AD169" s="50">
        <v>7.6810528537249105</v>
      </c>
      <c r="AE169" s="48">
        <v>1.391</v>
      </c>
      <c r="AF169" s="48">
        <v>0.87867460427338595</v>
      </c>
      <c r="AG169" s="48"/>
      <c r="AH169" s="48"/>
    </row>
    <row r="170" spans="29:34" x14ac:dyDescent="0.2">
      <c r="AC170" s="50">
        <v>6.303936499146241</v>
      </c>
      <c r="AD170" s="50">
        <v>7.7421849843759718</v>
      </c>
      <c r="AE170" s="48">
        <v>1.397</v>
      </c>
      <c r="AF170" s="48">
        <v>0.86286086390275663</v>
      </c>
      <c r="AG170" s="48"/>
      <c r="AH170" s="48"/>
    </row>
    <row r="171" spans="29:34" x14ac:dyDescent="0.2">
      <c r="AC171" s="50">
        <v>5.5263729107879387</v>
      </c>
      <c r="AD171" s="50">
        <v>7.7959757002612005</v>
      </c>
      <c r="AE171" s="48">
        <v>1.401</v>
      </c>
      <c r="AF171" s="48">
        <v>0.83026164225769294</v>
      </c>
      <c r="AG171" s="48"/>
      <c r="AH171" s="48"/>
    </row>
    <row r="172" spans="29:34" x14ac:dyDescent="0.2">
      <c r="AC172" s="50">
        <v>5.2328451538588041</v>
      </c>
      <c r="AD172" s="50">
        <v>7.8469809821387884</v>
      </c>
      <c r="AE172" s="48">
        <v>1.2609999999999999</v>
      </c>
      <c r="AF172" s="48">
        <v>0.85695856137607507</v>
      </c>
      <c r="AG172" s="48"/>
      <c r="AH172" s="48"/>
    </row>
    <row r="173" spans="29:34" x14ac:dyDescent="0.2">
      <c r="AC173" s="50">
        <v>5.3244722439405718</v>
      </c>
      <c r="AD173" s="50">
        <v>7.8988565932644672</v>
      </c>
      <c r="AE173" s="48">
        <v>1.4239999999999999</v>
      </c>
      <c r="AF173" s="48">
        <v>0.87896221512879524</v>
      </c>
      <c r="AG173" s="48"/>
      <c r="AH173" s="48"/>
    </row>
    <row r="174" spans="29:34" x14ac:dyDescent="0.2">
      <c r="AC174" s="50">
        <v>7.5272808254769581</v>
      </c>
      <c r="AD174" s="50">
        <v>7.9714309977693505</v>
      </c>
      <c r="AE174" s="48">
        <v>1.7150000000000001</v>
      </c>
      <c r="AF174" s="48">
        <v>0.9940628236106317</v>
      </c>
      <c r="AG174" s="48"/>
      <c r="AH174" s="48"/>
    </row>
    <row r="175" spans="29:34" x14ac:dyDescent="0.2">
      <c r="AC175" s="50">
        <v>42.996202968588207</v>
      </c>
      <c r="AD175" s="50">
        <v>8.3290788890214227</v>
      </c>
      <c r="AE175" s="48">
        <v>2.17</v>
      </c>
      <c r="AF175" s="48">
        <v>0.76034374547385697</v>
      </c>
      <c r="AG175" s="48"/>
      <c r="AH175" s="48"/>
    </row>
    <row r="176" spans="29:34" x14ac:dyDescent="0.2">
      <c r="AC176" s="50">
        <v>4.5213151161106371</v>
      </c>
      <c r="AD176" s="50">
        <v>8.373299726041628</v>
      </c>
      <c r="AE176" s="48">
        <v>1.9410000000000001</v>
      </c>
      <c r="AF176" s="48">
        <v>0.76322778817062753</v>
      </c>
      <c r="AG176" s="48"/>
      <c r="AH176" s="48"/>
    </row>
    <row r="177" spans="29:34" x14ac:dyDescent="0.2">
      <c r="AC177" s="50">
        <v>-30.861534313064581</v>
      </c>
      <c r="AD177" s="50">
        <v>9.2356181791604506</v>
      </c>
      <c r="AE177" s="48">
        <v>0.26</v>
      </c>
      <c r="AF177" s="48">
        <v>1.5815132605304212</v>
      </c>
      <c r="AG177" s="48">
        <v>777427</v>
      </c>
      <c r="AH177" s="48"/>
    </row>
    <row r="178" spans="29:34" x14ac:dyDescent="0.2">
      <c r="AC178" s="50">
        <v>17.687207488299531</v>
      </c>
      <c r="AD178" s="50">
        <v>9.3984783140915766</v>
      </c>
      <c r="AE178" s="48">
        <v>0.33500000000000002</v>
      </c>
      <c r="AF178" s="48">
        <v>1.407787903893952</v>
      </c>
      <c r="AG178" s="48"/>
      <c r="AH178" s="48"/>
    </row>
    <row r="179" spans="29:34" x14ac:dyDescent="0.2">
      <c r="AC179" s="50">
        <v>18.574979287489644</v>
      </c>
      <c r="AD179" s="50">
        <v>9.5688536251885559</v>
      </c>
      <c r="AE179" s="48">
        <v>0.312</v>
      </c>
      <c r="AF179" s="48">
        <v>1.2383314700950252</v>
      </c>
      <c r="AG179" s="48">
        <v>755506</v>
      </c>
      <c r="AH179" s="48"/>
    </row>
    <row r="180" spans="29:34" x14ac:dyDescent="0.2">
      <c r="AC180" s="50">
        <v>-7.1967579653437665</v>
      </c>
      <c r="AD180" s="50">
        <v>9.4941650141006591</v>
      </c>
      <c r="AE180" s="48">
        <v>0.36099999999999999</v>
      </c>
      <c r="AF180" s="48">
        <v>1.4535461526878481</v>
      </c>
      <c r="AG180" s="48">
        <v>710557</v>
      </c>
      <c r="AH180" s="48"/>
    </row>
    <row r="181" spans="29:34" x14ac:dyDescent="0.2">
      <c r="AC181" s="50">
        <v>-1.505797319680771E-2</v>
      </c>
      <c r="AD181" s="50">
        <v>9.4940144230304249</v>
      </c>
      <c r="AE181" s="48">
        <v>0.55000000000000004</v>
      </c>
      <c r="AF181" s="48">
        <v>1.3901355421686747</v>
      </c>
      <c r="AG181" s="48"/>
      <c r="AH181" s="48"/>
    </row>
    <row r="182" spans="29:34" x14ac:dyDescent="0.2">
      <c r="AC182" s="50">
        <v>4.7590361445783129</v>
      </c>
      <c r="AD182" s="50">
        <v>9.5405070560341194</v>
      </c>
      <c r="AE182" s="48">
        <v>0.64900000000000002</v>
      </c>
      <c r="AF182" s="48">
        <v>1.4485336400230018</v>
      </c>
      <c r="AG182" s="48">
        <v>563426</v>
      </c>
      <c r="AH182" s="48"/>
    </row>
    <row r="183" spans="29:34" x14ac:dyDescent="0.2">
      <c r="AC183" s="50">
        <v>-12.068717653824036</v>
      </c>
      <c r="AD183" s="50">
        <v>9.4118924970469156</v>
      </c>
      <c r="AE183" s="48">
        <v>0.60899999999999999</v>
      </c>
      <c r="AF183" s="48">
        <v>1.6846235592250469</v>
      </c>
      <c r="AG183" s="48">
        <v>580492</v>
      </c>
      <c r="AH183" s="48"/>
    </row>
    <row r="184" spans="29:34" x14ac:dyDescent="0.2">
      <c r="AC184" s="50">
        <v>4.0873048311943105E-2</v>
      </c>
      <c r="AD184" s="50">
        <v>9.4123011440224857</v>
      </c>
      <c r="AE184" s="48">
        <v>0.55700000000000005</v>
      </c>
      <c r="AF184" s="48">
        <v>1.4387971890831834</v>
      </c>
      <c r="AG184" s="48"/>
      <c r="AH184" s="48"/>
    </row>
    <row r="185" spans="29:34" x14ac:dyDescent="0.2">
      <c r="AC185" s="50">
        <v>7.1498610884131395</v>
      </c>
      <c r="AD185" s="50">
        <v>9.4813593835314247</v>
      </c>
      <c r="AE185" s="48">
        <v>0.59799999999999998</v>
      </c>
      <c r="AF185" s="48">
        <v>1.4796766567528408</v>
      </c>
      <c r="AG185" s="48">
        <v>629484</v>
      </c>
      <c r="AH185" s="48"/>
    </row>
    <row r="186" spans="29:34" x14ac:dyDescent="0.2">
      <c r="AC186" s="50">
        <v>6.6727674826508041</v>
      </c>
      <c r="AD186" s="50">
        <v>9.545955098183267</v>
      </c>
      <c r="AE186" s="48">
        <v>0.65700000000000003</v>
      </c>
      <c r="AF186" s="48">
        <v>1.4573920503288533</v>
      </c>
      <c r="AG186" s="48"/>
      <c r="AH186" s="48"/>
    </row>
    <row r="187" spans="29:34" x14ac:dyDescent="0.2">
      <c r="AC187" s="50">
        <v>10.346479323008143</v>
      </c>
      <c r="AD187" s="50">
        <v>8.8408696240913951</v>
      </c>
      <c r="AE187" s="48">
        <v>0.39200000000000002</v>
      </c>
      <c r="AF187" s="48">
        <v>4.6709593401823177</v>
      </c>
      <c r="AG187" s="48">
        <v>94469</v>
      </c>
      <c r="AH187" s="48"/>
    </row>
    <row r="188" spans="29:34" x14ac:dyDescent="0.2">
      <c r="AC188" s="50">
        <v>16.69801765301693</v>
      </c>
      <c r="AD188" s="50">
        <v>8.9952889905593096</v>
      </c>
      <c r="AE188" s="48">
        <v>0.33600000000000002</v>
      </c>
      <c r="AF188" s="48">
        <v>4.1423434593924364</v>
      </c>
      <c r="AG188" s="48">
        <v>78750</v>
      </c>
      <c r="AH188" s="48"/>
    </row>
    <row r="189" spans="29:34" x14ac:dyDescent="0.2">
      <c r="AC189" s="50">
        <v>13.924364538127712</v>
      </c>
      <c r="AD189" s="50">
        <v>9.1256535638089886</v>
      </c>
      <c r="AE189" s="48">
        <v>0.315</v>
      </c>
      <c r="AF189" s="48">
        <v>3.7831954723552461</v>
      </c>
      <c r="AG189" s="48"/>
      <c r="AH189" s="48"/>
    </row>
    <row r="190" spans="29:34" x14ac:dyDescent="0.2">
      <c r="AC190" s="50">
        <v>13.419677840661734</v>
      </c>
      <c r="AD190" s="50">
        <v>9.2515782799924278</v>
      </c>
      <c r="AE190" s="48">
        <v>0.44800000000000001</v>
      </c>
      <c r="AF190" s="48">
        <v>3.8396507053065925</v>
      </c>
      <c r="AG190" s="48">
        <v>76464</v>
      </c>
      <c r="AH190" s="48"/>
    </row>
    <row r="191" spans="29:34" x14ac:dyDescent="0.2">
      <c r="AC191" s="50">
        <v>13.021782938297669</v>
      </c>
      <c r="AD191" s="50">
        <v>9.373988663504516</v>
      </c>
      <c r="AE191" s="48">
        <v>0.33800000000000002</v>
      </c>
      <c r="AF191" s="48">
        <v>3.0528103243335032</v>
      </c>
      <c r="AG191" s="48">
        <v>80551</v>
      </c>
      <c r="AH191" s="48"/>
    </row>
    <row r="192" spans="29:34" x14ac:dyDescent="0.2">
      <c r="AC192" s="50">
        <v>7.8451349974528783</v>
      </c>
      <c r="AD192" s="50">
        <v>9.4495147403629201</v>
      </c>
      <c r="AE192" s="48">
        <v>0.40699999999999997</v>
      </c>
      <c r="AF192" s="48">
        <v>3.0364509526058887</v>
      </c>
      <c r="AG192" s="48">
        <v>84231</v>
      </c>
      <c r="AH192" s="48"/>
    </row>
    <row r="193" spans="29:34" x14ac:dyDescent="0.2">
      <c r="AC193" s="50">
        <v>9.2741300582585424</v>
      </c>
      <c r="AD193" s="50">
        <v>9.538204234060796</v>
      </c>
      <c r="AE193" s="48">
        <v>0.34799999999999998</v>
      </c>
      <c r="AF193" s="48">
        <v>2.8988472622478385</v>
      </c>
      <c r="AG193" s="48"/>
      <c r="AH193" s="48"/>
    </row>
    <row r="194" spans="29:34" x14ac:dyDescent="0.2">
      <c r="AC194" s="50">
        <v>8.6599423631123926</v>
      </c>
      <c r="AD194" s="50">
        <v>9.6212572587625917</v>
      </c>
      <c r="AE194" s="48">
        <v>0.94599999999999995</v>
      </c>
      <c r="AF194" s="48">
        <v>4.2457896830659063</v>
      </c>
      <c r="AG194" s="48">
        <v>77973</v>
      </c>
      <c r="AH194" s="48"/>
    </row>
    <row r="195" spans="29:34" x14ac:dyDescent="0.2">
      <c r="AC195" s="50">
        <v>21.721257127701897</v>
      </c>
      <c r="AD195" s="50">
        <v>9.8178207257790362</v>
      </c>
      <c r="AE195" s="48">
        <v>1.075</v>
      </c>
      <c r="AF195" s="48">
        <v>3.7028543414315287</v>
      </c>
      <c r="AG195" s="48"/>
      <c r="AH195" s="48"/>
    </row>
    <row r="196" spans="29:34" x14ac:dyDescent="0.2">
      <c r="AC196" s="50">
        <v>12.261684279333261</v>
      </c>
      <c r="AD196" s="50">
        <v>9.9334831525715082</v>
      </c>
      <c r="AE196" s="48">
        <v>1.036</v>
      </c>
      <c r="AF196" s="48">
        <v>3.3589693823086999</v>
      </c>
      <c r="AG196" s="48">
        <v>63225.8</v>
      </c>
      <c r="AH196" s="48"/>
    </row>
    <row r="197" spans="29:34" x14ac:dyDescent="0.2">
      <c r="AC197" s="50">
        <v>3.8175884686544266</v>
      </c>
      <c r="AD197" s="50">
        <v>5.8695031065637133</v>
      </c>
      <c r="AE197" s="50"/>
      <c r="AF197" s="48">
        <v>3.4160893375094972</v>
      </c>
      <c r="AG197" s="48"/>
      <c r="AH197" s="48"/>
    </row>
    <row r="198" spans="29:34" x14ac:dyDescent="0.2">
      <c r="AC198" s="50">
        <v>22.528687587023025</v>
      </c>
      <c r="AD198" s="50">
        <v>6.0726781075273824</v>
      </c>
      <c r="AE198" s="50"/>
      <c r="AF198" s="48">
        <v>3.4208799998156003</v>
      </c>
      <c r="AG198" s="48"/>
      <c r="AH198" s="48"/>
    </row>
    <row r="199" spans="29:34" x14ac:dyDescent="0.2">
      <c r="AC199" s="50">
        <v>19.76530572260344</v>
      </c>
      <c r="AD199" s="50">
        <v>6.2530419636302677</v>
      </c>
      <c r="AE199" s="48">
        <v>1.335</v>
      </c>
      <c r="AF199" s="48">
        <v>4.4736956567761954</v>
      </c>
      <c r="AG199" s="48"/>
      <c r="AH199" s="48"/>
    </row>
    <row r="200" spans="29:34" x14ac:dyDescent="0.2">
      <c r="AC200" s="50">
        <v>36.171334761379619</v>
      </c>
      <c r="AD200" s="50">
        <v>6.5617856848998164</v>
      </c>
      <c r="AE200" s="48">
        <v>1.7869999999999999</v>
      </c>
      <c r="AF200" s="48">
        <v>3.8469812051434982</v>
      </c>
      <c r="AG200" s="48"/>
      <c r="AH200" s="48"/>
    </row>
    <row r="201" spans="29:34" x14ac:dyDescent="0.2">
      <c r="AC201" s="50">
        <v>26.519856289591747</v>
      </c>
      <c r="AD201" s="50">
        <v>6.7970147614774543</v>
      </c>
      <c r="AE201" s="48">
        <v>1.9359999999999999</v>
      </c>
      <c r="AF201" s="48">
        <v>4.3927193798726725</v>
      </c>
      <c r="AG201" s="48"/>
      <c r="AH201" s="48"/>
    </row>
    <row r="202" spans="29:34" x14ac:dyDescent="0.2">
      <c r="AC202" s="50">
        <v>33.984456601029308</v>
      </c>
      <c r="AD202" s="50">
        <v>7.0895683731975678</v>
      </c>
      <c r="AE202" s="48">
        <v>1.9139999999999999</v>
      </c>
      <c r="AF202" s="48">
        <v>7.2324314860053853</v>
      </c>
      <c r="AG202" s="48"/>
      <c r="AH202" s="48"/>
    </row>
    <row r="203" spans="29:34" x14ac:dyDescent="0.2">
      <c r="AC203" s="50">
        <v>41.977588607542152</v>
      </c>
      <c r="AD203" s="50">
        <v>7.4400674056473424</v>
      </c>
      <c r="AE203" s="48">
        <v>1.9850000000000001</v>
      </c>
      <c r="AF203" s="48">
        <v>4.6344648577544314</v>
      </c>
      <c r="AG203" s="48"/>
      <c r="AH203" s="48"/>
    </row>
    <row r="204" spans="29:34" x14ac:dyDescent="0.2">
      <c r="AC204" s="50">
        <v>7.5567352667416401</v>
      </c>
      <c r="AD204" s="50">
        <v>7.5129156979285829</v>
      </c>
      <c r="AE204" s="48">
        <v>1.8220000000000001</v>
      </c>
      <c r="AF204" s="48">
        <v>5.2560689166420058</v>
      </c>
      <c r="AG204" s="48"/>
      <c r="AH204" s="48"/>
    </row>
    <row r="205" spans="29:34" x14ac:dyDescent="0.2">
      <c r="AC205" s="50">
        <v>22.821812829161807</v>
      </c>
      <c r="AD205" s="50">
        <v>7.7184801407813577</v>
      </c>
      <c r="AE205" s="48">
        <v>2.097</v>
      </c>
      <c r="AF205" s="48">
        <v>5.0314148949695454</v>
      </c>
      <c r="AG205" s="48"/>
      <c r="AH205" s="48"/>
    </row>
    <row r="206" spans="29:34" x14ac:dyDescent="0.2">
      <c r="AC206" s="50">
        <v>8.1774124286853649</v>
      </c>
      <c r="AD206" s="50">
        <v>7.7970825418220402</v>
      </c>
      <c r="AE206" s="48">
        <v>2.1539999999999999</v>
      </c>
      <c r="AF206" s="48">
        <v>4.6034575005794141</v>
      </c>
      <c r="AG206" s="48"/>
      <c r="AH206" s="4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97F09-0BA9-1B44-B05B-0BC52797CDF2}">
  <sheetPr codeName="XLSTAT_20200603_173935_1_HID">
    <tabColor rgb="FF007800"/>
  </sheetPr>
  <dimension ref="A1:H70"/>
  <sheetViews>
    <sheetView workbookViewId="0"/>
  </sheetViews>
  <sheetFormatPr baseColWidth="10" defaultRowHeight="15" x14ac:dyDescent="0.2"/>
  <sheetData>
    <row r="1" spans="1:8" x14ac:dyDescent="0.2">
      <c r="A1">
        <v>1</v>
      </c>
      <c r="C1">
        <f t="shared" ref="C1:C32" si="0">-0.1132610758+(A1-1)*0.0137694696</f>
        <v>-0.1132610758</v>
      </c>
      <c r="D1">
        <f t="shared" ref="D1:D32" si="1">0+1*C1-0.494935291141855*(1.01351351351351+(C1-0.16654054054054)^2/3.16094314878803)^0.5</f>
        <v>-0.61758073400936497</v>
      </c>
      <c r="E1">
        <v>1</v>
      </c>
      <c r="G1">
        <f t="shared" ref="G1:G32" si="2">-0.098499998+(E1-1)*0.0135555409</f>
        <v>-9.8499998000000005E-2</v>
      </c>
      <c r="H1">
        <f t="shared" ref="H1:H32" si="3">0+1*G1+0.494935291141855*(1.01351351351351+(G1-0.16654054054054)^2/3.16094314878803)^0.5</f>
        <v>0.40520136007109731</v>
      </c>
    </row>
    <row r="2" spans="1:8" x14ac:dyDescent="0.2">
      <c r="A2">
        <v>2</v>
      </c>
      <c r="C2">
        <f t="shared" si="0"/>
        <v>-9.9491606199999999E-2</v>
      </c>
      <c r="D2">
        <f t="shared" si="1"/>
        <v>-0.60323347346982059</v>
      </c>
      <c r="E2">
        <v>2</v>
      </c>
      <c r="G2">
        <f t="shared" si="2"/>
        <v>-8.4944457100000009E-2</v>
      </c>
      <c r="H2">
        <f t="shared" si="3"/>
        <v>0.4182179886912899</v>
      </c>
    </row>
    <row r="3" spans="1:8" x14ac:dyDescent="0.2">
      <c r="A3">
        <v>3</v>
      </c>
      <c r="C3">
        <f t="shared" si="0"/>
        <v>-8.5722136599999998E-2</v>
      </c>
      <c r="D3">
        <f t="shared" si="1"/>
        <v>-0.58891475012114491</v>
      </c>
      <c r="E3">
        <v>3</v>
      </c>
      <c r="G3">
        <f t="shared" si="2"/>
        <v>-7.1388916200000013E-2</v>
      </c>
      <c r="H3">
        <f t="shared" si="3"/>
        <v>0.43126237032047243</v>
      </c>
    </row>
    <row r="4" spans="1:8" x14ac:dyDescent="0.2">
      <c r="A4">
        <v>4</v>
      </c>
      <c r="C4">
        <f t="shared" si="0"/>
        <v>-7.1952666999999998E-2</v>
      </c>
      <c r="D4">
        <f t="shared" si="1"/>
        <v>-0.57462465750839775</v>
      </c>
      <c r="E4">
        <v>4</v>
      </c>
      <c r="G4">
        <f t="shared" si="2"/>
        <v>-5.7833375300000003E-2</v>
      </c>
      <c r="H4">
        <f t="shared" si="3"/>
        <v>0.44433458970842987</v>
      </c>
    </row>
    <row r="5" spans="1:8" x14ac:dyDescent="0.2">
      <c r="A5">
        <v>5</v>
      </c>
      <c r="C5">
        <f t="shared" si="0"/>
        <v>-5.8183197399999997E-2</v>
      </c>
      <c r="D5">
        <f t="shared" si="1"/>
        <v>-0.56036328467824803</v>
      </c>
      <c r="E5">
        <v>5</v>
      </c>
      <c r="G5">
        <f t="shared" si="2"/>
        <v>-4.4277834400000007E-2</v>
      </c>
      <c r="H5">
        <f t="shared" si="3"/>
        <v>0.45743472730713675</v>
      </c>
    </row>
    <row r="6" spans="1:8" x14ac:dyDescent="0.2">
      <c r="A6">
        <v>6</v>
      </c>
      <c r="C6">
        <f t="shared" si="0"/>
        <v>-4.4413727799999997E-2</v>
      </c>
      <c r="D6">
        <f t="shared" si="1"/>
        <v>-0.54613071610474406</v>
      </c>
      <c r="E6">
        <v>6</v>
      </c>
      <c r="G6">
        <f t="shared" si="2"/>
        <v>-3.0722293500000011E-2</v>
      </c>
      <c r="H6">
        <f t="shared" si="3"/>
        <v>0.47056285920529972</v>
      </c>
    </row>
    <row r="7" spans="1:8" x14ac:dyDescent="0.2">
      <c r="A7">
        <v>7</v>
      </c>
      <c r="C7">
        <f t="shared" si="0"/>
        <v>-3.0644258199999996E-2</v>
      </c>
      <c r="D7">
        <f t="shared" si="1"/>
        <v>-0.53192703161841326</v>
      </c>
      <c r="E7">
        <v>7</v>
      </c>
      <c r="G7">
        <f t="shared" si="2"/>
        <v>-1.7166752600000001E-2</v>
      </c>
      <c r="H7">
        <f t="shared" si="3"/>
        <v>0.48371905706605767</v>
      </c>
    </row>
    <row r="8" spans="1:8" x14ac:dyDescent="0.2">
      <c r="A8">
        <v>8</v>
      </c>
      <c r="C8">
        <f t="shared" si="0"/>
        <v>-1.6874788599999996E-2</v>
      </c>
      <c r="D8">
        <f t="shared" si="1"/>
        <v>-0.51775230633882763</v>
      </c>
      <c r="E8">
        <v>8</v>
      </c>
      <c r="G8">
        <f t="shared" si="2"/>
        <v>-3.6112117000000055E-3</v>
      </c>
      <c r="H8">
        <f t="shared" si="3"/>
        <v>0.49690338806795575</v>
      </c>
    </row>
    <row r="9" spans="1:8" x14ac:dyDescent="0.2">
      <c r="A9">
        <v>9</v>
      </c>
      <c r="C9">
        <f t="shared" si="0"/>
        <v>-3.1053189999999953E-3</v>
      </c>
      <c r="D9">
        <f t="shared" si="1"/>
        <v>-0.50360661061076351</v>
      </c>
      <c r="E9">
        <v>9</v>
      </c>
      <c r="G9">
        <f t="shared" si="2"/>
        <v>9.9443291999999905E-3</v>
      </c>
      <c r="H9">
        <f t="shared" si="3"/>
        <v>0.51011591484930507</v>
      </c>
    </row>
    <row r="10" spans="1:8" x14ac:dyDescent="0.2">
      <c r="A10">
        <v>10</v>
      </c>
      <c r="C10">
        <f t="shared" si="0"/>
        <v>1.0664150600000005E-2</v>
      </c>
      <c r="D10">
        <f t="shared" si="1"/>
        <v>-0.48949000994408187</v>
      </c>
      <c r="E10">
        <v>10</v>
      </c>
      <c r="G10">
        <f t="shared" si="2"/>
        <v>2.3499870099999987E-2</v>
      </c>
      <c r="H10">
        <f t="shared" si="3"/>
        <v>0.52335669545603292</v>
      </c>
    </row>
    <row r="11" spans="1:8" x14ac:dyDescent="0.2">
      <c r="A11">
        <v>11</v>
      </c>
      <c r="C11">
        <f t="shared" si="0"/>
        <v>2.4433620200000006E-2</v>
      </c>
      <c r="D11">
        <f t="shared" si="1"/>
        <v>-0.47540256495744504</v>
      </c>
      <c r="E11">
        <v>11</v>
      </c>
      <c r="G11">
        <f t="shared" si="2"/>
        <v>3.7055410999999983E-2</v>
      </c>
      <c r="H11">
        <f t="shared" si="3"/>
        <v>0.53662578329312483</v>
      </c>
    </row>
    <row r="12" spans="1:8" x14ac:dyDescent="0.2">
      <c r="A12">
        <v>12</v>
      </c>
      <c r="C12">
        <f t="shared" si="0"/>
        <v>3.8203089800000006E-2</v>
      </c>
      <c r="D12">
        <f t="shared" si="1"/>
        <v>-0.46134433132598274</v>
      </c>
      <c r="E12">
        <v>12</v>
      </c>
      <c r="G12">
        <f t="shared" si="2"/>
        <v>5.0610951899999979E-2</v>
      </c>
      <c r="H12">
        <f t="shared" si="3"/>
        <v>0.54992322707975094</v>
      </c>
    </row>
    <row r="13" spans="1:8" x14ac:dyDescent="0.2">
      <c r="A13">
        <v>13</v>
      </c>
      <c r="C13">
        <f t="shared" si="0"/>
        <v>5.1972559400000007E-2</v>
      </c>
      <c r="D13">
        <f t="shared" si="1"/>
        <v>-0.44731535973301073</v>
      </c>
      <c r="E13">
        <v>13</v>
      </c>
      <c r="G13">
        <f t="shared" si="2"/>
        <v>6.4166492800000002E-2</v>
      </c>
      <c r="H13">
        <f t="shared" si="3"/>
        <v>0.56324907080816466</v>
      </c>
    </row>
    <row r="14" spans="1:8" x14ac:dyDescent="0.2">
      <c r="A14">
        <v>14</v>
      </c>
      <c r="C14">
        <f t="shared" si="0"/>
        <v>6.5742029000000007E-2</v>
      </c>
      <c r="D14">
        <f t="shared" si="1"/>
        <v>-0.4333156958258999</v>
      </c>
      <c r="E14">
        <v>14</v>
      </c>
      <c r="G14">
        <f t="shared" si="2"/>
        <v>7.7722033699999998E-2</v>
      </c>
      <c r="H14">
        <f t="shared" si="3"/>
        <v>0.57660335370645244</v>
      </c>
    </row>
    <row r="15" spans="1:8" x14ac:dyDescent="0.2">
      <c r="A15">
        <v>15</v>
      </c>
      <c r="C15">
        <f t="shared" si="0"/>
        <v>7.9511498600000008E-2</v>
      </c>
      <c r="D15">
        <f t="shared" si="1"/>
        <v>-0.41934538017618267</v>
      </c>
      <c r="E15">
        <v>15</v>
      </c>
      <c r="G15">
        <f t="shared" si="2"/>
        <v>9.1277574599999994E-2</v>
      </c>
      <c r="H15">
        <f t="shared" si="3"/>
        <v>0.58998611020521041</v>
      </c>
    </row>
    <row r="16" spans="1:8" x14ac:dyDescent="0.2">
      <c r="A16">
        <v>16</v>
      </c>
      <c r="C16">
        <f t="shared" si="0"/>
        <v>9.3280968200000008E-2</v>
      </c>
      <c r="D16">
        <f t="shared" si="1"/>
        <v>-0.40540444824398036</v>
      </c>
      <c r="E16">
        <v>16</v>
      </c>
      <c r="G16">
        <f t="shared" si="2"/>
        <v>0.10483311549999999</v>
      </c>
      <c r="H16">
        <f t="shared" si="3"/>
        <v>0.60339736990821036</v>
      </c>
    </row>
    <row r="17" spans="1:8" x14ac:dyDescent="0.2">
      <c r="A17">
        <v>17</v>
      </c>
      <c r="C17">
        <f t="shared" si="0"/>
        <v>0.10705043780000001</v>
      </c>
      <c r="D17">
        <f t="shared" si="1"/>
        <v>-0.39149293034682137</v>
      </c>
      <c r="E17">
        <v>17</v>
      </c>
      <c r="G17">
        <f t="shared" si="2"/>
        <v>0.11838865639999999</v>
      </c>
      <c r="H17">
        <f t="shared" si="3"/>
        <v>0.61683715756711577</v>
      </c>
    </row>
    <row r="18" spans="1:8" x14ac:dyDescent="0.2">
      <c r="A18">
        <v>18</v>
      </c>
      <c r="C18">
        <f t="shared" si="0"/>
        <v>0.12081990740000001</v>
      </c>
      <c r="D18">
        <f t="shared" si="1"/>
        <v>-0.37761085163291486</v>
      </c>
      <c r="E18">
        <v>18</v>
      </c>
      <c r="G18">
        <f t="shared" si="2"/>
        <v>0.13194419729999998</v>
      </c>
      <c r="H18">
        <f t="shared" si="3"/>
        <v>0.63030549306029693</v>
      </c>
    </row>
    <row r="19" spans="1:8" x14ac:dyDescent="0.2">
      <c r="A19">
        <v>19</v>
      </c>
      <c r="C19">
        <f t="shared" si="0"/>
        <v>0.13458937700000001</v>
      </c>
      <c r="D19">
        <f t="shared" si="1"/>
        <v>-0.36375823205893582</v>
      </c>
      <c r="E19">
        <v>19</v>
      </c>
      <c r="G19">
        <f t="shared" si="2"/>
        <v>0.14549973819999998</v>
      </c>
      <c r="H19">
        <f t="shared" si="3"/>
        <v>0.64380239137578676</v>
      </c>
    </row>
    <row r="20" spans="1:8" x14ac:dyDescent="0.2">
      <c r="A20">
        <v>20</v>
      </c>
      <c r="C20">
        <f t="shared" si="0"/>
        <v>0.14835884659999998</v>
      </c>
      <c r="D20">
        <f t="shared" si="1"/>
        <v>-0.34993508637236531</v>
      </c>
      <c r="E20">
        <v>20</v>
      </c>
      <c r="G20">
        <f t="shared" si="2"/>
        <v>0.15905527909999997</v>
      </c>
      <c r="H20">
        <f t="shared" si="3"/>
        <v>0.65732786259841303</v>
      </c>
    </row>
    <row r="21" spans="1:8" x14ac:dyDescent="0.2">
      <c r="A21">
        <v>21</v>
      </c>
      <c r="C21">
        <f t="shared" si="0"/>
        <v>0.16212831620000001</v>
      </c>
      <c r="D21">
        <f t="shared" si="1"/>
        <v>-0.3361414240984229</v>
      </c>
      <c r="E21">
        <v>21</v>
      </c>
      <c r="G21">
        <f t="shared" si="2"/>
        <v>0.17261081999999997</v>
      </c>
      <c r="H21">
        <f t="shared" si="3"/>
        <v>0.67088191190113133</v>
      </c>
    </row>
    <row r="22" spans="1:8" x14ac:dyDescent="0.2">
      <c r="A22">
        <v>22</v>
      </c>
      <c r="C22">
        <f t="shared" si="0"/>
        <v>0.17589778580000004</v>
      </c>
      <c r="D22">
        <f t="shared" si="1"/>
        <v>-0.32237724953162017</v>
      </c>
      <c r="E22">
        <v>22</v>
      </c>
      <c r="G22">
        <f t="shared" si="2"/>
        <v>0.18616636089999997</v>
      </c>
      <c r="H22">
        <f t="shared" si="3"/>
        <v>0.68446453954057762</v>
      </c>
    </row>
    <row r="23" spans="1:8" x14ac:dyDescent="0.2">
      <c r="A23">
        <v>23</v>
      </c>
      <c r="C23">
        <f t="shared" si="0"/>
        <v>0.18966725540000001</v>
      </c>
      <c r="D23">
        <f t="shared" si="1"/>
        <v>-0.30864256173194921</v>
      </c>
      <c r="E23">
        <v>23</v>
      </c>
      <c r="G23">
        <f t="shared" si="2"/>
        <v>0.19972190179999996</v>
      </c>
      <c r="H23">
        <f t="shared" si="3"/>
        <v>0.69807574085684565</v>
      </c>
    </row>
    <row r="24" spans="1:8" x14ac:dyDescent="0.2">
      <c r="A24">
        <v>24</v>
      </c>
      <c r="C24">
        <f t="shared" si="0"/>
        <v>0.20343672499999998</v>
      </c>
      <c r="D24">
        <f t="shared" si="1"/>
        <v>-0.29493735452571695</v>
      </c>
      <c r="E24">
        <v>24</v>
      </c>
      <c r="G24">
        <f t="shared" si="2"/>
        <v>0.21327744269999996</v>
      </c>
      <c r="H24">
        <f t="shared" si="3"/>
        <v>0.71171550627749613</v>
      </c>
    </row>
    <row r="25" spans="1:8" x14ac:dyDescent="0.2">
      <c r="A25">
        <v>25</v>
      </c>
      <c r="C25">
        <f t="shared" si="0"/>
        <v>0.21720619460000001</v>
      </c>
      <c r="D25">
        <f t="shared" si="1"/>
        <v>-0.28126161651102288</v>
      </c>
      <c r="E25">
        <v>25</v>
      </c>
      <c r="G25">
        <f t="shared" si="2"/>
        <v>0.22683298360000001</v>
      </c>
      <c r="H25">
        <f t="shared" si="3"/>
        <v>0.72538382132578316</v>
      </c>
    </row>
    <row r="26" spans="1:8" x14ac:dyDescent="0.2">
      <c r="A26">
        <v>26</v>
      </c>
      <c r="C26">
        <f t="shared" si="0"/>
        <v>0.23097566420000004</v>
      </c>
      <c r="D26">
        <f t="shared" si="1"/>
        <v>-0.26761533106786761</v>
      </c>
      <c r="E26">
        <v>26</v>
      </c>
      <c r="G26">
        <f t="shared" si="2"/>
        <v>0.24038852450000001</v>
      </c>
      <c r="H26">
        <f t="shared" si="3"/>
        <v>0.73908066663308447</v>
      </c>
    </row>
    <row r="27" spans="1:8" x14ac:dyDescent="0.2">
      <c r="A27">
        <v>27</v>
      </c>
      <c r="C27">
        <f t="shared" si="0"/>
        <v>0.24474513380000001</v>
      </c>
      <c r="D27">
        <f t="shared" si="1"/>
        <v>-0.25399847637287326</v>
      </c>
      <c r="E27">
        <v>27</v>
      </c>
      <c r="G27">
        <f t="shared" si="2"/>
        <v>0.25394406540000003</v>
      </c>
      <c r="H27">
        <f t="shared" si="3"/>
        <v>0.75280601795551139</v>
      </c>
    </row>
    <row r="28" spans="1:8" x14ac:dyDescent="0.2">
      <c r="A28">
        <v>28</v>
      </c>
      <c r="C28">
        <f t="shared" si="0"/>
        <v>0.25851460339999999</v>
      </c>
      <c r="D28">
        <f t="shared" si="1"/>
        <v>-0.24041102541858345</v>
      </c>
      <c r="E28">
        <v>28</v>
      </c>
      <c r="G28">
        <f t="shared" si="2"/>
        <v>0.26749960630000003</v>
      </c>
      <c r="H28">
        <f t="shared" si="3"/>
        <v>0.76655984619466278</v>
      </c>
    </row>
    <row r="29" spans="1:8" x14ac:dyDescent="0.2">
      <c r="A29">
        <v>29</v>
      </c>
      <c r="C29">
        <f t="shared" si="0"/>
        <v>0.27228407300000002</v>
      </c>
      <c r="D29">
        <f t="shared" si="1"/>
        <v>-0.22685294603730455</v>
      </c>
      <c r="E29">
        <v>29</v>
      </c>
      <c r="G29">
        <f t="shared" si="2"/>
        <v>0.28105514720000002</v>
      </c>
      <c r="H29">
        <f t="shared" si="3"/>
        <v>0.78034211742248394</v>
      </c>
    </row>
    <row r="30" spans="1:8" x14ac:dyDescent="0.2">
      <c r="A30">
        <v>30</v>
      </c>
      <c r="C30">
        <f t="shared" si="0"/>
        <v>0.28605354260000004</v>
      </c>
      <c r="D30">
        <f t="shared" si="1"/>
        <v>-0.21332420092943877</v>
      </c>
      <c r="E30">
        <v>30</v>
      </c>
      <c r="G30">
        <f t="shared" si="2"/>
        <v>0.29461068810000002</v>
      </c>
      <c r="H30">
        <f t="shared" si="3"/>
        <v>0.79415279291018026</v>
      </c>
    </row>
    <row r="31" spans="1:8" x14ac:dyDescent="0.2">
      <c r="A31">
        <v>31</v>
      </c>
      <c r="C31">
        <f t="shared" si="0"/>
        <v>0.29982301220000002</v>
      </c>
      <c r="D31">
        <f t="shared" si="1"/>
        <v>-0.19982474769625025</v>
      </c>
      <c r="E31">
        <v>31</v>
      </c>
      <c r="G31">
        <f t="shared" si="2"/>
        <v>0.30816622900000001</v>
      </c>
      <c r="H31">
        <f t="shared" si="3"/>
        <v>0.80799182916112744</v>
      </c>
    </row>
    <row r="32" spans="1:8" x14ac:dyDescent="0.2">
      <c r="A32">
        <v>32</v>
      </c>
      <c r="C32">
        <f t="shared" si="0"/>
        <v>0.31359248179999999</v>
      </c>
      <c r="D32">
        <f t="shared" si="1"/>
        <v>-0.18635453887699915</v>
      </c>
      <c r="E32">
        <v>32</v>
      </c>
      <c r="G32">
        <f t="shared" si="2"/>
        <v>0.32172176990000001</v>
      </c>
      <c r="H32">
        <f t="shared" si="3"/>
        <v>0.82185917794771379</v>
      </c>
    </row>
    <row r="33" spans="1:8" x14ac:dyDescent="0.2">
      <c r="A33">
        <v>33</v>
      </c>
      <c r="C33">
        <f t="shared" ref="C33:C64" si="4">-0.1132610758+(A33-1)*0.0137694696</f>
        <v>0.32736195140000002</v>
      </c>
      <c r="D33">
        <f t="shared" ref="D33:D64" si="5">0+1*C33-0.494935291141855*(1.01351351351351+(C33-0.16654054054054)^2/3.16094314878803)^0.5</f>
        <v>-0.17291352199036558</v>
      </c>
      <c r="E33">
        <v>33</v>
      </c>
      <c r="G33">
        <f t="shared" ref="G33:G64" si="6">-0.098499998+(E33-1)*0.0135555409</f>
        <v>0.33527731080000001</v>
      </c>
      <c r="H33">
        <f t="shared" ref="H33:H64" si="7">0+1*G33+0.494935291141855*(1.01351351351351+(G33-0.16654054054054)^2/3.16094314878803)^0.5</f>
        <v>0.83575478635204503</v>
      </c>
    </row>
    <row r="34" spans="1:8" x14ac:dyDescent="0.2">
      <c r="A34">
        <v>34</v>
      </c>
      <c r="C34">
        <f t="shared" si="4"/>
        <v>0.34113142100000005</v>
      </c>
      <c r="D34">
        <f t="shared" si="5"/>
        <v>-0.15950163958008257</v>
      </c>
      <c r="E34">
        <v>34</v>
      </c>
      <c r="G34">
        <f t="shared" si="6"/>
        <v>0.3488328517</v>
      </c>
      <c r="H34">
        <f t="shared" si="7"/>
        <v>0.8496785968104269</v>
      </c>
    </row>
    <row r="35" spans="1:8" x14ac:dyDescent="0.2">
      <c r="A35">
        <v>35</v>
      </c>
      <c r="C35">
        <f t="shared" si="4"/>
        <v>0.35490089060000002</v>
      </c>
      <c r="D35">
        <f t="shared" si="5"/>
        <v>-0.14611882926468428</v>
      </c>
      <c r="E35">
        <v>35</v>
      </c>
      <c r="G35">
        <f t="shared" si="6"/>
        <v>0.3623883926</v>
      </c>
      <c r="H35">
        <f t="shared" si="7"/>
        <v>0.86363054716154319</v>
      </c>
    </row>
    <row r="36" spans="1:8" x14ac:dyDescent="0.2">
      <c r="A36">
        <v>36</v>
      </c>
      <c r="C36">
        <f t="shared" si="4"/>
        <v>0.36867036019999999</v>
      </c>
      <c r="D36">
        <f t="shared" si="5"/>
        <v>-0.13276502379127009</v>
      </c>
      <c r="E36">
        <v>36</v>
      </c>
      <c r="G36">
        <f t="shared" si="6"/>
        <v>0.37594393349999999</v>
      </c>
      <c r="H36">
        <f t="shared" si="7"/>
        <v>0.87761057069823478</v>
      </c>
    </row>
    <row r="37" spans="1:8" x14ac:dyDescent="0.2">
      <c r="A37">
        <v>37</v>
      </c>
      <c r="C37">
        <f t="shared" si="4"/>
        <v>0.38243982980000002</v>
      </c>
      <c r="D37">
        <f t="shared" si="5"/>
        <v>-0.11944015109317929</v>
      </c>
      <c r="E37">
        <v>37</v>
      </c>
      <c r="G37">
        <f t="shared" si="6"/>
        <v>0.38949947439999999</v>
      </c>
      <c r="H37">
        <f t="shared" si="7"/>
        <v>0.89161859622278139</v>
      </c>
    </row>
    <row r="38" spans="1:8" x14ac:dyDescent="0.2">
      <c r="A38">
        <v>38</v>
      </c>
      <c r="C38">
        <f t="shared" si="4"/>
        <v>0.39620929940000005</v>
      </c>
      <c r="D38">
        <f t="shared" si="5"/>
        <v>-0.10614413435146064</v>
      </c>
      <c r="E38">
        <v>38</v>
      </c>
      <c r="G38">
        <f t="shared" si="6"/>
        <v>0.40305501529999999</v>
      </c>
      <c r="H38">
        <f t="shared" si="7"/>
        <v>0.90565454810557788</v>
      </c>
    </row>
    <row r="39" spans="1:8" x14ac:dyDescent="0.2">
      <c r="A39">
        <v>39</v>
      </c>
      <c r="C39">
        <f t="shared" si="4"/>
        <v>0.40997876899999997</v>
      </c>
      <c r="D39">
        <f t="shared" si="5"/>
        <v>-9.2876892060018479E-2</v>
      </c>
      <c r="E39">
        <v>39</v>
      </c>
      <c r="G39">
        <f t="shared" si="6"/>
        <v>0.41661055619999998</v>
      </c>
      <c r="H39">
        <f t="shared" si="7"/>
        <v>0.91971834634709915</v>
      </c>
    </row>
    <row r="40" spans="1:8" x14ac:dyDescent="0.2">
      <c r="A40">
        <v>40</v>
      </c>
      <c r="C40">
        <f t="shared" si="4"/>
        <v>0.42374823859999999</v>
      </c>
      <c r="D40">
        <f t="shared" si="5"/>
        <v>-7.9638338094306427E-2</v>
      </c>
      <c r="E40">
        <v>40</v>
      </c>
      <c r="G40">
        <f t="shared" si="6"/>
        <v>0.43016609709999998</v>
      </c>
      <c r="H40">
        <f t="shared" si="7"/>
        <v>0.93380990664303232</v>
      </c>
    </row>
    <row r="41" spans="1:8" x14ac:dyDescent="0.2">
      <c r="A41">
        <v>41</v>
      </c>
      <c r="C41">
        <f t="shared" si="4"/>
        <v>0.43751770820000002</v>
      </c>
      <c r="D41">
        <f t="shared" si="5"/>
        <v>-6.6428381783439794E-2</v>
      </c>
      <c r="E41">
        <v>41</v>
      </c>
      <c r="G41">
        <f t="shared" si="6"/>
        <v>0.44372163799999997</v>
      </c>
      <c r="H41">
        <f t="shared" si="7"/>
        <v>0.94792914045245991</v>
      </c>
    </row>
    <row r="42" spans="1:8" x14ac:dyDescent="0.2">
      <c r="A42">
        <v>42</v>
      </c>
      <c r="C42">
        <f t="shared" si="4"/>
        <v>0.45128717780000005</v>
      </c>
      <c r="D42">
        <f t="shared" si="5"/>
        <v>-5.324692798558639E-2</v>
      </c>
      <c r="E42">
        <v>42</v>
      </c>
      <c r="G42">
        <f t="shared" si="6"/>
        <v>0.45727717889999997</v>
      </c>
      <c r="H42">
        <f t="shared" si="7"/>
        <v>0.96207595506896482</v>
      </c>
    </row>
    <row r="43" spans="1:8" x14ac:dyDescent="0.2">
      <c r="A43">
        <v>43</v>
      </c>
      <c r="C43">
        <f t="shared" si="4"/>
        <v>0.46505664740000008</v>
      </c>
      <c r="D43">
        <f t="shared" si="5"/>
        <v>-4.0093877166495151E-2</v>
      </c>
      <c r="E43">
        <v>43</v>
      </c>
      <c r="G43">
        <f t="shared" si="6"/>
        <v>0.47083271979999997</v>
      </c>
      <c r="H43">
        <f t="shared" si="7"/>
        <v>0.97625025369453178</v>
      </c>
    </row>
    <row r="44" spans="1:8" x14ac:dyDescent="0.2">
      <c r="A44">
        <v>44</v>
      </c>
      <c r="C44">
        <f t="shared" si="4"/>
        <v>0.478826117</v>
      </c>
      <c r="D44">
        <f t="shared" si="5"/>
        <v>-2.6969125481015044E-2</v>
      </c>
      <c r="E44">
        <v>44</v>
      </c>
      <c r="G44">
        <f t="shared" si="6"/>
        <v>0.48438826069999996</v>
      </c>
      <c r="H44">
        <f t="shared" si="7"/>
        <v>0.99045193551610866</v>
      </c>
    </row>
    <row r="45" spans="1:8" x14ac:dyDescent="0.2">
      <c r="A45">
        <v>45</v>
      </c>
      <c r="C45">
        <f t="shared" si="4"/>
        <v>0.49259558660000002</v>
      </c>
      <c r="D45">
        <f t="shared" si="5"/>
        <v>-1.3872564857455583E-2</v>
      </c>
      <c r="E45">
        <v>45</v>
      </c>
      <c r="G45">
        <f t="shared" si="6"/>
        <v>0.49794380159999996</v>
      </c>
      <c r="H45">
        <f t="shared" si="7"/>
        <v>1.0046808957846931</v>
      </c>
    </row>
    <row r="46" spans="1:8" x14ac:dyDescent="0.2">
      <c r="A46">
        <v>46</v>
      </c>
      <c r="C46">
        <f t="shared" si="4"/>
        <v>0.50636505620000005</v>
      </c>
      <c r="D46">
        <f t="shared" si="5"/>
        <v>-8.0408308463275624E-4</v>
      </c>
      <c r="E46">
        <v>46</v>
      </c>
      <c r="G46">
        <f t="shared" si="6"/>
        <v>0.51149934249999995</v>
      </c>
      <c r="H46">
        <f t="shared" si="7"/>
        <v>1.0189370258968058</v>
      </c>
    </row>
    <row r="47" spans="1:8" x14ac:dyDescent="0.2">
      <c r="A47">
        <v>47</v>
      </c>
      <c r="C47">
        <f t="shared" si="4"/>
        <v>0.52013452579999997</v>
      </c>
      <c r="D47">
        <f t="shared" si="5"/>
        <v>1.223643609855396E-2</v>
      </c>
      <c r="E47">
        <v>47</v>
      </c>
      <c r="G47">
        <f t="shared" si="6"/>
        <v>0.52505488339999995</v>
      </c>
      <c r="H47">
        <f t="shared" si="7"/>
        <v>1.0332202134782098</v>
      </c>
    </row>
    <row r="48" spans="1:8" x14ac:dyDescent="0.2">
      <c r="A48">
        <v>48</v>
      </c>
      <c r="C48">
        <f t="shared" si="4"/>
        <v>0.5339039954</v>
      </c>
      <c r="D48">
        <f t="shared" si="5"/>
        <v>2.5249112911174709E-2</v>
      </c>
      <c r="E48">
        <v>48</v>
      </c>
      <c r="G48">
        <f t="shared" si="6"/>
        <v>0.53861042429999995</v>
      </c>
      <c r="H48">
        <f t="shared" si="7"/>
        <v>1.0475303424697282</v>
      </c>
    </row>
    <row r="49" spans="1:8" x14ac:dyDescent="0.2">
      <c r="A49">
        <v>49</v>
      </c>
      <c r="C49">
        <f t="shared" si="4"/>
        <v>0.54767346500000003</v>
      </c>
      <c r="D49">
        <f t="shared" si="5"/>
        <v>3.8234071436111128E-2</v>
      </c>
      <c r="E49">
        <v>49</v>
      </c>
      <c r="G49">
        <f t="shared" si="6"/>
        <v>0.55216596520000005</v>
      </c>
      <c r="H49">
        <f t="shared" si="7"/>
        <v>1.0618672932150235</v>
      </c>
    </row>
    <row r="50" spans="1:8" x14ac:dyDescent="0.2">
      <c r="A50">
        <v>50</v>
      </c>
      <c r="C50">
        <f t="shared" si="4"/>
        <v>0.56144293460000005</v>
      </c>
      <c r="D50">
        <f t="shared" si="5"/>
        <v>5.1191439523851523E-2</v>
      </c>
      <c r="E50">
        <v>50</v>
      </c>
      <c r="G50">
        <f t="shared" si="6"/>
        <v>0.56572150610000005</v>
      </c>
      <c r="H50">
        <f t="shared" si="7"/>
        <v>1.0762309425501819</v>
      </c>
    </row>
    <row r="51" spans="1:8" x14ac:dyDescent="0.2">
      <c r="A51">
        <v>51</v>
      </c>
      <c r="C51">
        <f t="shared" si="4"/>
        <v>0.57521240420000008</v>
      </c>
      <c r="D51">
        <f t="shared" si="5"/>
        <v>6.4121348694401781E-2</v>
      </c>
      <c r="E51">
        <v>51</v>
      </c>
      <c r="G51">
        <f t="shared" si="6"/>
        <v>0.57927704700000004</v>
      </c>
      <c r="H51">
        <f t="shared" si="7"/>
        <v>1.0906211638949679</v>
      </c>
    </row>
    <row r="52" spans="1:8" x14ac:dyDescent="0.2">
      <c r="A52">
        <v>52</v>
      </c>
      <c r="C52">
        <f t="shared" si="4"/>
        <v>0.5889818738</v>
      </c>
      <c r="D52">
        <f t="shared" si="5"/>
        <v>7.7023934037476094E-2</v>
      </c>
      <c r="E52">
        <v>52</v>
      </c>
      <c r="G52">
        <f t="shared" si="6"/>
        <v>0.59283258790000004</v>
      </c>
      <c r="H52">
        <f t="shared" si="7"/>
        <v>1.1050378273455905</v>
      </c>
    </row>
    <row r="53" spans="1:8" x14ac:dyDescent="0.2">
      <c r="A53">
        <v>53</v>
      </c>
      <c r="C53">
        <f t="shared" si="4"/>
        <v>0.60275134340000003</v>
      </c>
      <c r="D53">
        <f t="shared" si="5"/>
        <v>8.9899334111131934E-2</v>
      </c>
      <c r="E53">
        <v>53</v>
      </c>
      <c r="G53">
        <f t="shared" si="6"/>
        <v>0.60638812880000004</v>
      </c>
      <c r="H53">
        <f t="shared" si="7"/>
        <v>1.1194807997688452</v>
      </c>
    </row>
    <row r="54" spans="1:8" x14ac:dyDescent="0.2">
      <c r="A54">
        <v>54</v>
      </c>
      <c r="C54">
        <f t="shared" si="4"/>
        <v>0.61652081300000006</v>
      </c>
      <c r="D54">
        <f t="shared" si="5"/>
        <v>0.10274769083901147</v>
      </c>
      <c r="E54">
        <v>54</v>
      </c>
      <c r="G54">
        <f t="shared" si="6"/>
        <v>0.61994366970000003</v>
      </c>
      <c r="H54">
        <f t="shared" si="7"/>
        <v>1.1339499448974732</v>
      </c>
    </row>
    <row r="55" spans="1:8" x14ac:dyDescent="0.2">
      <c r="A55">
        <v>55</v>
      </c>
      <c r="C55">
        <f t="shared" si="4"/>
        <v>0.63029028259999997</v>
      </c>
      <c r="D55">
        <f t="shared" si="5"/>
        <v>0.11556914940635432</v>
      </c>
      <c r="E55">
        <v>55</v>
      </c>
      <c r="G55">
        <f t="shared" si="6"/>
        <v>0.63349921060000003</v>
      </c>
      <c r="H55">
        <f t="shared" si="7"/>
        <v>1.1484451234266055</v>
      </c>
    </row>
    <row r="56" spans="1:8" x14ac:dyDescent="0.2">
      <c r="A56">
        <v>56</v>
      </c>
      <c r="C56">
        <f t="shared" si="4"/>
        <v>0.6440597522</v>
      </c>
      <c r="D56">
        <f t="shared" si="5"/>
        <v>0.12836385815494256</v>
      </c>
      <c r="E56">
        <v>56</v>
      </c>
      <c r="G56">
        <f t="shared" si="6"/>
        <v>0.64705475150000002</v>
      </c>
      <c r="H56">
        <f t="shared" si="7"/>
        <v>1.162966193111135</v>
      </c>
    </row>
    <row r="57" spans="1:8" x14ac:dyDescent="0.2">
      <c r="A57">
        <v>57</v>
      </c>
      <c r="C57">
        <f t="shared" si="4"/>
        <v>0.65782922180000003</v>
      </c>
      <c r="D57">
        <f t="shared" si="5"/>
        <v>0.14113196847713672</v>
      </c>
      <c r="E57">
        <v>57</v>
      </c>
      <c r="G57">
        <f t="shared" si="6"/>
        <v>0.66061029240000002</v>
      </c>
      <c r="H57">
        <f t="shared" si="7"/>
        <v>1.1775130088638832</v>
      </c>
    </row>
    <row r="58" spans="1:8" x14ac:dyDescent="0.2">
      <c r="A58">
        <v>58</v>
      </c>
      <c r="C58">
        <f t="shared" si="4"/>
        <v>0.67159869140000006</v>
      </c>
      <c r="D58">
        <f t="shared" si="5"/>
        <v>0.15387363470916238</v>
      </c>
      <c r="E58">
        <v>58</v>
      </c>
      <c r="G58">
        <f t="shared" si="6"/>
        <v>0.67416583330000002</v>
      </c>
      <c r="H58">
        <f t="shared" si="7"/>
        <v>1.1920854228544131</v>
      </c>
    </row>
    <row r="59" spans="1:8" x14ac:dyDescent="0.2">
      <c r="A59">
        <v>59</v>
      </c>
      <c r="C59">
        <f t="shared" si="4"/>
        <v>0.68536816100000009</v>
      </c>
      <c r="D59">
        <f t="shared" si="5"/>
        <v>0.16658901402380299</v>
      </c>
      <c r="E59">
        <v>59</v>
      </c>
      <c r="G59">
        <f t="shared" si="6"/>
        <v>0.68772137420000001</v>
      </c>
      <c r="H59">
        <f t="shared" si="7"/>
        <v>1.2066832846083557</v>
      </c>
    </row>
    <row r="60" spans="1:8" x14ac:dyDescent="0.2">
      <c r="A60">
        <v>60</v>
      </c>
      <c r="C60">
        <f t="shared" si="4"/>
        <v>0.6991376306</v>
      </c>
      <c r="D60">
        <f t="shared" si="5"/>
        <v>0.17927826632265054</v>
      </c>
      <c r="E60">
        <v>60</v>
      </c>
      <c r="G60">
        <f t="shared" si="6"/>
        <v>0.70127691510000001</v>
      </c>
      <c r="H60">
        <f t="shared" si="7"/>
        <v>1.2213064411071077</v>
      </c>
    </row>
    <row r="61" spans="1:8" x14ac:dyDescent="0.2">
      <c r="A61">
        <v>61</v>
      </c>
      <c r="C61">
        <f t="shared" si="4"/>
        <v>0.71290710020000003</v>
      </c>
      <c r="D61">
        <f t="shared" si="5"/>
        <v>0.19194155412806546</v>
      </c>
      <c r="E61">
        <v>61</v>
      </c>
      <c r="G61">
        <f t="shared" si="6"/>
        <v>0.714832456</v>
      </c>
      <c r="H61">
        <f t="shared" si="7"/>
        <v>1.2359547368877706</v>
      </c>
    </row>
    <row r="62" spans="1:8" x14ac:dyDescent="0.2">
      <c r="A62">
        <v>62</v>
      </c>
      <c r="C62">
        <f t="shared" si="4"/>
        <v>0.72667656980000006</v>
      </c>
      <c r="D62">
        <f t="shared" si="5"/>
        <v>0.20457904247499181</v>
      </c>
      <c r="E62">
        <v>62</v>
      </c>
      <c r="G62">
        <f t="shared" si="6"/>
        <v>0.7283879969</v>
      </c>
      <c r="H62">
        <f t="shared" si="7"/>
        <v>1.250628014143198</v>
      </c>
    </row>
    <row r="63" spans="1:8" x14ac:dyDescent="0.2">
      <c r="A63">
        <v>63</v>
      </c>
      <c r="C63">
        <f t="shared" si="4"/>
        <v>0.74044603939999998</v>
      </c>
      <c r="D63">
        <f t="shared" si="5"/>
        <v>0.21719089880277065</v>
      </c>
      <c r="E63">
        <v>63</v>
      </c>
      <c r="G63">
        <f t="shared" si="6"/>
        <v>0.7419435378</v>
      </c>
      <c r="H63">
        <f t="shared" si="7"/>
        <v>1.265326112822027</v>
      </c>
    </row>
    <row r="64" spans="1:8" x14ac:dyDescent="0.2">
      <c r="A64">
        <v>64</v>
      </c>
      <c r="C64">
        <f t="shared" si="4"/>
        <v>0.75421550900000001</v>
      </c>
      <c r="D64">
        <f t="shared" si="5"/>
        <v>0.22977729284709181</v>
      </c>
      <c r="E64">
        <v>64</v>
      </c>
      <c r="G64">
        <f t="shared" si="6"/>
        <v>0.75549907869999999</v>
      </c>
      <c r="H64">
        <f t="shared" si="7"/>
        <v>1.2800488707285622</v>
      </c>
    </row>
    <row r="65" spans="1:8" x14ac:dyDescent="0.2">
      <c r="A65">
        <v>65</v>
      </c>
      <c r="C65">
        <f t="shared" ref="C65:C70" si="8">-0.1132610758+(A65-1)*0.0137694696</f>
        <v>0.76798497860000003</v>
      </c>
      <c r="D65">
        <f t="shared" ref="D65:D70" si="9">0+1*C65-0.494935291141855*(1.01351351351351+(C65-0.16654054054054)^2/3.16094314878803)^0.5</f>
        <v>0.24233839653221712</v>
      </c>
      <c r="E65">
        <v>65</v>
      </c>
      <c r="G65">
        <f t="shared" ref="G65:G70" si="10">-0.098499998+(E65-1)*0.0135555409</f>
        <v>0.76905461959999999</v>
      </c>
      <c r="H65">
        <f t="shared" ref="H65:H70" si="11">0+1*G65+0.494935291141855*(1.01351351351351+(G65-0.16654054054054)^2/3.16094314878803)^0.5</f>
        <v>1.294796123622401</v>
      </c>
    </row>
    <row r="66" spans="1:8" x14ac:dyDescent="0.2">
      <c r="A66">
        <v>66</v>
      </c>
      <c r="C66">
        <f t="shared" si="8"/>
        <v>0.78175444820000006</v>
      </c>
      <c r="D66">
        <f t="shared" si="9"/>
        <v>0.2548743838636085</v>
      </c>
      <c r="E66">
        <v>66</v>
      </c>
      <c r="G66">
        <f t="shared" si="10"/>
        <v>0.78261016049999999</v>
      </c>
      <c r="H66">
        <f t="shared" si="11"/>
        <v>1.3095677053176757</v>
      </c>
    </row>
    <row r="67" spans="1:8" x14ac:dyDescent="0.2">
      <c r="A67">
        <v>67</v>
      </c>
      <c r="C67">
        <f t="shared" si="8"/>
        <v>0.79552391780000009</v>
      </c>
      <c r="D67">
        <f t="shared" si="9"/>
        <v>0.26738543082108523</v>
      </c>
      <c r="E67">
        <v>67</v>
      </c>
      <c r="G67">
        <f t="shared" si="10"/>
        <v>0.79616570139999998</v>
      </c>
      <c r="H67">
        <f t="shared" si="11"/>
        <v>1.3243634477818054</v>
      </c>
    </row>
    <row r="68" spans="1:8" x14ac:dyDescent="0.2">
      <c r="A68">
        <v>68</v>
      </c>
      <c r="C68">
        <f t="shared" si="8"/>
        <v>0.80929338740000001</v>
      </c>
      <c r="D68">
        <f t="shared" si="9"/>
        <v>0.27987171525263255</v>
      </c>
      <c r="E68">
        <v>68</v>
      </c>
      <c r="G68">
        <f t="shared" si="10"/>
        <v>0.80972124229999998</v>
      </c>
      <c r="H68">
        <f t="shared" si="11"/>
        <v>1.3391831812336417</v>
      </c>
    </row>
    <row r="69" spans="1:8" x14ac:dyDescent="0.2">
      <c r="A69">
        <v>69</v>
      </c>
      <c r="C69">
        <f t="shared" si="8"/>
        <v>0.82306285700000004</v>
      </c>
      <c r="D69">
        <f t="shared" si="9"/>
        <v>0.29233341676898028</v>
      </c>
      <c r="E69">
        <v>69</v>
      </c>
      <c r="G69">
        <f t="shared" si="10"/>
        <v>0.82327678319999997</v>
      </c>
      <c r="H69">
        <f t="shared" si="11"/>
        <v>1.3540267342409142</v>
      </c>
    </row>
    <row r="70" spans="1:8" x14ac:dyDescent="0.2">
      <c r="A70">
        <v>70</v>
      </c>
      <c r="C70">
        <f t="shared" si="8"/>
        <v>0.83683232660000006</v>
      </c>
      <c r="D70">
        <f t="shared" si="9"/>
        <v>0.3047707166390593</v>
      </c>
      <c r="E70">
        <v>70</v>
      </c>
      <c r="G70">
        <f t="shared" si="10"/>
        <v>0.83683232409999997</v>
      </c>
      <c r="H70">
        <f t="shared" si="11"/>
        <v>1.3688939338168662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33B2-8301-6C42-861C-57353497E1A0}">
  <sheetPr codeName="XLSTAT_20200603_171734_1_HID">
    <tabColor rgb="FF007800"/>
  </sheetPr>
  <dimension ref="A1:H70"/>
  <sheetViews>
    <sheetView workbookViewId="0"/>
  </sheetViews>
  <sheetFormatPr baseColWidth="10" defaultRowHeight="15" x14ac:dyDescent="0.2"/>
  <sheetData>
    <row r="1" spans="1:8" x14ac:dyDescent="0.2">
      <c r="A1">
        <v>1</v>
      </c>
      <c r="C1">
        <f t="shared" ref="C1:C32" si="0">-35921130.6452239+(A1-1)*1521359.55135579</f>
        <v>-35921130.645223901</v>
      </c>
      <c r="D1">
        <f t="shared" ref="D1:D32" si="1">0+1*C1-36351903.1035378*(1.00526315789474+(C1-12292785.3016263)^2/58721381306817000)^0.5</f>
        <v>-73079280.500389948</v>
      </c>
      <c r="E1">
        <v>1</v>
      </c>
      <c r="G1">
        <f t="shared" ref="G1:G32" si="2">-38791586.1907074+(E1-1)*1562960.3563628</f>
        <v>-38791586.1907074</v>
      </c>
      <c r="H1">
        <f t="shared" ref="H1:H32" si="3">0+1*G1+36351903.1035378*(1.00526315789474+(G1-12292785.3016263)^2/58721381306817000)^0.5</f>
        <v>-1547225.2658933923</v>
      </c>
    </row>
    <row r="2" spans="1:8" x14ac:dyDescent="0.2">
      <c r="A2">
        <v>2</v>
      </c>
      <c r="C2">
        <f t="shared" si="0"/>
        <v>-34399771.093868114</v>
      </c>
      <c r="D2">
        <f t="shared" si="1"/>
        <v>-71514173.030737013</v>
      </c>
      <c r="E2">
        <v>2</v>
      </c>
      <c r="G2">
        <f t="shared" si="2"/>
        <v>-37228625.834344603</v>
      </c>
      <c r="H2">
        <f t="shared" si="3"/>
        <v>-31800.146172747016</v>
      </c>
    </row>
    <row r="3" spans="1:8" x14ac:dyDescent="0.2">
      <c r="A3">
        <v>3</v>
      </c>
      <c r="C3">
        <f t="shared" si="0"/>
        <v>-32878411.54251232</v>
      </c>
      <c r="D3">
        <f t="shared" si="1"/>
        <v>-69950418.957643405</v>
      </c>
      <c r="E3">
        <v>3</v>
      </c>
      <c r="G3">
        <f t="shared" si="2"/>
        <v>-35665665.477981798</v>
      </c>
      <c r="H3">
        <f t="shared" si="3"/>
        <v>1485043.9230650887</v>
      </c>
    </row>
    <row r="4" spans="1:8" x14ac:dyDescent="0.2">
      <c r="A4">
        <v>4</v>
      </c>
      <c r="C4">
        <f t="shared" si="0"/>
        <v>-31357051.99115653</v>
      </c>
      <c r="D4">
        <f t="shared" si="1"/>
        <v>-68388022.929375336</v>
      </c>
      <c r="E4">
        <v>4</v>
      </c>
      <c r="G4">
        <f t="shared" si="2"/>
        <v>-34102705.121619001</v>
      </c>
      <c r="H4">
        <f t="shared" si="3"/>
        <v>3003312.2323383838</v>
      </c>
    </row>
    <row r="5" spans="1:8" x14ac:dyDescent="0.2">
      <c r="A5">
        <v>5</v>
      </c>
      <c r="C5">
        <f t="shared" si="0"/>
        <v>-29835692.439800739</v>
      </c>
      <c r="D5">
        <f t="shared" si="1"/>
        <v>-66826989.465594172</v>
      </c>
      <c r="E5">
        <v>5</v>
      </c>
      <c r="G5">
        <f t="shared" si="2"/>
        <v>-32539744.7652562</v>
      </c>
      <c r="H5">
        <f t="shared" si="3"/>
        <v>4523009.9338983484</v>
      </c>
    </row>
    <row r="6" spans="1:8" x14ac:dyDescent="0.2">
      <c r="A6">
        <v>6</v>
      </c>
      <c r="C6">
        <f t="shared" si="0"/>
        <v>-28314332.888444949</v>
      </c>
      <c r="D6">
        <f t="shared" si="1"/>
        <v>-65267322.95497863</v>
      </c>
      <c r="E6">
        <v>6</v>
      </c>
      <c r="G6">
        <f t="shared" si="2"/>
        <v>-30976784.408893399</v>
      </c>
      <c r="H6">
        <f t="shared" si="3"/>
        <v>6044142.038908802</v>
      </c>
    </row>
    <row r="7" spans="1:8" x14ac:dyDescent="0.2">
      <c r="A7">
        <v>7</v>
      </c>
      <c r="C7">
        <f t="shared" si="0"/>
        <v>-26792973.337089159</v>
      </c>
      <c r="D7">
        <f t="shared" si="1"/>
        <v>-63709027.652898632</v>
      </c>
      <c r="E7">
        <v>7</v>
      </c>
      <c r="G7">
        <f t="shared" si="2"/>
        <v>-29413824.052530602</v>
      </c>
      <c r="H7">
        <f t="shared" si="3"/>
        <v>7566713.4146807268</v>
      </c>
    </row>
    <row r="8" spans="1:8" x14ac:dyDescent="0.2">
      <c r="A8">
        <v>8</v>
      </c>
      <c r="C8">
        <f t="shared" si="0"/>
        <v>-25271613.785733372</v>
      </c>
      <c r="D8">
        <f t="shared" si="1"/>
        <v>-62152107.679143324</v>
      </c>
      <c r="E8">
        <v>8</v>
      </c>
      <c r="G8">
        <f t="shared" si="2"/>
        <v>-27850863.696167801</v>
      </c>
      <c r="H8">
        <f t="shared" si="3"/>
        <v>9090728.7819647901</v>
      </c>
    </row>
    <row r="9" spans="1:8" x14ac:dyDescent="0.2">
      <c r="A9">
        <v>9</v>
      </c>
      <c r="C9">
        <f t="shared" si="0"/>
        <v>-23750254.234377578</v>
      </c>
      <c r="D9">
        <f t="shared" si="1"/>
        <v>-60596567.015706152</v>
      </c>
      <c r="E9">
        <v>9</v>
      </c>
      <c r="G9">
        <f t="shared" si="2"/>
        <v>-26287903.339805</v>
      </c>
      <c r="H9">
        <f t="shared" si="3"/>
        <v>10616192.71230536</v>
      </c>
    </row>
    <row r="10" spans="1:8" x14ac:dyDescent="0.2">
      <c r="A10">
        <v>10</v>
      </c>
      <c r="C10">
        <f t="shared" si="0"/>
        <v>-22228894.683021791</v>
      </c>
      <c r="D10">
        <f t="shared" si="1"/>
        <v>-59042409.504629664</v>
      </c>
      <c r="E10">
        <v>10</v>
      </c>
      <c r="G10">
        <f t="shared" si="2"/>
        <v>-24724942.983442198</v>
      </c>
      <c r="H10">
        <f t="shared" si="3"/>
        <v>12143109.625459094</v>
      </c>
    </row>
    <row r="11" spans="1:8" x14ac:dyDescent="0.2">
      <c r="A11">
        <v>11</v>
      </c>
      <c r="C11">
        <f t="shared" si="0"/>
        <v>-20707535.131665997</v>
      </c>
      <c r="D11">
        <f t="shared" si="1"/>
        <v>-57489638.845912442</v>
      </c>
      <c r="E11">
        <v>11</v>
      </c>
      <c r="G11">
        <f t="shared" si="2"/>
        <v>-23161982.627079397</v>
      </c>
      <c r="H11">
        <f t="shared" si="3"/>
        <v>13671483.78688173</v>
      </c>
    </row>
    <row r="12" spans="1:8" x14ac:dyDescent="0.2">
      <c r="A12">
        <v>12</v>
      </c>
      <c r="C12">
        <f t="shared" si="0"/>
        <v>-19186175.580310211</v>
      </c>
      <c r="D12">
        <f t="shared" si="1"/>
        <v>-55938258.595481172</v>
      </c>
      <c r="E12">
        <v>12</v>
      </c>
      <c r="G12">
        <f t="shared" si="2"/>
        <v>-21599022.2707166</v>
      </c>
      <c r="H12">
        <f t="shared" si="3"/>
        <v>15201319.305285826</v>
      </c>
    </row>
    <row r="13" spans="1:8" x14ac:dyDescent="0.2">
      <c r="A13">
        <v>13</v>
      </c>
      <c r="C13">
        <f t="shared" si="0"/>
        <v>-17664816.02895442</v>
      </c>
      <c r="D13">
        <f t="shared" si="1"/>
        <v>-54388272.163229808</v>
      </c>
      <c r="E13">
        <v>13</v>
      </c>
      <c r="G13">
        <f t="shared" si="2"/>
        <v>-20036061.914353799</v>
      </c>
      <c r="H13">
        <f t="shared" si="3"/>
        <v>16732620.130273063</v>
      </c>
    </row>
    <row r="14" spans="1:8" x14ac:dyDescent="0.2">
      <c r="A14">
        <v>14</v>
      </c>
      <c r="C14">
        <f t="shared" si="0"/>
        <v>-16143456.47759863</v>
      </c>
      <c r="D14">
        <f t="shared" si="1"/>
        <v>-52839682.811128825</v>
      </c>
      <c r="E14">
        <v>14</v>
      </c>
      <c r="G14">
        <f t="shared" si="2"/>
        <v>-18473101.557990998</v>
      </c>
      <c r="H14">
        <f t="shared" si="3"/>
        <v>18265390.050043762</v>
      </c>
    </row>
    <row r="15" spans="1:8" x14ac:dyDescent="0.2">
      <c r="A15">
        <v>15</v>
      </c>
      <c r="C15">
        <f t="shared" si="0"/>
        <v>-14622096.92624284</v>
      </c>
      <c r="D15">
        <f t="shared" si="1"/>
        <v>-51292493.651406527</v>
      </c>
      <c r="E15">
        <v>15</v>
      </c>
      <c r="G15">
        <f t="shared" si="2"/>
        <v>-16910141.201628201</v>
      </c>
      <c r="H15">
        <f t="shared" si="3"/>
        <v>19799632.689187005</v>
      </c>
    </row>
    <row r="16" spans="1:8" x14ac:dyDescent="0.2">
      <c r="A16">
        <v>16</v>
      </c>
      <c r="C16">
        <f t="shared" si="0"/>
        <v>-13100737.374887049</v>
      </c>
      <c r="D16">
        <f t="shared" si="1"/>
        <v>-49746707.644805036</v>
      </c>
      <c r="E16">
        <v>16</v>
      </c>
      <c r="G16">
        <f t="shared" si="2"/>
        <v>-15347180.8452654</v>
      </c>
      <c r="H16">
        <f t="shared" si="3"/>
        <v>21335351.506554011</v>
      </c>
    </row>
    <row r="17" spans="1:8" x14ac:dyDescent="0.2">
      <c r="A17">
        <v>17</v>
      </c>
      <c r="C17">
        <f t="shared" si="0"/>
        <v>-11579377.823531259</v>
      </c>
      <c r="D17">
        <f t="shared" si="1"/>
        <v>-48202327.598912895</v>
      </c>
      <c r="E17">
        <v>17</v>
      </c>
      <c r="G17">
        <f t="shared" si="2"/>
        <v>-13784220.488902599</v>
      </c>
      <c r="H17">
        <f t="shared" si="3"/>
        <v>22872549.793217719</v>
      </c>
    </row>
    <row r="18" spans="1:8" x14ac:dyDescent="0.2">
      <c r="A18">
        <v>18</v>
      </c>
      <c r="C18">
        <f t="shared" si="0"/>
        <v>-10058018.272175469</v>
      </c>
      <c r="D18">
        <f t="shared" si="1"/>
        <v>-46659356.166576728</v>
      </c>
      <c r="E18">
        <v>18</v>
      </c>
      <c r="G18">
        <f t="shared" si="2"/>
        <v>-12221260.132539798</v>
      </c>
      <c r="H18">
        <f t="shared" si="3"/>
        <v>24411230.67052139</v>
      </c>
    </row>
    <row r="19" spans="1:8" x14ac:dyDescent="0.2">
      <c r="A19">
        <v>19</v>
      </c>
      <c r="C19">
        <f t="shared" si="0"/>
        <v>-8536658.7208196782</v>
      </c>
      <c r="D19">
        <f t="shared" si="1"/>
        <v>-45117795.844393849</v>
      </c>
      <c r="E19">
        <v>19</v>
      </c>
      <c r="G19">
        <f t="shared" si="2"/>
        <v>-10658299.776176997</v>
      </c>
      <c r="H19">
        <f t="shared" si="3"/>
        <v>25951397.088218749</v>
      </c>
    </row>
    <row r="20" spans="1:8" x14ac:dyDescent="0.2">
      <c r="A20">
        <v>20</v>
      </c>
      <c r="C20">
        <f t="shared" si="0"/>
        <v>-7015299.1694638878</v>
      </c>
      <c r="D20">
        <f t="shared" si="1"/>
        <v>-43577648.971287832</v>
      </c>
      <c r="E20">
        <v>20</v>
      </c>
      <c r="G20">
        <f t="shared" si="2"/>
        <v>-9095339.4198141992</v>
      </c>
      <c r="H20">
        <f t="shared" si="3"/>
        <v>27493051.822708286</v>
      </c>
    </row>
    <row r="21" spans="1:8" x14ac:dyDescent="0.2">
      <c r="A21">
        <v>21</v>
      </c>
      <c r="C21">
        <f t="shared" si="0"/>
        <v>-5493939.6181080975</v>
      </c>
      <c r="D21">
        <f t="shared" si="1"/>
        <v>-42038917.727168843</v>
      </c>
      <c r="E21">
        <v>21</v>
      </c>
      <c r="G21">
        <f t="shared" si="2"/>
        <v>-7532379.0634513982</v>
      </c>
      <c r="H21">
        <f t="shared" si="3"/>
        <v>29036197.475364085</v>
      </c>
    </row>
    <row r="22" spans="1:8" x14ac:dyDescent="0.2">
      <c r="A22">
        <v>22</v>
      </c>
      <c r="C22">
        <f t="shared" si="0"/>
        <v>-3972580.0667523071</v>
      </c>
      <c r="D22">
        <f t="shared" si="1"/>
        <v>-40501604.13168072</v>
      </c>
      <c r="E22">
        <v>22</v>
      </c>
      <c r="G22">
        <f t="shared" si="2"/>
        <v>-5969418.7070885971</v>
      </c>
      <c r="H22">
        <f t="shared" si="3"/>
        <v>30580836.470965609</v>
      </c>
    </row>
    <row r="23" spans="1:8" x14ac:dyDescent="0.2">
      <c r="A23">
        <v>23</v>
      </c>
      <c r="C23">
        <f t="shared" si="0"/>
        <v>-2451220.5153965168</v>
      </c>
      <c r="D23">
        <f t="shared" si="1"/>
        <v>-38965710.043036148</v>
      </c>
      <c r="E23">
        <v>23</v>
      </c>
      <c r="G23">
        <f t="shared" si="2"/>
        <v>-4406458.3507257998</v>
      </c>
      <c r="H23">
        <f t="shared" si="3"/>
        <v>32126971.056228496</v>
      </c>
    </row>
    <row r="24" spans="1:8" x14ac:dyDescent="0.2">
      <c r="A24">
        <v>24</v>
      </c>
      <c r="C24">
        <f t="shared" si="0"/>
        <v>-929860.96404072642</v>
      </c>
      <c r="D24">
        <f t="shared" si="1"/>
        <v>-37431237.156941786</v>
      </c>
      <c r="E24">
        <v>24</v>
      </c>
      <c r="G24">
        <f t="shared" si="2"/>
        <v>-2843497.994362995</v>
      </c>
      <c r="H24">
        <f t="shared" si="3"/>
        <v>33674603.298438482</v>
      </c>
    </row>
    <row r="25" spans="1:8" x14ac:dyDescent="0.2">
      <c r="A25">
        <v>25</v>
      </c>
      <c r="C25">
        <f t="shared" si="0"/>
        <v>591498.5873150602</v>
      </c>
      <c r="D25">
        <f t="shared" si="1"/>
        <v>-35898187.005614623</v>
      </c>
      <c r="E25">
        <v>25</v>
      </c>
      <c r="G25">
        <f t="shared" si="2"/>
        <v>-1280537.6380001977</v>
      </c>
      <c r="H25">
        <f t="shared" si="3"/>
        <v>35223735.084190391</v>
      </c>
    </row>
    <row r="26" spans="1:8" x14ac:dyDescent="0.2">
      <c r="A26">
        <v>26</v>
      </c>
      <c r="C26">
        <f t="shared" si="0"/>
        <v>2112858.1386708543</v>
      </c>
      <c r="D26">
        <f t="shared" si="1"/>
        <v>-34366560.956890844</v>
      </c>
      <c r="E26">
        <v>26</v>
      </c>
      <c r="G26">
        <f t="shared" si="2"/>
        <v>282422.71836259961</v>
      </c>
      <c r="H26">
        <f t="shared" si="3"/>
        <v>36774368.118233904</v>
      </c>
    </row>
    <row r="27" spans="1:8" x14ac:dyDescent="0.2">
      <c r="A27">
        <v>27</v>
      </c>
      <c r="C27">
        <f t="shared" si="0"/>
        <v>3634217.6900266409</v>
      </c>
      <c r="D27">
        <f t="shared" si="1"/>
        <v>-32836360.213428602</v>
      </c>
      <c r="E27">
        <v>27</v>
      </c>
      <c r="G27">
        <f t="shared" si="2"/>
        <v>1845383.0747254044</v>
      </c>
      <c r="H27">
        <f t="shared" si="3"/>
        <v>38326503.922427878</v>
      </c>
    </row>
    <row r="28" spans="1:8" x14ac:dyDescent="0.2">
      <c r="A28">
        <v>28</v>
      </c>
      <c r="C28">
        <f t="shared" si="0"/>
        <v>5155577.241382435</v>
      </c>
      <c r="D28">
        <f t="shared" si="1"/>
        <v>-31307585.812005572</v>
      </c>
      <c r="E28">
        <v>28</v>
      </c>
      <c r="G28">
        <f t="shared" si="2"/>
        <v>3408343.4310882017</v>
      </c>
      <c r="H28">
        <f t="shared" si="3"/>
        <v>39880143.834804446</v>
      </c>
    </row>
    <row r="29" spans="1:8" x14ac:dyDescent="0.2">
      <c r="A29">
        <v>29</v>
      </c>
      <c r="C29">
        <f t="shared" si="0"/>
        <v>6676936.7927382216</v>
      </c>
      <c r="D29">
        <f t="shared" si="1"/>
        <v>-29780238.622912362</v>
      </c>
      <c r="E29">
        <v>29</v>
      </c>
      <c r="G29">
        <f t="shared" si="2"/>
        <v>4971303.787450999</v>
      </c>
      <c r="H29">
        <f t="shared" si="3"/>
        <v>41435289.008744679</v>
      </c>
    </row>
    <row r="30" spans="1:8" x14ac:dyDescent="0.2">
      <c r="A30">
        <v>30</v>
      </c>
      <c r="C30">
        <f t="shared" si="0"/>
        <v>8198296.3440940157</v>
      </c>
      <c r="D30">
        <f t="shared" si="1"/>
        <v>-28254319.349442579</v>
      </c>
      <c r="E30">
        <v>30</v>
      </c>
      <c r="G30">
        <f t="shared" si="2"/>
        <v>6534264.1438138038</v>
      </c>
      <c r="H30">
        <f t="shared" si="3"/>
        <v>42991940.412266426</v>
      </c>
    </row>
    <row r="31" spans="1:8" x14ac:dyDescent="0.2">
      <c r="A31">
        <v>31</v>
      </c>
      <c r="C31">
        <f t="shared" si="0"/>
        <v>9719655.8954498023</v>
      </c>
      <c r="D31">
        <f t="shared" si="1"/>
        <v>-26729828.52748023</v>
      </c>
      <c r="E31">
        <v>31</v>
      </c>
      <c r="G31">
        <f t="shared" si="2"/>
        <v>8097224.5001766011</v>
      </c>
      <c r="H31">
        <f t="shared" si="3"/>
        <v>44550098.827425815</v>
      </c>
    </row>
    <row r="32" spans="1:8" x14ac:dyDescent="0.2">
      <c r="A32">
        <v>32</v>
      </c>
      <c r="C32">
        <f t="shared" si="0"/>
        <v>11241015.446805596</v>
      </c>
      <c r="D32">
        <f t="shared" si="1"/>
        <v>-25206766.525184989</v>
      </c>
      <c r="E32">
        <v>32</v>
      </c>
      <c r="G32">
        <f t="shared" si="2"/>
        <v>9660184.8565394059</v>
      </c>
      <c r="H32">
        <f t="shared" si="3"/>
        <v>46109764.849833131</v>
      </c>
    </row>
    <row r="33" spans="1:8" x14ac:dyDescent="0.2">
      <c r="A33">
        <v>33</v>
      </c>
      <c r="C33">
        <f t="shared" ref="C33:C64" si="4">-35921130.6452239+(A33-1)*1521359.55135579</f>
        <v>12762374.998161383</v>
      </c>
      <c r="D33">
        <f t="shared" ref="D33:D64" si="5">0+1*C33-36351903.1035378*(1.00526315789474+(C33-12292785.3016263)^2/58721381306817000)^0.5</f>
        <v>-23685133.542775974</v>
      </c>
      <c r="E33">
        <v>33</v>
      </c>
      <c r="G33">
        <f t="shared" ref="G33:G64" si="6">-38791586.1907074+(E33-1)*1562960.3563628</f>
        <v>11223145.212902203</v>
      </c>
      <c r="H33">
        <f t="shared" ref="H33:H64" si="7">0+1*G33+36351903.1035378*(1.00526315789474+(G33-12292785.3016263)^2/58721381306817000)^0.5</f>
        <v>47670938.888283625</v>
      </c>
    </row>
    <row r="34" spans="1:8" x14ac:dyDescent="0.2">
      <c r="A34">
        <v>34</v>
      </c>
      <c r="C34">
        <f t="shared" si="4"/>
        <v>14283734.54951717</v>
      </c>
      <c r="D34">
        <f t="shared" si="5"/>
        <v>-22164929.612413868</v>
      </c>
      <c r="E34">
        <v>34</v>
      </c>
      <c r="G34">
        <f t="shared" si="6"/>
        <v>12786105.569265001</v>
      </c>
      <c r="H34">
        <f t="shared" si="7"/>
        <v>49233621.164504029</v>
      </c>
    </row>
    <row r="35" spans="1:8" x14ac:dyDescent="0.2">
      <c r="A35">
        <v>35</v>
      </c>
      <c r="C35">
        <f t="shared" si="4"/>
        <v>15805094.100872964</v>
      </c>
      <c r="D35">
        <f t="shared" si="5"/>
        <v>-20646154.598182134</v>
      </c>
      <c r="E35">
        <v>35</v>
      </c>
      <c r="G35">
        <f t="shared" si="6"/>
        <v>14349065.925627805</v>
      </c>
      <c r="H35">
        <f t="shared" si="7"/>
        <v>50797811.713014953</v>
      </c>
    </row>
    <row r="36" spans="1:8" x14ac:dyDescent="0.2">
      <c r="A36">
        <v>36</v>
      </c>
      <c r="C36">
        <f t="shared" si="4"/>
        <v>17326453.65222875</v>
      </c>
      <c r="D36">
        <f t="shared" si="5"/>
        <v>-19128808.196166895</v>
      </c>
      <c r="E36">
        <v>36</v>
      </c>
      <c r="G36">
        <f t="shared" si="6"/>
        <v>15912026.281990603</v>
      </c>
      <c r="H36">
        <f t="shared" si="7"/>
        <v>52363510.381109454</v>
      </c>
    </row>
    <row r="37" spans="1:8" x14ac:dyDescent="0.2">
      <c r="A37">
        <v>37</v>
      </c>
      <c r="C37">
        <f t="shared" si="4"/>
        <v>18847813.203584544</v>
      </c>
      <c r="D37">
        <f t="shared" si="5"/>
        <v>-17612889.934635542</v>
      </c>
      <c r="E37">
        <v>37</v>
      </c>
      <c r="G37">
        <f t="shared" si="6"/>
        <v>17474986.638353407</v>
      </c>
      <c r="H37">
        <f t="shared" si="7"/>
        <v>53930716.82894785</v>
      </c>
    </row>
    <row r="38" spans="1:8" x14ac:dyDescent="0.2">
      <c r="A38">
        <v>38</v>
      </c>
      <c r="C38">
        <f t="shared" si="4"/>
        <v>20369172.754940331</v>
      </c>
      <c r="D38">
        <f t="shared" si="5"/>
        <v>-16098399.174313858</v>
      </c>
      <c r="E38">
        <v>38</v>
      </c>
      <c r="G38">
        <f t="shared" si="6"/>
        <v>19037946.994716205</v>
      </c>
      <c r="H38">
        <f t="shared" si="7"/>
        <v>55499430.529768445</v>
      </c>
    </row>
    <row r="39" spans="1:8" x14ac:dyDescent="0.2">
      <c r="A39">
        <v>39</v>
      </c>
      <c r="C39">
        <f t="shared" si="4"/>
        <v>21890532.306296125</v>
      </c>
      <c r="D39">
        <f t="shared" si="5"/>
        <v>-14585335.108761184</v>
      </c>
      <c r="E39">
        <v>39</v>
      </c>
      <c r="G39">
        <f t="shared" si="6"/>
        <v>20600907.351079002</v>
      </c>
      <c r="H39">
        <f t="shared" si="7"/>
        <v>57069650.770214163</v>
      </c>
    </row>
    <row r="40" spans="1:8" x14ac:dyDescent="0.2">
      <c r="A40">
        <v>40</v>
      </c>
      <c r="C40">
        <f t="shared" si="4"/>
        <v>23411891.857651912</v>
      </c>
      <c r="D40">
        <f t="shared" si="5"/>
        <v>-13073696.764843233</v>
      </c>
      <c r="E40">
        <v>40</v>
      </c>
      <c r="G40">
        <f t="shared" si="6"/>
        <v>22163867.707441807</v>
      </c>
      <c r="H40">
        <f t="shared" si="7"/>
        <v>58641376.650774337</v>
      </c>
    </row>
    <row r="41" spans="1:8" x14ac:dyDescent="0.2">
      <c r="A41">
        <v>41</v>
      </c>
      <c r="C41">
        <f t="shared" si="4"/>
        <v>24933251.409007706</v>
      </c>
      <c r="D41">
        <f t="shared" si="5"/>
        <v>-11563483.003301702</v>
      </c>
      <c r="E41">
        <v>41</v>
      </c>
      <c r="G41">
        <f t="shared" si="6"/>
        <v>23726828.063804604</v>
      </c>
      <c r="H41">
        <f t="shared" si="7"/>
        <v>60214607.08634115</v>
      </c>
    </row>
    <row r="42" spans="1:8" x14ac:dyDescent="0.2">
      <c r="A42">
        <v>42</v>
      </c>
      <c r="C42">
        <f t="shared" si="4"/>
        <v>26454610.960363492</v>
      </c>
      <c r="D42">
        <f t="shared" si="5"/>
        <v>-10054692.519420221</v>
      </c>
      <c r="E42">
        <v>42</v>
      </c>
      <c r="G42">
        <f t="shared" si="6"/>
        <v>25289788.420167401</v>
      </c>
      <c r="H42">
        <f t="shared" si="7"/>
        <v>61789340.806879938</v>
      </c>
    </row>
    <row r="43" spans="1:8" x14ac:dyDescent="0.2">
      <c r="A43">
        <v>43</v>
      </c>
      <c r="C43">
        <f t="shared" si="4"/>
        <v>27975970.511719286</v>
      </c>
      <c r="D43">
        <f t="shared" si="5"/>
        <v>-8547323.8437854052</v>
      </c>
      <c r="E43">
        <v>43</v>
      </c>
      <c r="G43">
        <f t="shared" si="6"/>
        <v>26852748.776530206</v>
      </c>
      <c r="H43">
        <f t="shared" si="7"/>
        <v>63365576.358212374</v>
      </c>
    </row>
    <row r="44" spans="1:8" x14ac:dyDescent="0.2">
      <c r="A44">
        <v>44</v>
      </c>
      <c r="C44">
        <f t="shared" si="4"/>
        <v>29497330.063075073</v>
      </c>
      <c r="D44">
        <f t="shared" si="5"/>
        <v>-7041375.3431421742</v>
      </c>
      <c r="E44">
        <v>44</v>
      </c>
      <c r="G44">
        <f t="shared" si="6"/>
        <v>28415709.132893011</v>
      </c>
      <c r="H44">
        <f t="shared" si="7"/>
        <v>64943312.102911316</v>
      </c>
    </row>
    <row r="45" spans="1:8" x14ac:dyDescent="0.2">
      <c r="A45">
        <v>45</v>
      </c>
      <c r="C45">
        <f t="shared" si="4"/>
        <v>31018689.614430867</v>
      </c>
      <c r="D45">
        <f t="shared" si="5"/>
        <v>-5536845.2213421389</v>
      </c>
      <c r="E45">
        <v>45</v>
      </c>
      <c r="G45">
        <f t="shared" si="6"/>
        <v>29978669.489255801</v>
      </c>
      <c r="H45">
        <f t="shared" si="7"/>
        <v>66522546.221306153</v>
      </c>
    </row>
    <row r="46" spans="1:8" x14ac:dyDescent="0.2">
      <c r="A46">
        <v>46</v>
      </c>
      <c r="C46">
        <f t="shared" si="4"/>
        <v>32540049.165786654</v>
      </c>
      <c r="D46">
        <f t="shared" si="5"/>
        <v>-4033731.5203837827</v>
      </c>
      <c r="E46">
        <v>46</v>
      </c>
      <c r="G46">
        <f t="shared" si="6"/>
        <v>31541629.845618606</v>
      </c>
      <c r="H46">
        <f t="shared" si="7"/>
        <v>68103276.71259734</v>
      </c>
    </row>
    <row r="47" spans="1:8" x14ac:dyDescent="0.2">
      <c r="A47">
        <v>47</v>
      </c>
      <c r="C47">
        <f t="shared" si="4"/>
        <v>34061408.717142448</v>
      </c>
      <c r="D47">
        <f t="shared" si="5"/>
        <v>-2532032.1215429455</v>
      </c>
      <c r="E47">
        <v>47</v>
      </c>
      <c r="G47">
        <f t="shared" si="6"/>
        <v>33104590.20198141</v>
      </c>
      <c r="H47">
        <f t="shared" si="7"/>
        <v>69685501.396077991</v>
      </c>
    </row>
    <row r="48" spans="1:8" x14ac:dyDescent="0.2">
      <c r="A48">
        <v>48</v>
      </c>
      <c r="C48">
        <f t="shared" si="4"/>
        <v>35582768.268498242</v>
      </c>
      <c r="D48">
        <f t="shared" si="5"/>
        <v>-1031744.7465923503</v>
      </c>
      <c r="E48">
        <v>48</v>
      </c>
      <c r="G48">
        <f t="shared" si="6"/>
        <v>34667550.5583442</v>
      </c>
      <c r="H48">
        <f t="shared" si="7"/>
        <v>71269217.912461668</v>
      </c>
    </row>
    <row r="49" spans="1:8" x14ac:dyDescent="0.2">
      <c r="A49">
        <v>49</v>
      </c>
      <c r="C49">
        <f t="shared" si="4"/>
        <v>37104127.819854021</v>
      </c>
      <c r="D49">
        <f t="shared" si="5"/>
        <v>467133.04089181125</v>
      </c>
      <c r="E49">
        <v>49</v>
      </c>
      <c r="G49">
        <f t="shared" si="6"/>
        <v>36230510.914707005</v>
      </c>
      <c r="H49">
        <f t="shared" si="7"/>
        <v>72854423.725313663</v>
      </c>
    </row>
    <row r="50" spans="1:8" x14ac:dyDescent="0.2">
      <c r="A50">
        <v>50</v>
      </c>
      <c r="C50">
        <f t="shared" si="4"/>
        <v>38625487.371209815</v>
      </c>
      <c r="D50">
        <f t="shared" si="5"/>
        <v>1964603.8341377005</v>
      </c>
      <c r="E50">
        <v>50</v>
      </c>
      <c r="G50">
        <f t="shared" si="6"/>
        <v>37793471.27106981</v>
      </c>
      <c r="H50">
        <f t="shared" si="7"/>
        <v>74441116.122584224</v>
      </c>
    </row>
    <row r="51" spans="1:8" x14ac:dyDescent="0.2">
      <c r="A51">
        <v>51</v>
      </c>
      <c r="C51">
        <f t="shared" si="4"/>
        <v>40146846.922565609</v>
      </c>
      <c r="D51">
        <f t="shared" si="5"/>
        <v>3460670.3817018569</v>
      </c>
      <c r="E51">
        <v>51</v>
      </c>
      <c r="G51">
        <f t="shared" si="6"/>
        <v>39356431.6274326</v>
      </c>
      <c r="H51">
        <f t="shared" si="7"/>
        <v>76029292.218241513</v>
      </c>
    </row>
    <row r="52" spans="1:8" x14ac:dyDescent="0.2">
      <c r="A52">
        <v>52</v>
      </c>
      <c r="C52">
        <f t="shared" si="4"/>
        <v>41668206.473921388</v>
      </c>
      <c r="D52">
        <f t="shared" si="5"/>
        <v>4955335.5859116316</v>
      </c>
      <c r="E52">
        <v>52</v>
      </c>
      <c r="G52">
        <f t="shared" si="6"/>
        <v>40919391.983795404</v>
      </c>
      <c r="H52">
        <f t="shared" si="7"/>
        <v>77618948.954002038</v>
      </c>
    </row>
    <row r="53" spans="1:8" x14ac:dyDescent="0.2">
      <c r="A53">
        <v>53</v>
      </c>
      <c r="C53">
        <f t="shared" si="4"/>
        <v>43189566.025277182</v>
      </c>
      <c r="D53">
        <f t="shared" si="5"/>
        <v>6448602.501227878</v>
      </c>
      <c r="E53">
        <v>53</v>
      </c>
      <c r="G53">
        <f t="shared" si="6"/>
        <v>42482352.340158209</v>
      </c>
      <c r="H53">
        <f t="shared" si="7"/>
        <v>79210083.101155967</v>
      </c>
    </row>
    <row r="54" spans="1:8" x14ac:dyDescent="0.2">
      <c r="A54">
        <v>54</v>
      </c>
      <c r="C54">
        <f t="shared" si="4"/>
        <v>44710925.576632977</v>
      </c>
      <c r="D54">
        <f t="shared" si="5"/>
        <v>7940474.3325298578</v>
      </c>
      <c r="E54">
        <v>54</v>
      </c>
      <c r="G54">
        <f t="shared" si="6"/>
        <v>44045312.696520999</v>
      </c>
      <c r="H54">
        <f t="shared" si="7"/>
        <v>80802691.262485176</v>
      </c>
    </row>
    <row r="55" spans="1:8" x14ac:dyDescent="0.2">
      <c r="A55">
        <v>55</v>
      </c>
      <c r="C55">
        <f t="shared" si="4"/>
        <v>46232285.127988771</v>
      </c>
      <c r="D55">
        <f t="shared" si="5"/>
        <v>9430954.4333249927</v>
      </c>
      <c r="E55">
        <v>55</v>
      </c>
      <c r="G55">
        <f t="shared" si="6"/>
        <v>45608273.052883804</v>
      </c>
      <c r="H55">
        <f t="shared" si="7"/>
        <v>82396769.874271125</v>
      </c>
    </row>
    <row r="56" spans="1:8" x14ac:dyDescent="0.2">
      <c r="A56">
        <v>56</v>
      </c>
      <c r="C56">
        <f t="shared" si="4"/>
        <v>47753644.67934455</v>
      </c>
      <c r="D56">
        <f t="shared" si="5"/>
        <v>10920046.303885266</v>
      </c>
      <c r="E56">
        <v>56</v>
      </c>
      <c r="G56">
        <f t="shared" si="6"/>
        <v>47171233.409246609</v>
      </c>
      <c r="H56">
        <f t="shared" si="7"/>
        <v>83992315.208390027</v>
      </c>
    </row>
    <row r="57" spans="1:8" x14ac:dyDescent="0.2">
      <c r="A57">
        <v>57</v>
      </c>
      <c r="C57">
        <f t="shared" si="4"/>
        <v>49275004.230700344</v>
      </c>
      <c r="D57">
        <f t="shared" si="5"/>
        <v>12407753.589313135</v>
      </c>
      <c r="E57">
        <v>57</v>
      </c>
      <c r="G57">
        <f t="shared" si="6"/>
        <v>48734193.765609398</v>
      </c>
      <c r="H57">
        <f t="shared" si="7"/>
        <v>85589323.374492303</v>
      </c>
    </row>
    <row r="58" spans="1:8" x14ac:dyDescent="0.2">
      <c r="A58">
        <v>58</v>
      </c>
      <c r="C58">
        <f t="shared" si="4"/>
        <v>50796363.782056138</v>
      </c>
      <c r="D58">
        <f t="shared" si="5"/>
        <v>13894080.077538736</v>
      </c>
      <c r="E58">
        <v>58</v>
      </c>
      <c r="G58">
        <f t="shared" si="6"/>
        <v>50297154.121972203</v>
      </c>
      <c r="H58">
        <f t="shared" si="7"/>
        <v>87187790.322263837</v>
      </c>
    </row>
    <row r="59" spans="1:8" x14ac:dyDescent="0.2">
      <c r="A59">
        <v>59</v>
      </c>
      <c r="C59">
        <f t="shared" si="4"/>
        <v>52317723.333411932</v>
      </c>
      <c r="D59">
        <f t="shared" si="5"/>
        <v>15379029.697251618</v>
      </c>
      <c r="E59">
        <v>59</v>
      </c>
      <c r="G59">
        <f t="shared" si="6"/>
        <v>51860114.478335008</v>
      </c>
      <c r="H59">
        <f t="shared" si="7"/>
        <v>88787711.843765363</v>
      </c>
    </row>
    <row r="60" spans="1:8" x14ac:dyDescent="0.2">
      <c r="A60">
        <v>60</v>
      </c>
      <c r="C60">
        <f t="shared" si="4"/>
        <v>53839082.884767711</v>
      </c>
      <c r="D60">
        <f t="shared" si="5"/>
        <v>16862606.515768923</v>
      </c>
      <c r="E60">
        <v>60</v>
      </c>
      <c r="G60">
        <f t="shared" si="6"/>
        <v>53423074.834697813</v>
      </c>
      <c r="H60">
        <f t="shared" si="7"/>
        <v>90389083.57584773</v>
      </c>
    </row>
    <row r="61" spans="1:8" x14ac:dyDescent="0.2">
      <c r="A61">
        <v>61</v>
      </c>
      <c r="C61">
        <f t="shared" si="4"/>
        <v>55360442.436123505</v>
      </c>
      <c r="D61">
        <f t="shared" si="5"/>
        <v>18344814.736843072</v>
      </c>
      <c r="E61">
        <v>61</v>
      </c>
      <c r="G61">
        <f t="shared" si="6"/>
        <v>54986035.191060603</v>
      </c>
      <c r="H61">
        <f t="shared" si="7"/>
        <v>91991901.002639294</v>
      </c>
    </row>
    <row r="62" spans="1:8" x14ac:dyDescent="0.2">
      <c r="A62">
        <v>62</v>
      </c>
      <c r="C62">
        <f t="shared" si="4"/>
        <v>56881801.987479299</v>
      </c>
      <c r="D62">
        <f t="shared" si="5"/>
        <v>19825658.698411249</v>
      </c>
      <c r="E62">
        <v>62</v>
      </c>
      <c r="G62">
        <f t="shared" si="6"/>
        <v>56548995.547423407</v>
      </c>
      <c r="H62">
        <f t="shared" si="7"/>
        <v>93596159.458102539</v>
      </c>
    </row>
    <row r="63" spans="1:8" x14ac:dyDescent="0.2">
      <c r="A63">
        <v>63</v>
      </c>
      <c r="C63">
        <f t="shared" si="4"/>
        <v>58403161.538835093</v>
      </c>
      <c r="D63">
        <f t="shared" si="5"/>
        <v>21305142.870289676</v>
      </c>
      <c r="E63">
        <v>63</v>
      </c>
      <c r="G63">
        <f t="shared" si="6"/>
        <v>58111955.903786212</v>
      </c>
      <c r="H63">
        <f t="shared" si="7"/>
        <v>95201854.128656656</v>
      </c>
    </row>
    <row r="64" spans="1:8" x14ac:dyDescent="0.2">
      <c r="A64">
        <v>64</v>
      </c>
      <c r="C64">
        <f t="shared" si="4"/>
        <v>59924521.090190873</v>
      </c>
      <c r="D64">
        <f t="shared" si="5"/>
        <v>22783271.851815194</v>
      </c>
      <c r="E64">
        <v>64</v>
      </c>
      <c r="G64">
        <f t="shared" si="6"/>
        <v>59674916.260149002</v>
      </c>
      <c r="H64">
        <f t="shared" si="7"/>
        <v>96808980.055862635</v>
      </c>
    </row>
    <row r="65" spans="1:8" x14ac:dyDescent="0.2">
      <c r="A65">
        <v>65</v>
      </c>
      <c r="C65">
        <f t="shared" ref="C65:C70" si="8">-35921130.6452239+(A65-1)*1521359.55135579</f>
        <v>61445880.641546667</v>
      </c>
      <c r="D65">
        <f t="shared" ref="D65:D70" si="9">0+1*C65-36351903.1035378*(1.00526315789474+(C65-12292785.3016263)^2/58721381306817000)^0.5</f>
        <v>24260050.369437188</v>
      </c>
      <c r="E65">
        <v>65</v>
      </c>
      <c r="G65">
        <f t="shared" ref="G65:G70" si="10">-38791586.1907074+(E65-1)*1562960.3563628</f>
        <v>61237876.616511807</v>
      </c>
      <c r="H65">
        <f t="shared" ref="H65:H70" si="11">0+1*G65+36351903.1035378*(1.00526315789474+(G65-12292785.3016263)^2/58721381306817000)^0.5</f>
        <v>98417532.139167935</v>
      </c>
    </row>
    <row r="66" spans="1:8" x14ac:dyDescent="0.2">
      <c r="A66">
        <v>66</v>
      </c>
      <c r="C66">
        <f t="shared" si="8"/>
        <v>62967240.192902461</v>
      </c>
      <c r="D66">
        <f t="shared" si="9"/>
        <v>25735483.27426213</v>
      </c>
      <c r="E66">
        <v>66</v>
      </c>
      <c r="G66">
        <f t="shared" si="10"/>
        <v>62800836.972874612</v>
      </c>
      <c r="H66">
        <f t="shared" si="11"/>
        <v>100027505.13870674</v>
      </c>
    </row>
    <row r="67" spans="1:8" x14ac:dyDescent="0.2">
      <c r="A67">
        <v>67</v>
      </c>
      <c r="C67">
        <f t="shared" si="8"/>
        <v>64488599.74425824</v>
      </c>
      <c r="D67">
        <f t="shared" si="9"/>
        <v>27209575.539554268</v>
      </c>
      <c r="E67">
        <v>67</v>
      </c>
      <c r="G67">
        <f t="shared" si="10"/>
        <v>64363797.329237401</v>
      </c>
      <c r="H67">
        <f t="shared" si="11"/>
        <v>101638893.6781531</v>
      </c>
    </row>
    <row r="68" spans="1:8" x14ac:dyDescent="0.2">
      <c r="A68">
        <v>68</v>
      </c>
      <c r="C68">
        <f t="shared" si="8"/>
        <v>66009959.295614034</v>
      </c>
      <c r="D68">
        <f t="shared" si="9"/>
        <v>28682332.258194633</v>
      </c>
      <c r="E68">
        <v>68</v>
      </c>
      <c r="G68">
        <f t="shared" si="10"/>
        <v>65926757.685600206</v>
      </c>
      <c r="H68">
        <f t="shared" si="11"/>
        <v>103251692.24762294</v>
      </c>
    </row>
    <row r="69" spans="1:8" x14ac:dyDescent="0.2">
      <c r="A69">
        <v>69</v>
      </c>
      <c r="C69">
        <f t="shared" si="8"/>
        <v>67531318.846969828</v>
      </c>
      <c r="D69">
        <f t="shared" si="9"/>
        <v>30153758.640101619</v>
      </c>
      <c r="E69">
        <v>69</v>
      </c>
      <c r="G69">
        <f t="shared" si="10"/>
        <v>67489718.041963011</v>
      </c>
      <c r="H69">
        <f t="shared" si="11"/>
        <v>104865895.20662196</v>
      </c>
    </row>
    <row r="70" spans="1:8" x14ac:dyDescent="0.2">
      <c r="A70">
        <v>70</v>
      </c>
      <c r="C70">
        <f t="shared" si="8"/>
        <v>69052678.398325622</v>
      </c>
      <c r="D70">
        <f t="shared" si="9"/>
        <v>31623860.009615734</v>
      </c>
      <c r="E70">
        <v>70</v>
      </c>
      <c r="G70">
        <f t="shared" si="10"/>
        <v>69052678.398325801</v>
      </c>
      <c r="H70">
        <f t="shared" si="11"/>
        <v>106481496.7870357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0FE41-ECF8-8543-BAC3-EF2E83F9639B}">
  <sheetPr codeName="XLSTAT_20200603_151232_1">
    <tabColor rgb="FF92D050"/>
  </sheetPr>
  <dimension ref="B1:M376"/>
  <sheetViews>
    <sheetView tabSelected="1" zoomScaleNormal="100" workbookViewId="0">
      <selection activeCell="H4" sqref="H4"/>
    </sheetView>
  </sheetViews>
  <sheetFormatPr baseColWidth="10" defaultRowHeight="15" x14ac:dyDescent="0.2"/>
  <cols>
    <col min="1" max="1" width="5.83203125" customWidth="1"/>
    <col min="2" max="2" width="10.83203125" customWidth="1"/>
    <col min="7" max="7" width="13.6640625" bestFit="1" customWidth="1"/>
    <col min="8" max="9" width="12.6640625" bestFit="1" customWidth="1"/>
    <col min="15" max="15" width="13.6640625" bestFit="1" customWidth="1"/>
    <col min="16" max="17" width="12.6640625" bestFit="1" customWidth="1"/>
  </cols>
  <sheetData>
    <row r="1" spans="2:9" x14ac:dyDescent="0.2">
      <c r="B1" t="s">
        <v>857</v>
      </c>
    </row>
    <row r="2" spans="2:9" x14ac:dyDescent="0.2">
      <c r="B2" t="s">
        <v>858</v>
      </c>
    </row>
    <row r="3" spans="2:9" ht="34.25" customHeight="1" x14ac:dyDescent="0.2"/>
    <row r="4" spans="2:9" ht="21" customHeight="1" x14ac:dyDescent="0.2">
      <c r="B4" s="13"/>
    </row>
    <row r="7" spans="2:9" x14ac:dyDescent="0.2">
      <c r="B7" s="14" t="s">
        <v>905</v>
      </c>
    </row>
    <row r="10" spans="2:9" x14ac:dyDescent="0.2">
      <c r="B10" s="14" t="s">
        <v>859</v>
      </c>
    </row>
    <row r="11" spans="2:9" ht="16" thickBot="1" x14ac:dyDescent="0.25"/>
    <row r="12" spans="2:9" ht="30" customHeight="1" x14ac:dyDescent="0.2">
      <c r="B12" s="16" t="s">
        <v>645</v>
      </c>
      <c r="C12" s="17" t="s">
        <v>646</v>
      </c>
      <c r="D12" s="17" t="s">
        <v>860</v>
      </c>
      <c r="E12" s="17" t="s">
        <v>861</v>
      </c>
      <c r="F12" s="17" t="s">
        <v>647</v>
      </c>
      <c r="G12" s="17" t="s">
        <v>648</v>
      </c>
      <c r="H12" s="17" t="s">
        <v>862</v>
      </c>
      <c r="I12" s="17" t="s">
        <v>863</v>
      </c>
    </row>
    <row r="13" spans="2:9" x14ac:dyDescent="0.2">
      <c r="B13" s="18" t="s">
        <v>643</v>
      </c>
      <c r="C13" s="20">
        <v>190</v>
      </c>
      <c r="D13" s="20">
        <v>0</v>
      </c>
      <c r="E13" s="20">
        <v>190</v>
      </c>
      <c r="F13" s="23">
        <v>-0.97899999999999998</v>
      </c>
      <c r="G13" s="23">
        <v>1.1040000000000001</v>
      </c>
      <c r="H13" s="23">
        <v>9.3721052631578927E-2</v>
      </c>
      <c r="I13" s="23">
        <v>0.25061009383335159</v>
      </c>
    </row>
    <row r="14" spans="2:9" x14ac:dyDescent="0.2">
      <c r="B14" s="15" t="s">
        <v>634</v>
      </c>
      <c r="C14" s="21">
        <v>190</v>
      </c>
      <c r="D14" s="21">
        <v>0</v>
      </c>
      <c r="E14" s="21">
        <v>190</v>
      </c>
      <c r="F14" s="24">
        <v>-78.151773873914138</v>
      </c>
      <c r="G14" s="24">
        <v>222.80794005521233</v>
      </c>
      <c r="H14" s="24">
        <v>1.5882008810632371</v>
      </c>
      <c r="I14" s="24">
        <v>29.292900821197605</v>
      </c>
    </row>
    <row r="15" spans="2:9" x14ac:dyDescent="0.2">
      <c r="B15" s="15" t="s">
        <v>635</v>
      </c>
      <c r="C15" s="21">
        <v>190</v>
      </c>
      <c r="D15" s="21">
        <v>0</v>
      </c>
      <c r="E15" s="21">
        <v>190</v>
      </c>
      <c r="F15" s="24">
        <v>7.376064974331606</v>
      </c>
      <c r="G15" s="24">
        <v>12.979707050336138</v>
      </c>
      <c r="H15" s="24">
        <v>9.9877628202205262</v>
      </c>
      <c r="I15" s="24">
        <v>1.1807079951680957</v>
      </c>
    </row>
    <row r="16" spans="2:9" x14ac:dyDescent="0.2">
      <c r="B16" s="15" t="s">
        <v>644</v>
      </c>
      <c r="C16" s="21">
        <v>190</v>
      </c>
      <c r="D16" s="21">
        <v>0</v>
      </c>
      <c r="E16" s="21">
        <v>190</v>
      </c>
      <c r="F16" s="24">
        <v>3.6999999999999998E-2</v>
      </c>
      <c r="G16" s="24">
        <v>45.055</v>
      </c>
      <c r="H16" s="24">
        <v>2.8700526315789481</v>
      </c>
      <c r="I16" s="24">
        <v>5.4786827895331163</v>
      </c>
    </row>
    <row r="17" spans="2:9" x14ac:dyDescent="0.2">
      <c r="B17" s="15" t="s">
        <v>636</v>
      </c>
      <c r="C17" s="21">
        <v>190</v>
      </c>
      <c r="D17" s="21">
        <v>0</v>
      </c>
      <c r="E17" s="21">
        <v>190</v>
      </c>
      <c r="F17" s="24">
        <v>0.31571673112280479</v>
      </c>
      <c r="G17" s="24">
        <v>7.7137186802282312</v>
      </c>
      <c r="H17" s="24">
        <v>1.936133550495255</v>
      </c>
      <c r="I17" s="24">
        <v>1.2477478423284525</v>
      </c>
    </row>
    <row r="18" spans="2:9" ht="16" thickBot="1" x14ac:dyDescent="0.25">
      <c r="B18" s="19" t="s">
        <v>640</v>
      </c>
      <c r="C18" s="22">
        <v>190</v>
      </c>
      <c r="D18" s="22">
        <v>0</v>
      </c>
      <c r="E18" s="22">
        <v>190</v>
      </c>
      <c r="F18" s="25">
        <v>10829</v>
      </c>
      <c r="G18" s="25">
        <v>128000000</v>
      </c>
      <c r="H18" s="25">
        <v>12292785.301626315</v>
      </c>
      <c r="I18" s="25">
        <v>25321994.535546839</v>
      </c>
    </row>
    <row r="21" spans="2:9" x14ac:dyDescent="0.2">
      <c r="B21" s="14" t="s">
        <v>864</v>
      </c>
    </row>
    <row r="22" spans="2:9" ht="16" thickBot="1" x14ac:dyDescent="0.25"/>
    <row r="23" spans="2:9" ht="32" x14ac:dyDescent="0.2">
      <c r="B23" s="16"/>
      <c r="C23" s="17" t="s">
        <v>634</v>
      </c>
      <c r="D23" s="17" t="s">
        <v>635</v>
      </c>
      <c r="E23" s="17" t="s">
        <v>644</v>
      </c>
      <c r="F23" s="17" t="s">
        <v>636</v>
      </c>
      <c r="G23" s="17" t="s">
        <v>640</v>
      </c>
      <c r="H23" s="26" t="s">
        <v>643</v>
      </c>
    </row>
    <row r="24" spans="2:9" x14ac:dyDescent="0.2">
      <c r="B24" s="27" t="s">
        <v>634</v>
      </c>
      <c r="C24" s="29">
        <v>1</v>
      </c>
      <c r="D24" s="29">
        <v>4.9974026370083011E-2</v>
      </c>
      <c r="E24" s="29">
        <v>2.8168217787367927E-2</v>
      </c>
      <c r="F24" s="29">
        <v>-0.12119238011458121</v>
      </c>
      <c r="G24" s="29">
        <v>-2.2973907902747691E-3</v>
      </c>
      <c r="H24" s="23">
        <v>0.18526407415706894</v>
      </c>
    </row>
    <row r="25" spans="2:9" x14ac:dyDescent="0.2">
      <c r="B25" s="15" t="s">
        <v>635</v>
      </c>
      <c r="C25" s="24">
        <v>4.9974026370083011E-2</v>
      </c>
      <c r="D25" s="32">
        <v>1</v>
      </c>
      <c r="E25" s="24">
        <v>-9.9522681101857982E-2</v>
      </c>
      <c r="F25" s="24">
        <v>-0.56182075634565787</v>
      </c>
      <c r="G25" s="24">
        <v>0.65280543076317221</v>
      </c>
      <c r="H25" s="30">
        <v>0.21495717495670666</v>
      </c>
    </row>
    <row r="26" spans="2:9" x14ac:dyDescent="0.2">
      <c r="B26" s="15" t="s">
        <v>644</v>
      </c>
      <c r="C26" s="24">
        <v>2.8168217787367927E-2</v>
      </c>
      <c r="D26" s="24">
        <v>-9.9522681101857982E-2</v>
      </c>
      <c r="E26" s="32">
        <v>1</v>
      </c>
      <c r="F26" s="24">
        <v>-5.6718412553537427E-2</v>
      </c>
      <c r="G26" s="24">
        <v>-0.14827134015934404</v>
      </c>
      <c r="H26" s="30">
        <v>0.2567689099130725</v>
      </c>
    </row>
    <row r="27" spans="2:9" x14ac:dyDescent="0.2">
      <c r="B27" s="15" t="s">
        <v>636</v>
      </c>
      <c r="C27" s="24">
        <v>-0.12119238011458121</v>
      </c>
      <c r="D27" s="24">
        <v>-0.56182075634565787</v>
      </c>
      <c r="E27" s="24">
        <v>-5.6718412553537427E-2</v>
      </c>
      <c r="F27" s="32">
        <v>1</v>
      </c>
      <c r="G27" s="24">
        <v>-0.19648774622963583</v>
      </c>
      <c r="H27" s="30">
        <v>-0.12899406739270861</v>
      </c>
    </row>
    <row r="28" spans="2:9" x14ac:dyDescent="0.2">
      <c r="B28" s="15" t="s">
        <v>640</v>
      </c>
      <c r="C28" s="24">
        <v>-2.2973907902747691E-3</v>
      </c>
      <c r="D28" s="24">
        <v>0.65280543076317221</v>
      </c>
      <c r="E28" s="24">
        <v>-0.14827134015934404</v>
      </c>
      <c r="F28" s="24">
        <v>-0.19648774622963583</v>
      </c>
      <c r="G28" s="32">
        <v>1</v>
      </c>
      <c r="H28" s="30">
        <v>1.675755339003725E-2</v>
      </c>
    </row>
    <row r="29" spans="2:9" ht="16" thickBot="1" x14ac:dyDescent="0.25">
      <c r="B29" s="28" t="s">
        <v>643</v>
      </c>
      <c r="C29" s="31">
        <v>0.18526407415706894</v>
      </c>
      <c r="D29" s="31">
        <v>0.21495717495670666</v>
      </c>
      <c r="E29" s="31">
        <v>0.2567689099130725</v>
      </c>
      <c r="F29" s="31">
        <v>-0.12899406739270861</v>
      </c>
      <c r="G29" s="31">
        <v>1.675755339003725E-2</v>
      </c>
      <c r="H29" s="33">
        <v>1</v>
      </c>
    </row>
    <row r="32" spans="2:9" x14ac:dyDescent="0.2">
      <c r="B32" s="14" t="s">
        <v>903</v>
      </c>
    </row>
    <row r="33" spans="2:7" ht="16" thickBot="1" x14ac:dyDescent="0.25"/>
    <row r="34" spans="2:7" ht="32" x14ac:dyDescent="0.2">
      <c r="B34" s="16"/>
      <c r="C34" s="17" t="s">
        <v>634</v>
      </c>
      <c r="D34" s="17" t="s">
        <v>635</v>
      </c>
      <c r="E34" s="17" t="s">
        <v>644</v>
      </c>
      <c r="F34" s="17" t="s">
        <v>636</v>
      </c>
      <c r="G34" s="17" t="s">
        <v>640</v>
      </c>
    </row>
    <row r="35" spans="2:7" x14ac:dyDescent="0.2">
      <c r="B35" s="27" t="s">
        <v>904</v>
      </c>
      <c r="C35" s="29">
        <v>0.98428791784279746</v>
      </c>
      <c r="D35" s="29">
        <v>0.37655145926016198</v>
      </c>
      <c r="E35" s="29">
        <v>0.96552888988263363</v>
      </c>
      <c r="F35" s="29">
        <v>0.6194592399939669</v>
      </c>
      <c r="G35" s="29">
        <v>0.52821813218118008</v>
      </c>
    </row>
    <row r="36" spans="2:7" ht="16" thickBot="1" x14ac:dyDescent="0.25">
      <c r="B36" s="19" t="s">
        <v>649</v>
      </c>
      <c r="C36" s="25">
        <v>1.0159628924346016</v>
      </c>
      <c r="D36" s="25">
        <v>2.6556795237622306</v>
      </c>
      <c r="E36" s="25">
        <v>1.0357017904679751</v>
      </c>
      <c r="F36" s="25">
        <v>1.6143112176512846</v>
      </c>
      <c r="G36" s="25">
        <v>1.8931572755192689</v>
      </c>
    </row>
    <row r="39" spans="2:7" x14ac:dyDescent="0.2">
      <c r="B39" s="12" t="s">
        <v>892</v>
      </c>
    </row>
    <row r="41" spans="2:7" x14ac:dyDescent="0.2">
      <c r="B41" s="14" t="s">
        <v>893</v>
      </c>
    </row>
    <row r="42" spans="2:7" ht="16" thickBot="1" x14ac:dyDescent="0.25"/>
    <row r="43" spans="2:7" x14ac:dyDescent="0.2">
      <c r="B43" s="34" t="s">
        <v>646</v>
      </c>
      <c r="C43" s="35">
        <v>190</v>
      </c>
    </row>
    <row r="44" spans="2:7" x14ac:dyDescent="0.2">
      <c r="B44" s="15" t="s">
        <v>865</v>
      </c>
      <c r="C44" s="21">
        <v>190</v>
      </c>
    </row>
    <row r="45" spans="2:7" x14ac:dyDescent="0.2">
      <c r="B45" s="15" t="s">
        <v>866</v>
      </c>
      <c r="C45" s="21">
        <v>184</v>
      </c>
    </row>
    <row r="46" spans="2:7" x14ac:dyDescent="0.2">
      <c r="B46" s="15" t="s">
        <v>650</v>
      </c>
      <c r="C46" s="24">
        <v>0.17440176496126691</v>
      </c>
    </row>
    <row r="47" spans="2:7" x14ac:dyDescent="0.2">
      <c r="B47" s="15" t="s">
        <v>867</v>
      </c>
      <c r="C47" s="24">
        <v>0.15196703031347525</v>
      </c>
    </row>
    <row r="48" spans="2:7" x14ac:dyDescent="0.2">
      <c r="B48" s="15" t="s">
        <v>868</v>
      </c>
      <c r="C48" s="24">
        <v>5.3261066098205585E-2</v>
      </c>
    </row>
    <row r="49" spans="2:7" x14ac:dyDescent="0.2">
      <c r="B49" s="15" t="s">
        <v>869</v>
      </c>
      <c r="C49" s="24">
        <v>0.23078359148389554</v>
      </c>
    </row>
    <row r="50" spans="2:7" x14ac:dyDescent="0.2">
      <c r="B50" s="15" t="s">
        <v>651</v>
      </c>
      <c r="C50" s="24">
        <v>219.88477748686321</v>
      </c>
    </row>
    <row r="51" spans="2:7" x14ac:dyDescent="0.2">
      <c r="B51" s="15" t="s">
        <v>652</v>
      </c>
      <c r="C51" s="24">
        <v>1.1692371674939797</v>
      </c>
    </row>
    <row r="52" spans="2:7" x14ac:dyDescent="0.2">
      <c r="B52" s="15" t="s">
        <v>653</v>
      </c>
      <c r="C52" s="24">
        <v>6</v>
      </c>
    </row>
    <row r="53" spans="2:7" x14ac:dyDescent="0.2">
      <c r="B53" s="15" t="s">
        <v>654</v>
      </c>
      <c r="C53" s="24">
        <v>-551.28121933189209</v>
      </c>
    </row>
    <row r="54" spans="2:7" x14ac:dyDescent="0.2">
      <c r="B54" s="15" t="s">
        <v>655</v>
      </c>
      <c r="C54" s="24">
        <v>-531.79907489892912</v>
      </c>
    </row>
    <row r="55" spans="2:7" ht="16" thickBot="1" x14ac:dyDescent="0.25">
      <c r="B55" s="19" t="s">
        <v>656</v>
      </c>
      <c r="C55" s="25">
        <v>0.87944159819343304</v>
      </c>
    </row>
    <row r="58" spans="2:7" x14ac:dyDescent="0.2">
      <c r="B58" s="14" t="s">
        <v>894</v>
      </c>
    </row>
    <row r="59" spans="2:7" ht="16" thickBot="1" x14ac:dyDescent="0.25"/>
    <row r="60" spans="2:7" ht="32" x14ac:dyDescent="0.2">
      <c r="B60" s="16" t="s">
        <v>657</v>
      </c>
      <c r="C60" s="17" t="s">
        <v>866</v>
      </c>
      <c r="D60" s="17" t="s">
        <v>870</v>
      </c>
      <c r="E60" s="17" t="s">
        <v>871</v>
      </c>
      <c r="F60" s="17" t="s">
        <v>658</v>
      </c>
      <c r="G60" s="17" t="s">
        <v>659</v>
      </c>
    </row>
    <row r="61" spans="2:7" x14ac:dyDescent="0.2">
      <c r="B61" s="27" t="s">
        <v>872</v>
      </c>
      <c r="C61" s="36">
        <v>5</v>
      </c>
      <c r="D61" s="29">
        <v>2.0701880537196562</v>
      </c>
      <c r="E61" s="29">
        <v>0.41403761074393125</v>
      </c>
      <c r="F61" s="29">
        <v>7.7737387002450662</v>
      </c>
      <c r="G61" s="38">
        <v>1.1711075305198827E-6</v>
      </c>
    </row>
    <row r="62" spans="2:7" x14ac:dyDescent="0.2">
      <c r="B62" s="15" t="s">
        <v>873</v>
      </c>
      <c r="C62" s="21">
        <v>184</v>
      </c>
      <c r="D62" s="24">
        <v>9.8000361620698282</v>
      </c>
      <c r="E62" s="24">
        <v>5.3261066098205585E-2</v>
      </c>
      <c r="F62" s="24"/>
      <c r="G62" s="39"/>
    </row>
    <row r="63" spans="2:7" ht="16" thickBot="1" x14ac:dyDescent="0.25">
      <c r="B63" s="19" t="s">
        <v>874</v>
      </c>
      <c r="C63" s="22">
        <v>189</v>
      </c>
      <c r="D63" s="25">
        <v>11.870224215789484</v>
      </c>
      <c r="E63" s="25"/>
      <c r="F63" s="25"/>
      <c r="G63" s="40"/>
    </row>
    <row r="64" spans="2:7" x14ac:dyDescent="0.2">
      <c r="B64" s="41" t="s">
        <v>875</v>
      </c>
    </row>
    <row r="67" spans="2:7" x14ac:dyDescent="0.2">
      <c r="B67" s="14" t="s">
        <v>895</v>
      </c>
    </row>
    <row r="68" spans="2:7" ht="16" thickBot="1" x14ac:dyDescent="0.25"/>
    <row r="69" spans="2:7" ht="32" x14ac:dyDescent="0.2">
      <c r="B69" s="16" t="s">
        <v>657</v>
      </c>
      <c r="C69" s="17" t="s">
        <v>866</v>
      </c>
      <c r="D69" s="17" t="s">
        <v>870</v>
      </c>
      <c r="E69" s="17" t="s">
        <v>871</v>
      </c>
      <c r="F69" s="17" t="s">
        <v>658</v>
      </c>
      <c r="G69" s="17" t="s">
        <v>659</v>
      </c>
    </row>
    <row r="70" spans="2:7" x14ac:dyDescent="0.2">
      <c r="B70" s="27" t="s">
        <v>634</v>
      </c>
      <c r="C70" s="36">
        <v>1</v>
      </c>
      <c r="D70" s="29">
        <v>0.40741906075536677</v>
      </c>
      <c r="E70" s="29">
        <v>0.40741906075536677</v>
      </c>
      <c r="F70" s="29">
        <v>7.6494725059416915</v>
      </c>
      <c r="G70" s="38">
        <v>6.2579964011836306E-3</v>
      </c>
    </row>
    <row r="71" spans="2:7" x14ac:dyDescent="0.2">
      <c r="B71" s="15" t="s">
        <v>635</v>
      </c>
      <c r="C71" s="21">
        <v>1</v>
      </c>
      <c r="D71" s="24">
        <v>0.50351026967059909</v>
      </c>
      <c r="E71" s="24">
        <v>0.50351026967059909</v>
      </c>
      <c r="F71" s="24">
        <v>9.4536273221080496</v>
      </c>
      <c r="G71" s="39">
        <v>2.4282703999922274E-3</v>
      </c>
    </row>
    <row r="72" spans="2:7" x14ac:dyDescent="0.2">
      <c r="B72" s="15" t="s">
        <v>644</v>
      </c>
      <c r="C72" s="21">
        <v>1</v>
      </c>
      <c r="D72" s="24">
        <v>0.89035518761650423</v>
      </c>
      <c r="E72" s="24">
        <v>0.89035518761650423</v>
      </c>
      <c r="F72" s="24">
        <v>16.71681122519816</v>
      </c>
      <c r="G72" s="39">
        <v>6.4784093257371452E-5</v>
      </c>
    </row>
    <row r="73" spans="2:7" x14ac:dyDescent="0.2">
      <c r="B73" s="15" t="s">
        <v>636</v>
      </c>
      <c r="C73" s="21">
        <v>1</v>
      </c>
      <c r="D73" s="24">
        <v>2.6147499559056264E-2</v>
      </c>
      <c r="E73" s="24">
        <v>2.6147499559056264E-2</v>
      </c>
      <c r="F73" s="24">
        <v>0.49093083324400821</v>
      </c>
      <c r="G73" s="37">
        <v>0.48439744230569282</v>
      </c>
    </row>
    <row r="74" spans="2:7" ht="16" thickBot="1" x14ac:dyDescent="0.25">
      <c r="B74" s="19" t="s">
        <v>640</v>
      </c>
      <c r="C74" s="22">
        <v>1</v>
      </c>
      <c r="D74" s="25">
        <v>0.24275603611813024</v>
      </c>
      <c r="E74" s="25">
        <v>0.24275603611813024</v>
      </c>
      <c r="F74" s="25">
        <v>4.5578516147334289</v>
      </c>
      <c r="G74" s="40">
        <v>3.40912285883712E-2</v>
      </c>
    </row>
    <row r="77" spans="2:7" x14ac:dyDescent="0.2">
      <c r="B77" s="14" t="s">
        <v>896</v>
      </c>
    </row>
    <row r="78" spans="2:7" ht="16" thickBot="1" x14ac:dyDescent="0.25"/>
    <row r="79" spans="2:7" ht="32" x14ac:dyDescent="0.2">
      <c r="B79" s="16" t="s">
        <v>657</v>
      </c>
      <c r="C79" s="17" t="s">
        <v>866</v>
      </c>
      <c r="D79" s="17" t="s">
        <v>870</v>
      </c>
      <c r="E79" s="17" t="s">
        <v>871</v>
      </c>
      <c r="F79" s="17" t="s">
        <v>658</v>
      </c>
      <c r="G79" s="17" t="s">
        <v>659</v>
      </c>
    </row>
    <row r="80" spans="2:7" x14ac:dyDescent="0.2">
      <c r="B80" s="27" t="s">
        <v>634</v>
      </c>
      <c r="C80" s="36">
        <v>1</v>
      </c>
      <c r="D80" s="29">
        <v>0.33302362792302564</v>
      </c>
      <c r="E80" s="29">
        <v>0.33302362792302564</v>
      </c>
      <c r="F80" s="29">
        <v>6.2526654518889835</v>
      </c>
      <c r="G80" s="38">
        <v>1.3274650915489346E-2</v>
      </c>
    </row>
    <row r="81" spans="2:8" x14ac:dyDescent="0.2">
      <c r="B81" s="15" t="s">
        <v>635</v>
      </c>
      <c r="C81" s="21">
        <v>1</v>
      </c>
      <c r="D81" s="24">
        <v>0.79065172736450196</v>
      </c>
      <c r="E81" s="24">
        <v>0.79065172736450196</v>
      </c>
      <c r="F81" s="24">
        <v>14.8448347974608</v>
      </c>
      <c r="G81" s="39">
        <v>1.6109387253995341E-4</v>
      </c>
    </row>
    <row r="82" spans="2:8" x14ac:dyDescent="0.2">
      <c r="B82" s="15" t="s">
        <v>644</v>
      </c>
      <c r="C82" s="21">
        <v>1</v>
      </c>
      <c r="D82" s="24">
        <v>0.83935225883050468</v>
      </c>
      <c r="E82" s="24">
        <v>0.83935225883050468</v>
      </c>
      <c r="F82" s="24">
        <v>15.759208748898537</v>
      </c>
      <c r="G82" s="39">
        <v>1.0306005636276597E-4</v>
      </c>
    </row>
    <row r="83" spans="2:8" x14ac:dyDescent="0.2">
      <c r="B83" s="15" t="s">
        <v>636</v>
      </c>
      <c r="C83" s="21">
        <v>1</v>
      </c>
      <c r="D83" s="24">
        <v>8.0214507328074447E-2</v>
      </c>
      <c r="E83" s="24">
        <v>8.0214507328074447E-2</v>
      </c>
      <c r="F83" s="24">
        <v>1.5060627434713882</v>
      </c>
      <c r="G83" s="37">
        <v>0.22130870703008823</v>
      </c>
    </row>
    <row r="84" spans="2:8" ht="16" thickBot="1" x14ac:dyDescent="0.25">
      <c r="B84" s="19" t="s">
        <v>640</v>
      </c>
      <c r="C84" s="22">
        <v>1</v>
      </c>
      <c r="D84" s="25">
        <v>0.24275603611813024</v>
      </c>
      <c r="E84" s="25">
        <v>0.24275603611813024</v>
      </c>
      <c r="F84" s="25">
        <v>4.5578516147334289</v>
      </c>
      <c r="G84" s="40">
        <v>3.40912285883712E-2</v>
      </c>
    </row>
    <row r="87" spans="2:8" x14ac:dyDescent="0.2">
      <c r="B87" s="14" t="s">
        <v>897</v>
      </c>
    </row>
    <row r="88" spans="2:8" ht="16" thickBot="1" x14ac:dyDescent="0.25"/>
    <row r="89" spans="2:8" ht="32" x14ac:dyDescent="0.2">
      <c r="B89" s="16" t="s">
        <v>657</v>
      </c>
      <c r="C89" s="17" t="s">
        <v>876</v>
      </c>
      <c r="D89" s="17" t="s">
        <v>877</v>
      </c>
      <c r="E89" s="17" t="s">
        <v>660</v>
      </c>
      <c r="F89" s="17" t="s">
        <v>661</v>
      </c>
      <c r="G89" s="17" t="s">
        <v>878</v>
      </c>
      <c r="H89" s="17" t="s">
        <v>879</v>
      </c>
    </row>
    <row r="90" spans="2:8" x14ac:dyDescent="0.2">
      <c r="B90" s="27" t="s">
        <v>880</v>
      </c>
      <c r="C90" s="29">
        <v>-0.85238910985158678</v>
      </c>
      <c r="D90" s="29">
        <v>0.24664087740362914</v>
      </c>
      <c r="E90" s="29">
        <v>-3.455992854163616</v>
      </c>
      <c r="F90" s="38">
        <v>6.8078238071976182E-4</v>
      </c>
      <c r="G90" s="29">
        <v>-1.3389968962916887</v>
      </c>
      <c r="H90" s="29">
        <v>-0.36578132341148484</v>
      </c>
    </row>
    <row r="91" spans="2:8" x14ac:dyDescent="0.2">
      <c r="B91" s="15" t="s">
        <v>634</v>
      </c>
      <c r="C91" s="24">
        <v>1.4443856447685266E-3</v>
      </c>
      <c r="D91" s="24">
        <v>5.7763109920459332E-4</v>
      </c>
      <c r="E91" s="24">
        <v>2.5005330335528457</v>
      </c>
      <c r="F91" s="39">
        <v>1.3274650915489294E-2</v>
      </c>
      <c r="G91" s="24">
        <v>3.0475383060285825E-4</v>
      </c>
      <c r="H91" s="24">
        <v>2.584017458934195E-3</v>
      </c>
    </row>
    <row r="92" spans="2:8" x14ac:dyDescent="0.2">
      <c r="B92" s="15" t="s">
        <v>635</v>
      </c>
      <c r="C92" s="24">
        <v>8.9270309072569679E-2</v>
      </c>
      <c r="D92" s="24">
        <v>2.3169643628093168E-2</v>
      </c>
      <c r="E92" s="24">
        <v>3.8528995311921639</v>
      </c>
      <c r="F92" s="39">
        <v>1.6109387254004126E-4</v>
      </c>
      <c r="G92" s="24">
        <v>4.3557979805991527E-2</v>
      </c>
      <c r="H92" s="24">
        <v>0.13498263833914784</v>
      </c>
    </row>
    <row r="93" spans="2:8" x14ac:dyDescent="0.2">
      <c r="B93" s="15" t="s">
        <v>644</v>
      </c>
      <c r="C93" s="24">
        <v>1.2378910906984985E-2</v>
      </c>
      <c r="D93" s="24">
        <v>3.1182808893824498E-3</v>
      </c>
      <c r="E93" s="24">
        <v>3.9697869903684424</v>
      </c>
      <c r="F93" s="39">
        <v>1.0306005636273596E-4</v>
      </c>
      <c r="G93" s="24">
        <v>6.2267281177644206E-3</v>
      </c>
      <c r="H93" s="24">
        <v>1.853109369620555E-2</v>
      </c>
    </row>
    <row r="94" spans="2:8" x14ac:dyDescent="0.2">
      <c r="B94" s="15" t="s">
        <v>636</v>
      </c>
      <c r="C94" s="24">
        <v>2.0977917006853242E-2</v>
      </c>
      <c r="D94" s="24">
        <v>1.7093887063184036E-2</v>
      </c>
      <c r="E94" s="24">
        <v>1.2272174801034246</v>
      </c>
      <c r="F94" s="37">
        <v>0.22130870703008187</v>
      </c>
      <c r="G94" s="24">
        <v>-1.274730580712741E-2</v>
      </c>
      <c r="H94" s="24">
        <v>5.4703139820833899E-2</v>
      </c>
    </row>
    <row r="95" spans="2:8" ht="16" thickBot="1" x14ac:dyDescent="0.25">
      <c r="B95" s="19" t="s">
        <v>640</v>
      </c>
      <c r="C95" s="25">
        <v>-1.9473748340042489E-9</v>
      </c>
      <c r="D95" s="25">
        <v>9.1215672043979647E-10</v>
      </c>
      <c r="E95" s="25">
        <v>-2.1349125543528551</v>
      </c>
      <c r="F95" s="40">
        <v>3.4091228588371214E-2</v>
      </c>
      <c r="G95" s="25">
        <v>-3.7470058087728342E-9</v>
      </c>
      <c r="H95" s="25">
        <v>-1.4774385923566338E-10</v>
      </c>
    </row>
    <row r="98" spans="2:8" x14ac:dyDescent="0.2">
      <c r="B98" s="14" t="s">
        <v>898</v>
      </c>
    </row>
    <row r="100" spans="2:8" x14ac:dyDescent="0.2">
      <c r="B100" s="14" t="s">
        <v>906</v>
      </c>
    </row>
    <row r="103" spans="2:8" x14ac:dyDescent="0.2">
      <c r="B103" s="14" t="s">
        <v>899</v>
      </c>
    </row>
    <row r="104" spans="2:8" ht="16" thickBot="1" x14ac:dyDescent="0.25"/>
    <row r="105" spans="2:8" ht="32" x14ac:dyDescent="0.2">
      <c r="B105" s="16" t="s">
        <v>657</v>
      </c>
      <c r="C105" s="17" t="s">
        <v>876</v>
      </c>
      <c r="D105" s="17" t="s">
        <v>877</v>
      </c>
      <c r="E105" s="17" t="s">
        <v>660</v>
      </c>
      <c r="F105" s="17" t="s">
        <v>661</v>
      </c>
      <c r="G105" s="17" t="s">
        <v>878</v>
      </c>
      <c r="H105" s="17" t="s">
        <v>879</v>
      </c>
    </row>
    <row r="106" spans="2:8" x14ac:dyDescent="0.2">
      <c r="B106" s="27" t="s">
        <v>634</v>
      </c>
      <c r="C106" s="29">
        <v>0.1688289756912229</v>
      </c>
      <c r="D106" s="29">
        <v>6.7517194704420566E-2</v>
      </c>
      <c r="E106" s="29">
        <v>2.5005330335528457</v>
      </c>
      <c r="F106" s="38">
        <v>1.3274650915489294E-2</v>
      </c>
      <c r="G106" s="29">
        <v>3.5621564950475859E-2</v>
      </c>
      <c r="H106" s="29">
        <v>0.30203638643196995</v>
      </c>
    </row>
    <row r="107" spans="2:8" x14ac:dyDescent="0.2">
      <c r="B107" s="15" t="s">
        <v>635</v>
      </c>
      <c r="C107" s="24">
        <v>0.42058229196146973</v>
      </c>
      <c r="D107" s="24">
        <v>0.10915994267603786</v>
      </c>
      <c r="E107" s="24">
        <v>3.8528995311921639</v>
      </c>
      <c r="F107" s="39">
        <v>1.6109387254004126E-4</v>
      </c>
      <c r="G107" s="24">
        <v>0.20521621545101693</v>
      </c>
      <c r="H107" s="24">
        <v>0.63594836847192249</v>
      </c>
    </row>
    <row r="108" spans="2:8" x14ac:dyDescent="0.2">
      <c r="B108" s="15" t="s">
        <v>644</v>
      </c>
      <c r="C108" s="24">
        <v>0.27062008996477543</v>
      </c>
      <c r="D108" s="24">
        <v>6.8169927157642959E-2</v>
      </c>
      <c r="E108" s="24">
        <v>3.9697869903684428</v>
      </c>
      <c r="F108" s="39">
        <v>1.0306005636273596E-4</v>
      </c>
      <c r="G108" s="24">
        <v>0.13612487690373265</v>
      </c>
      <c r="H108" s="24">
        <v>0.40511530302581822</v>
      </c>
    </row>
    <row r="109" spans="2:8" x14ac:dyDescent="0.2">
      <c r="B109" s="15" t="s">
        <v>636</v>
      </c>
      <c r="C109" s="24">
        <v>0.1044457159784322</v>
      </c>
      <c r="D109" s="24">
        <v>8.510774795159369E-2</v>
      </c>
      <c r="E109" s="24">
        <v>1.2272174801034246</v>
      </c>
      <c r="F109" s="37">
        <v>0.22130870703008187</v>
      </c>
      <c r="G109" s="24">
        <v>-6.3466810426721379E-2</v>
      </c>
      <c r="H109" s="24">
        <v>0.2723582423835858</v>
      </c>
    </row>
    <row r="110" spans="2:8" ht="16" thickBot="1" x14ac:dyDescent="0.25">
      <c r="B110" s="19" t="s">
        <v>640</v>
      </c>
      <c r="C110" s="25">
        <v>-0.19676547800228539</v>
      </c>
      <c r="D110" s="25">
        <v>9.2165591326493421E-2</v>
      </c>
      <c r="E110" s="25">
        <v>-2.1349125543528547</v>
      </c>
      <c r="F110" s="40">
        <v>3.4091228588371214E-2</v>
      </c>
      <c r="G110" s="25">
        <v>-0.37860270974361276</v>
      </c>
      <c r="H110" s="25">
        <v>-1.4928246260958011E-2</v>
      </c>
    </row>
    <row r="129" spans="2:13" x14ac:dyDescent="0.2">
      <c r="F129" t="s">
        <v>662</v>
      </c>
    </row>
    <row r="132" spans="2:13" x14ac:dyDescent="0.2">
      <c r="B132" s="14" t="s">
        <v>900</v>
      </c>
    </row>
    <row r="133" spans="2:13" ht="16" thickBot="1" x14ac:dyDescent="0.25"/>
    <row r="134" spans="2:13" ht="32" customHeight="1" x14ac:dyDescent="0.2">
      <c r="B134" s="16" t="s">
        <v>663</v>
      </c>
      <c r="C134" s="17" t="s">
        <v>881</v>
      </c>
      <c r="D134" s="17" t="s">
        <v>643</v>
      </c>
      <c r="E134" s="17" t="s">
        <v>901</v>
      </c>
      <c r="F134" s="17" t="s">
        <v>882</v>
      </c>
      <c r="G134" s="17" t="s">
        <v>883</v>
      </c>
      <c r="H134" s="17" t="s">
        <v>884</v>
      </c>
      <c r="I134" s="17" t="s">
        <v>885</v>
      </c>
      <c r="J134" s="17" t="s">
        <v>886</v>
      </c>
      <c r="K134" s="17" t="s">
        <v>887</v>
      </c>
      <c r="L134" s="17" t="s">
        <v>888</v>
      </c>
      <c r="M134" s="17" t="s">
        <v>889</v>
      </c>
    </row>
    <row r="135" spans="2:13" x14ac:dyDescent="0.2">
      <c r="B135" s="27" t="s">
        <v>664</v>
      </c>
      <c r="C135" s="36">
        <v>1</v>
      </c>
      <c r="D135" s="29">
        <v>-0.32100000000000001</v>
      </c>
      <c r="E135" s="29">
        <v>4.2842577134661955E-2</v>
      </c>
      <c r="F135" s="29">
        <v>-0.36384257713466195</v>
      </c>
      <c r="G135" s="29">
        <v>-1.5765530590594499</v>
      </c>
      <c r="H135" s="29">
        <v>3.0260144828921972E-2</v>
      </c>
      <c r="I135" s="29">
        <v>-1.6858889416891731E-2</v>
      </c>
      <c r="J135" s="29">
        <v>0.10254404368621564</v>
      </c>
      <c r="K135" s="29">
        <v>0.23275897933973014</v>
      </c>
      <c r="L135" s="29">
        <v>-0.4163770498098574</v>
      </c>
      <c r="M135" s="29">
        <v>0.50206220407918134</v>
      </c>
    </row>
    <row r="136" spans="2:13" x14ac:dyDescent="0.2">
      <c r="B136" s="15" t="s">
        <v>665</v>
      </c>
      <c r="C136" s="21">
        <v>1</v>
      </c>
      <c r="D136" s="24">
        <v>-0.443</v>
      </c>
      <c r="E136" s="24">
        <v>4.6621977516254777E-2</v>
      </c>
      <c r="F136" s="24">
        <v>-0.4896219775162548</v>
      </c>
      <c r="G136" s="24">
        <v>-2.1215632115267669</v>
      </c>
      <c r="H136" s="24">
        <v>2.9957530946182989E-2</v>
      </c>
      <c r="I136" s="24">
        <v>-1.2482449837353311E-2</v>
      </c>
      <c r="J136" s="24">
        <v>0.10572640486986287</v>
      </c>
      <c r="K136" s="24">
        <v>0.23271983103851956</v>
      </c>
      <c r="L136" s="24">
        <v>-0.41252041215764057</v>
      </c>
      <c r="M136" s="24">
        <v>0.50576436719015017</v>
      </c>
    </row>
    <row r="137" spans="2:13" x14ac:dyDescent="0.2">
      <c r="B137" s="15" t="s">
        <v>666</v>
      </c>
      <c r="C137" s="21">
        <v>1</v>
      </c>
      <c r="D137" s="24">
        <v>0.21</v>
      </c>
      <c r="E137" s="24">
        <v>2.2072633482863105E-2</v>
      </c>
      <c r="F137" s="24">
        <v>0.18792736651713687</v>
      </c>
      <c r="G137" s="24">
        <v>0.81430124780015289</v>
      </c>
      <c r="H137" s="24">
        <v>3.1132608589684075E-2</v>
      </c>
      <c r="I137" s="24">
        <v>-3.9350152194063619E-2</v>
      </c>
      <c r="J137" s="24">
        <v>8.3495419159789835E-2</v>
      </c>
      <c r="K137" s="24">
        <v>0.23287401189442342</v>
      </c>
      <c r="L137" s="24">
        <v>-0.43737394585250527</v>
      </c>
      <c r="M137" s="24">
        <v>0.48151921281823146</v>
      </c>
    </row>
    <row r="138" spans="2:13" x14ac:dyDescent="0.2">
      <c r="B138" s="15" t="s">
        <v>667</v>
      </c>
      <c r="C138" s="21">
        <v>1</v>
      </c>
      <c r="D138" s="24">
        <v>0.17299999999999999</v>
      </c>
      <c r="E138" s="24">
        <v>1.8949259733555386E-2</v>
      </c>
      <c r="F138" s="24">
        <v>0.15405074026644461</v>
      </c>
      <c r="G138" s="24">
        <v>0.66751166872794987</v>
      </c>
      <c r="H138" s="24">
        <v>3.1621431817372439E-2</v>
      </c>
      <c r="I138" s="24">
        <v>-4.3437945107339337E-2</v>
      </c>
      <c r="J138" s="24">
        <v>8.133646457445011E-2</v>
      </c>
      <c r="K138" s="24">
        <v>0.23293986573445585</v>
      </c>
      <c r="L138" s="24">
        <v>-0.44062724531268499</v>
      </c>
      <c r="M138" s="24">
        <v>0.47852576477979575</v>
      </c>
    </row>
    <row r="139" spans="2:13" x14ac:dyDescent="0.2">
      <c r="B139" s="15" t="s">
        <v>668</v>
      </c>
      <c r="C139" s="21">
        <v>1</v>
      </c>
      <c r="D139" s="24">
        <v>-5.2999999999999999E-2</v>
      </c>
      <c r="E139" s="24">
        <v>-6.949494299490229E-2</v>
      </c>
      <c r="F139" s="24">
        <v>1.6494942994902291E-2</v>
      </c>
      <c r="G139" s="24">
        <v>7.1473638523618072E-2</v>
      </c>
      <c r="H139" s="24">
        <v>4.459998069948317E-2</v>
      </c>
      <c r="I139" s="24">
        <v>-0.15748805310669528</v>
      </c>
      <c r="J139" s="24">
        <v>1.8498167116890701E-2</v>
      </c>
      <c r="K139" s="24">
        <v>0.23505366275937897</v>
      </c>
      <c r="L139" s="24">
        <v>-0.53324184388999551</v>
      </c>
      <c r="M139" s="24">
        <v>0.39425195790019091</v>
      </c>
    </row>
    <row r="140" spans="2:13" x14ac:dyDescent="0.2">
      <c r="B140" s="15" t="s">
        <v>669</v>
      </c>
      <c r="C140" s="21">
        <v>1</v>
      </c>
      <c r="D140" s="24">
        <v>-3.9E-2</v>
      </c>
      <c r="E140" s="24">
        <v>1.5969384236267835E-2</v>
      </c>
      <c r="F140" s="24">
        <v>-5.4969384236267835E-2</v>
      </c>
      <c r="G140" s="24">
        <v>-0.23818584277515106</v>
      </c>
      <c r="H140" s="24">
        <v>3.3662843804086906E-2</v>
      </c>
      <c r="I140" s="24">
        <v>-5.044540507693545E-2</v>
      </c>
      <c r="J140" s="24">
        <v>8.2384173549471112E-2</v>
      </c>
      <c r="K140" s="24">
        <v>0.23322575576291726</v>
      </c>
      <c r="L140" s="24">
        <v>-0.4441711648377889</v>
      </c>
      <c r="M140" s="24">
        <v>0.47610993331032453</v>
      </c>
    </row>
    <row r="141" spans="2:13" x14ac:dyDescent="0.2">
      <c r="B141" s="15" t="s">
        <v>670</v>
      </c>
      <c r="C141" s="21">
        <v>1</v>
      </c>
      <c r="D141" s="24">
        <v>3.6999999999999998E-2</v>
      </c>
      <c r="E141" s="24">
        <v>0.42347457895380908</v>
      </c>
      <c r="F141" s="24">
        <v>-0.3864745789538091</v>
      </c>
      <c r="G141" s="24">
        <v>-1.6746189643243243</v>
      </c>
      <c r="H141" s="24">
        <v>0.12857878593150535</v>
      </c>
      <c r="I141" s="24">
        <v>0.1697962792983404</v>
      </c>
      <c r="J141" s="24">
        <v>0.67715287860927775</v>
      </c>
      <c r="K141" s="24">
        <v>0.26418472758625822</v>
      </c>
      <c r="L141" s="24">
        <v>-9.7746180781206615E-2</v>
      </c>
      <c r="M141" s="24">
        <v>0.94469533868882483</v>
      </c>
    </row>
    <row r="142" spans="2:13" x14ac:dyDescent="0.2">
      <c r="B142" s="15" t="s">
        <v>671</v>
      </c>
      <c r="C142" s="21">
        <v>1</v>
      </c>
      <c r="D142" s="24">
        <v>0.13500000000000001</v>
      </c>
      <c r="E142" s="24">
        <v>5.9623066225176914E-2</v>
      </c>
      <c r="F142" s="24">
        <v>7.5376933774823102E-2</v>
      </c>
      <c r="G142" s="24">
        <v>0.32661305463773854</v>
      </c>
      <c r="H142" s="24">
        <v>2.3777458854412761E-2</v>
      </c>
      <c r="I142" s="24">
        <v>1.2711553656311284E-2</v>
      </c>
      <c r="J142" s="24">
        <v>0.10653457879404254</v>
      </c>
      <c r="K142" s="24">
        <v>0.232005244871272</v>
      </c>
      <c r="L142" s="24">
        <v>-0.39810948742832508</v>
      </c>
      <c r="M142" s="24">
        <v>0.51735561987867895</v>
      </c>
    </row>
    <row r="143" spans="2:13" x14ac:dyDescent="0.2">
      <c r="B143" s="15" t="s">
        <v>672</v>
      </c>
      <c r="C143" s="21">
        <v>1</v>
      </c>
      <c r="D143" s="24">
        <v>0.17599999999999999</v>
      </c>
      <c r="E143" s="24">
        <v>0.20541031550283176</v>
      </c>
      <c r="F143" s="24">
        <v>-2.9410315502831769E-2</v>
      </c>
      <c r="G143" s="24">
        <v>-0.12743677015219718</v>
      </c>
      <c r="H143" s="24">
        <v>4.3022226306719619E-2</v>
      </c>
      <c r="I143" s="24">
        <v>0.12053002099845486</v>
      </c>
      <c r="J143" s="24">
        <v>0.29029061000720868</v>
      </c>
      <c r="K143" s="24">
        <v>0.23475940461372827</v>
      </c>
      <c r="L143" s="24">
        <v>-0.25775603156677884</v>
      </c>
      <c r="M143" s="24">
        <v>0.66857666257244242</v>
      </c>
    </row>
    <row r="144" spans="2:13" x14ac:dyDescent="0.2">
      <c r="B144" s="15" t="s">
        <v>673</v>
      </c>
      <c r="C144" s="21">
        <v>1</v>
      </c>
      <c r="D144" s="24">
        <v>0.19400000000000001</v>
      </c>
      <c r="E144" s="24">
        <v>0.25028609483909198</v>
      </c>
      <c r="F144" s="24">
        <v>-5.6286094839091971E-2</v>
      </c>
      <c r="G144" s="24">
        <v>-0.24389123367559565</v>
      </c>
      <c r="H144" s="24">
        <v>4.4364990839726171E-2</v>
      </c>
      <c r="I144" s="24">
        <v>0.16275660574866396</v>
      </c>
      <c r="J144" s="24">
        <v>0.33781558392951999</v>
      </c>
      <c r="K144" s="24">
        <v>0.23500918814040989</v>
      </c>
      <c r="L144" s="24">
        <v>-0.21337306027712977</v>
      </c>
      <c r="M144" s="24">
        <v>0.71394524995531372</v>
      </c>
    </row>
    <row r="145" spans="2:13" x14ac:dyDescent="0.2">
      <c r="B145" s="15" t="s">
        <v>674</v>
      </c>
      <c r="C145" s="21">
        <v>1</v>
      </c>
      <c r="D145" s="24">
        <v>-0.36599999999999999</v>
      </c>
      <c r="E145" s="24">
        <v>0.22845402272536089</v>
      </c>
      <c r="F145" s="24">
        <v>-0.59445402272536085</v>
      </c>
      <c r="G145" s="24">
        <v>-2.5758071399406348</v>
      </c>
      <c r="H145" s="24">
        <v>4.3369886780537797E-2</v>
      </c>
      <c r="I145" s="24">
        <v>0.1428878147772018</v>
      </c>
      <c r="J145" s="24">
        <v>0.31402023067351997</v>
      </c>
      <c r="K145" s="24">
        <v>0.23482336591055467</v>
      </c>
      <c r="L145" s="24">
        <v>-0.23483851617990234</v>
      </c>
      <c r="M145" s="24">
        <v>0.69174656163062409</v>
      </c>
    </row>
    <row r="146" spans="2:13" x14ac:dyDescent="0.2">
      <c r="B146" s="15" t="s">
        <v>675</v>
      </c>
      <c r="C146" s="21">
        <v>1</v>
      </c>
      <c r="D146" s="24">
        <v>0.17299999999999999</v>
      </c>
      <c r="E146" s="24">
        <v>0.23556227731179677</v>
      </c>
      <c r="F146" s="24">
        <v>-6.2562277311796782E-2</v>
      </c>
      <c r="G146" s="24">
        <v>-0.27108633204610855</v>
      </c>
      <c r="H146" s="24">
        <v>4.178899336232296E-2</v>
      </c>
      <c r="I146" s="24">
        <v>0.15311507808163025</v>
      </c>
      <c r="J146" s="24">
        <v>0.31800947654196332</v>
      </c>
      <c r="K146" s="24">
        <v>0.23453653460482837</v>
      </c>
      <c r="L146" s="24">
        <v>-0.22716436048157254</v>
      </c>
      <c r="M146" s="24">
        <v>0.69828891510516611</v>
      </c>
    </row>
    <row r="147" spans="2:13" x14ac:dyDescent="0.2">
      <c r="B147" s="15" t="s">
        <v>676</v>
      </c>
      <c r="C147" s="21">
        <v>1</v>
      </c>
      <c r="D147" s="24">
        <v>0.16300000000000001</v>
      </c>
      <c r="E147" s="24">
        <v>0.22403648171602841</v>
      </c>
      <c r="F147" s="24">
        <v>-6.1036481716028407E-2</v>
      </c>
      <c r="G147" s="24">
        <v>-0.26447496255507241</v>
      </c>
      <c r="H147" s="24">
        <v>4.1999865761383481E-2</v>
      </c>
      <c r="I147" s="24">
        <v>0.14117324378048446</v>
      </c>
      <c r="J147" s="24">
        <v>0.30689971965157237</v>
      </c>
      <c r="K147" s="24">
        <v>0.23457419896949411</v>
      </c>
      <c r="L147" s="24">
        <v>-0.2387644656293933</v>
      </c>
      <c r="M147" s="24">
        <v>0.68683742906145007</v>
      </c>
    </row>
    <row r="148" spans="2:13" x14ac:dyDescent="0.2">
      <c r="B148" s="15" t="s">
        <v>677</v>
      </c>
      <c r="C148" s="21">
        <v>1</v>
      </c>
      <c r="D148" s="24">
        <v>0.68</v>
      </c>
      <c r="E148" s="24">
        <v>0.24736332468162248</v>
      </c>
      <c r="F148" s="24">
        <v>0.43263667531837757</v>
      </c>
      <c r="G148" s="24">
        <v>1.8746422678345729</v>
      </c>
      <c r="H148" s="24">
        <v>3.9760089117852275E-2</v>
      </c>
      <c r="I148" s="24">
        <v>0.168919032891998</v>
      </c>
      <c r="J148" s="24">
        <v>0.32580761647124695</v>
      </c>
      <c r="K148" s="24">
        <v>0.23418354080691739</v>
      </c>
      <c r="L148" s="24">
        <v>-0.21466687733663625</v>
      </c>
      <c r="M148" s="24">
        <v>0.70939352669988121</v>
      </c>
    </row>
    <row r="149" spans="2:13" x14ac:dyDescent="0.2">
      <c r="B149" s="15" t="s">
        <v>678</v>
      </c>
      <c r="C149" s="21">
        <v>1</v>
      </c>
      <c r="D149" s="24">
        <v>0.77300000000000002</v>
      </c>
      <c r="E149" s="24">
        <v>0.25112610706078342</v>
      </c>
      <c r="F149" s="24">
        <v>0.5218738929392166</v>
      </c>
      <c r="G149" s="24">
        <v>2.2613128151081479</v>
      </c>
      <c r="H149" s="24">
        <v>4.1049969712996404E-2</v>
      </c>
      <c r="I149" s="24">
        <v>0.17013695755015779</v>
      </c>
      <c r="J149" s="24">
        <v>0.33211525657140906</v>
      </c>
      <c r="K149" s="24">
        <v>0.23440598565660287</v>
      </c>
      <c r="L149" s="24">
        <v>-0.21134296541986552</v>
      </c>
      <c r="M149" s="24">
        <v>0.71359517954143237</v>
      </c>
    </row>
    <row r="150" spans="2:13" x14ac:dyDescent="0.2">
      <c r="B150" s="15" t="s">
        <v>679</v>
      </c>
      <c r="C150" s="21">
        <v>1</v>
      </c>
      <c r="D150" s="24">
        <v>0.84899999999999998</v>
      </c>
      <c r="E150" s="24">
        <v>0.25468748967612559</v>
      </c>
      <c r="F150" s="24">
        <v>0.59431251032387444</v>
      </c>
      <c r="G150" s="24">
        <v>2.5751939576923801</v>
      </c>
      <c r="H150" s="24">
        <v>4.1337606291354273E-2</v>
      </c>
      <c r="I150" s="24">
        <v>0.17313085029858355</v>
      </c>
      <c r="J150" s="24">
        <v>0.33624412905366763</v>
      </c>
      <c r="K150" s="24">
        <v>0.23445652857641777</v>
      </c>
      <c r="L150" s="24">
        <v>-0.20788130098015689</v>
      </c>
      <c r="M150" s="24">
        <v>0.71725628033240807</v>
      </c>
    </row>
    <row r="151" spans="2:13" x14ac:dyDescent="0.2">
      <c r="B151" s="15" t="s">
        <v>680</v>
      </c>
      <c r="C151" s="21">
        <v>1</v>
      </c>
      <c r="D151" s="24">
        <v>0.84</v>
      </c>
      <c r="E151" s="24">
        <v>0.25372572900485424</v>
      </c>
      <c r="F151" s="24">
        <v>0.58627427099514573</v>
      </c>
      <c r="G151" s="24">
        <v>2.5403637547431828</v>
      </c>
      <c r="H151" s="24">
        <v>4.0651697486730781E-2</v>
      </c>
      <c r="I151" s="24">
        <v>0.17352234691633572</v>
      </c>
      <c r="J151" s="24">
        <v>0.33392911109337275</v>
      </c>
      <c r="K151" s="24">
        <v>0.23433656694327129</v>
      </c>
      <c r="L151" s="24">
        <v>-0.20860638448186231</v>
      </c>
      <c r="M151" s="24">
        <v>0.71605784249157078</v>
      </c>
    </row>
    <row r="152" spans="2:13" x14ac:dyDescent="0.2">
      <c r="B152" s="15" t="s">
        <v>681</v>
      </c>
      <c r="C152" s="21">
        <v>1</v>
      </c>
      <c r="D152" s="24">
        <v>1.1040000000000001</v>
      </c>
      <c r="E152" s="24">
        <v>0.26201231823403731</v>
      </c>
      <c r="F152" s="24">
        <v>0.84198768176596284</v>
      </c>
      <c r="G152" s="24">
        <v>3.6483862494388735</v>
      </c>
      <c r="H152" s="24">
        <v>4.1494769841215209E-2</v>
      </c>
      <c r="I152" s="24">
        <v>0.18014560451718881</v>
      </c>
      <c r="J152" s="24">
        <v>0.34387903195088582</v>
      </c>
      <c r="K152" s="24">
        <v>0.2344842895001305</v>
      </c>
      <c r="L152" s="24">
        <v>-0.2006112430741322</v>
      </c>
      <c r="M152" s="24">
        <v>0.72463587954220676</v>
      </c>
    </row>
    <row r="153" spans="2:13" x14ac:dyDescent="0.2">
      <c r="B153" s="15" t="s">
        <v>682</v>
      </c>
      <c r="C153" s="21">
        <v>1</v>
      </c>
      <c r="D153" s="24">
        <v>0.81</v>
      </c>
      <c r="E153" s="24">
        <v>0.26051140649685828</v>
      </c>
      <c r="F153" s="24">
        <v>0.54948859350314172</v>
      </c>
      <c r="G153" s="24">
        <v>2.3809690713712892</v>
      </c>
      <c r="H153" s="24">
        <v>3.9688937873357526E-2</v>
      </c>
      <c r="I153" s="24">
        <v>0.18220749188213894</v>
      </c>
      <c r="J153" s="24">
        <v>0.33881532111157764</v>
      </c>
      <c r="K153" s="24">
        <v>0.23417147112259601</v>
      </c>
      <c r="L153" s="24">
        <v>-0.201494982751869</v>
      </c>
      <c r="M153" s="24">
        <v>0.7225177957455855</v>
      </c>
    </row>
    <row r="154" spans="2:13" x14ac:dyDescent="0.2">
      <c r="B154" s="15" t="s">
        <v>683</v>
      </c>
      <c r="C154" s="21">
        <v>1</v>
      </c>
      <c r="D154" s="24">
        <v>0.625</v>
      </c>
      <c r="E154" s="24">
        <v>0.25007562610851553</v>
      </c>
      <c r="F154" s="24">
        <v>0.37492437389148447</v>
      </c>
      <c r="G154" s="24">
        <v>1.6245711901820685</v>
      </c>
      <c r="H154" s="24">
        <v>3.9146584456619449E-2</v>
      </c>
      <c r="I154" s="24">
        <v>0.17284174253798212</v>
      </c>
      <c r="J154" s="24">
        <v>0.32730950967904893</v>
      </c>
      <c r="K154" s="24">
        <v>0.23408015971633483</v>
      </c>
      <c r="L154" s="24">
        <v>-0.21175061116481647</v>
      </c>
      <c r="M154" s="24">
        <v>0.71190186338184747</v>
      </c>
    </row>
    <row r="155" spans="2:13" x14ac:dyDescent="0.2">
      <c r="B155" s="15" t="s">
        <v>684</v>
      </c>
      <c r="C155" s="21">
        <v>1</v>
      </c>
      <c r="D155" s="24">
        <v>-0.373</v>
      </c>
      <c r="E155" s="24">
        <v>4.6316585086998825E-2</v>
      </c>
      <c r="F155" s="24">
        <v>-0.41931658508699882</v>
      </c>
      <c r="G155" s="24">
        <v>-1.8169254685347047</v>
      </c>
      <c r="H155" s="24">
        <v>2.90804430862131E-2</v>
      </c>
      <c r="I155" s="24">
        <v>-1.1057400068437154E-2</v>
      </c>
      <c r="J155" s="24">
        <v>0.1036905702424348</v>
      </c>
      <c r="K155" s="24">
        <v>0.23260855158032362</v>
      </c>
      <c r="L155" s="24">
        <v>-0.41260625683228663</v>
      </c>
      <c r="M155" s="24">
        <v>0.50523942700628433</v>
      </c>
    </row>
    <row r="156" spans="2:13" x14ac:dyDescent="0.2">
      <c r="B156" s="15" t="s">
        <v>685</v>
      </c>
      <c r="C156" s="21">
        <v>1</v>
      </c>
      <c r="D156" s="24">
        <v>8.5999999999999993E-2</v>
      </c>
      <c r="E156" s="24">
        <v>-7.818107935515535E-2</v>
      </c>
      <c r="F156" s="24">
        <v>0.16418107935515536</v>
      </c>
      <c r="G156" s="24">
        <v>0.71140707317839003</v>
      </c>
      <c r="H156" s="24">
        <v>4.3993310089390891E-2</v>
      </c>
      <c r="I156" s="24">
        <v>-0.1649772644244212</v>
      </c>
      <c r="J156" s="24">
        <v>8.6151057141105047E-3</v>
      </c>
      <c r="K156" s="24">
        <v>0.23493930584477959</v>
      </c>
      <c r="L156" s="24">
        <v>-0.54170236085713286</v>
      </c>
      <c r="M156" s="24">
        <v>0.38534020214682219</v>
      </c>
    </row>
    <row r="157" spans="2:13" x14ac:dyDescent="0.2">
      <c r="B157" s="15" t="s">
        <v>686</v>
      </c>
      <c r="C157" s="21">
        <v>1</v>
      </c>
      <c r="D157" s="24">
        <v>0.14899999999999999</v>
      </c>
      <c r="E157" s="24">
        <v>2.0631894768969296E-2</v>
      </c>
      <c r="F157" s="24">
        <v>0.1283681052310307</v>
      </c>
      <c r="G157" s="24">
        <v>0.55622717544885958</v>
      </c>
      <c r="H157" s="24">
        <v>2.8185063071204684E-2</v>
      </c>
      <c r="I157" s="24">
        <v>-3.4975558854011393E-2</v>
      </c>
      <c r="J157" s="24">
        <v>7.6239348391949985E-2</v>
      </c>
      <c r="K157" s="24">
        <v>0.23249830941005437</v>
      </c>
      <c r="L157" s="24">
        <v>-0.43807344590311093</v>
      </c>
      <c r="M157" s="24">
        <v>0.47933723544104956</v>
      </c>
    </row>
    <row r="158" spans="2:13" x14ac:dyDescent="0.2">
      <c r="B158" s="15" t="s">
        <v>687</v>
      </c>
      <c r="C158" s="21">
        <v>1</v>
      </c>
      <c r="D158" s="24">
        <v>0.3</v>
      </c>
      <c r="E158" s="24">
        <v>2.4842457573084193E-2</v>
      </c>
      <c r="F158" s="24">
        <v>0.27515754242691581</v>
      </c>
      <c r="G158" s="24">
        <v>1.1922751555156241</v>
      </c>
      <c r="H158" s="24">
        <v>2.8728213692588801E-2</v>
      </c>
      <c r="I158" s="24">
        <v>-3.1836599931449189E-2</v>
      </c>
      <c r="J158" s="24">
        <v>8.1521515077617582E-2</v>
      </c>
      <c r="K158" s="24">
        <v>0.23256477884704002</v>
      </c>
      <c r="L158" s="24">
        <v>-0.43399402334605486</v>
      </c>
      <c r="M158" s="24">
        <v>0.48367893849222321</v>
      </c>
    </row>
    <row r="159" spans="2:13" x14ac:dyDescent="0.2">
      <c r="B159" s="15" t="s">
        <v>688</v>
      </c>
      <c r="C159" s="21">
        <v>1</v>
      </c>
      <c r="D159" s="24">
        <v>0.14699999999999999</v>
      </c>
      <c r="E159" s="24">
        <v>-6.0043618033941169E-2</v>
      </c>
      <c r="F159" s="24">
        <v>0.20704361803394117</v>
      </c>
      <c r="G159" s="24">
        <v>0.89713318309455725</v>
      </c>
      <c r="H159" s="24">
        <v>3.7334990766741322E-2</v>
      </c>
      <c r="I159" s="24">
        <v>-0.13370333496737727</v>
      </c>
      <c r="J159" s="24">
        <v>1.3616098899494937E-2</v>
      </c>
      <c r="K159" s="24">
        <v>0.23378401920096731</v>
      </c>
      <c r="L159" s="24">
        <v>-0.5212855876782605</v>
      </c>
      <c r="M159" s="24">
        <v>0.4011983516103782</v>
      </c>
    </row>
    <row r="160" spans="2:13" x14ac:dyDescent="0.2">
      <c r="B160" s="15" t="s">
        <v>689</v>
      </c>
      <c r="C160" s="21">
        <v>1</v>
      </c>
      <c r="D160" s="24">
        <v>-0.22900000000000001</v>
      </c>
      <c r="E160" s="24">
        <v>5.6267331905348631E-3</v>
      </c>
      <c r="F160" s="24">
        <v>-0.23462673319053487</v>
      </c>
      <c r="G160" s="24">
        <v>-1.0166525777761264</v>
      </c>
      <c r="H160" s="24">
        <v>3.4981398593263623E-2</v>
      </c>
      <c r="I160" s="24">
        <v>-6.3389486323596811E-2</v>
      </c>
      <c r="J160" s="24">
        <v>7.4642952704666532E-2</v>
      </c>
      <c r="K160" s="24">
        <v>0.23341971713149337</v>
      </c>
      <c r="L160" s="24">
        <v>-0.454896490131243</v>
      </c>
      <c r="M160" s="24">
        <v>0.46614995651231272</v>
      </c>
    </row>
    <row r="161" spans="2:13" x14ac:dyDescent="0.2">
      <c r="B161" s="15" t="s">
        <v>690</v>
      </c>
      <c r="C161" s="21">
        <v>1</v>
      </c>
      <c r="D161" s="24">
        <v>4.7E-2</v>
      </c>
      <c r="E161" s="24">
        <v>4.908085406483001E-2</v>
      </c>
      <c r="F161" s="24">
        <v>-2.0808540648300095E-3</v>
      </c>
      <c r="G161" s="24">
        <v>-9.0164731879355253E-3</v>
      </c>
      <c r="H161" s="24">
        <v>2.2617523150633419E-2</v>
      </c>
      <c r="I161" s="24">
        <v>4.4578256725155627E-3</v>
      </c>
      <c r="J161" s="24">
        <v>9.370388245714445E-2</v>
      </c>
      <c r="K161" s="24">
        <v>0.23188923746408549</v>
      </c>
      <c r="L161" s="24">
        <v>-0.40842282387181628</v>
      </c>
      <c r="M161" s="24">
        <v>0.50658453200147624</v>
      </c>
    </row>
    <row r="162" spans="2:13" x14ac:dyDescent="0.2">
      <c r="B162" s="15" t="s">
        <v>691</v>
      </c>
      <c r="C162" s="21">
        <v>1</v>
      </c>
      <c r="D162" s="24">
        <v>6.8000000000000005E-2</v>
      </c>
      <c r="E162" s="24">
        <v>0.15030487360425471</v>
      </c>
      <c r="F162" s="24">
        <v>-8.2304873604254702E-2</v>
      </c>
      <c r="G162" s="24">
        <v>-0.35663225914394381</v>
      </c>
      <c r="H162" s="24">
        <v>3.1073602355611615E-2</v>
      </c>
      <c r="I162" s="24">
        <v>8.8998503718783262E-2</v>
      </c>
      <c r="J162" s="24">
        <v>0.21161124348972615</v>
      </c>
      <c r="K162" s="24">
        <v>0.23286613077379942</v>
      </c>
      <c r="L162" s="24">
        <v>-0.30912615674871508</v>
      </c>
      <c r="M162" s="24">
        <v>0.60973590395722455</v>
      </c>
    </row>
    <row r="163" spans="2:13" x14ac:dyDescent="0.2">
      <c r="B163" s="15" t="s">
        <v>692</v>
      </c>
      <c r="C163" s="21">
        <v>1</v>
      </c>
      <c r="D163" s="24">
        <v>8.7999999999999995E-2</v>
      </c>
      <c r="E163" s="24">
        <v>9.3619824706564006E-2</v>
      </c>
      <c r="F163" s="24">
        <v>-5.6198247065640111E-3</v>
      </c>
      <c r="G163" s="24">
        <v>-2.4351058367839691E-2</v>
      </c>
      <c r="H163" s="24">
        <v>2.2138444160564909E-2</v>
      </c>
      <c r="I163" s="24">
        <v>4.9941990676762672E-2</v>
      </c>
      <c r="J163" s="24">
        <v>0.13729765873636535</v>
      </c>
      <c r="K163" s="24">
        <v>0.23184300034302532</v>
      </c>
      <c r="L163" s="24">
        <v>-0.36379263013937935</v>
      </c>
      <c r="M163" s="24">
        <v>0.55103227955250733</v>
      </c>
    </row>
    <row r="164" spans="2:13" x14ac:dyDescent="0.2">
      <c r="B164" s="15" t="s">
        <v>693</v>
      </c>
      <c r="C164" s="21">
        <v>1</v>
      </c>
      <c r="D164" s="24">
        <v>0.1</v>
      </c>
      <c r="E164" s="24">
        <v>8.5521898520306713E-2</v>
      </c>
      <c r="F164" s="24">
        <v>1.4478101479693292E-2</v>
      </c>
      <c r="G164" s="24">
        <v>6.2734535790009135E-2</v>
      </c>
      <c r="H164" s="24">
        <v>2.21790357342166E-2</v>
      </c>
      <c r="I164" s="24">
        <v>4.1763979729168572E-2</v>
      </c>
      <c r="J164" s="24">
        <v>0.12927981731144486</v>
      </c>
      <c r="K164" s="24">
        <v>0.23184687991065406</v>
      </c>
      <c r="L164" s="24">
        <v>-0.37189821048189825</v>
      </c>
      <c r="M164" s="24">
        <v>0.54294200752251165</v>
      </c>
    </row>
    <row r="165" spans="2:13" x14ac:dyDescent="0.2">
      <c r="B165" s="15" t="s">
        <v>694</v>
      </c>
      <c r="C165" s="21">
        <v>1</v>
      </c>
      <c r="D165" s="24">
        <v>0.1</v>
      </c>
      <c r="E165" s="24">
        <v>7.7294384157690563E-2</v>
      </c>
      <c r="F165" s="24">
        <v>2.2705615842309443E-2</v>
      </c>
      <c r="G165" s="24">
        <v>9.8384879515552026E-2</v>
      </c>
      <c r="H165" s="24">
        <v>2.2316404812038861E-2</v>
      </c>
      <c r="I165" s="24">
        <v>3.3265444343646249E-2</v>
      </c>
      <c r="J165" s="24">
        <v>0.12132332397173487</v>
      </c>
      <c r="K165" s="24">
        <v>0.2318600612911598</v>
      </c>
      <c r="L165" s="24">
        <v>-0.38015173092451882</v>
      </c>
      <c r="M165" s="24">
        <v>0.53474049923989997</v>
      </c>
    </row>
    <row r="166" spans="2:13" x14ac:dyDescent="0.2">
      <c r="B166" s="15" t="s">
        <v>695</v>
      </c>
      <c r="C166" s="21">
        <v>1</v>
      </c>
      <c r="D166" s="24">
        <v>8.7999999999999995E-2</v>
      </c>
      <c r="E166" s="24">
        <v>6.1760214546480598E-2</v>
      </c>
      <c r="F166" s="24">
        <v>2.6239785453519397E-2</v>
      </c>
      <c r="G166" s="24">
        <v>0.11369866152442841</v>
      </c>
      <c r="H166" s="24">
        <v>2.2756519297109881E-2</v>
      </c>
      <c r="I166" s="24">
        <v>1.6862955021546853E-2</v>
      </c>
      <c r="J166" s="24">
        <v>0.10665747407141435</v>
      </c>
      <c r="K166" s="24">
        <v>0.23190283583588475</v>
      </c>
      <c r="L166" s="24">
        <v>-0.3957702921691989</v>
      </c>
      <c r="M166" s="24">
        <v>0.51929072126216014</v>
      </c>
    </row>
    <row r="167" spans="2:13" x14ac:dyDescent="0.2">
      <c r="B167" s="15" t="s">
        <v>696</v>
      </c>
      <c r="C167" s="21">
        <v>1</v>
      </c>
      <c r="D167" s="24">
        <v>5.3999999999999999E-2</v>
      </c>
      <c r="E167" s="24">
        <v>6.0090969535317097E-2</v>
      </c>
      <c r="F167" s="24">
        <v>-6.0909695353170978E-3</v>
      </c>
      <c r="G167" s="24">
        <v>-2.639255891700661E-2</v>
      </c>
      <c r="H167" s="24">
        <v>2.2724363566606506E-2</v>
      </c>
      <c r="I167" s="24">
        <v>1.5257151354763611E-2</v>
      </c>
      <c r="J167" s="24">
        <v>0.10492478771587058</v>
      </c>
      <c r="K167" s="24">
        <v>0.23189968261667135</v>
      </c>
      <c r="L167" s="24">
        <v>-0.39743331606633725</v>
      </c>
      <c r="M167" s="24">
        <v>0.51761525513697149</v>
      </c>
    </row>
    <row r="168" spans="2:13" x14ac:dyDescent="0.2">
      <c r="B168" s="15" t="s">
        <v>697</v>
      </c>
      <c r="C168" s="21">
        <v>1</v>
      </c>
      <c r="D168" s="24">
        <v>7.9000000000000001E-2</v>
      </c>
      <c r="E168" s="24">
        <v>-2.7552763530615632E-2</v>
      </c>
      <c r="F168" s="24">
        <v>0.10655276353061563</v>
      </c>
      <c r="G168" s="24">
        <v>0.46169991048974146</v>
      </c>
      <c r="H168" s="24">
        <v>3.4162742655102871E-2</v>
      </c>
      <c r="I168" s="24">
        <v>-9.4953823554082162E-2</v>
      </c>
      <c r="J168" s="24">
        <v>3.9848296492850904E-2</v>
      </c>
      <c r="K168" s="24">
        <v>0.23329843352222571</v>
      </c>
      <c r="L168" s="24">
        <v>-0.48783670150254205</v>
      </c>
      <c r="M168" s="24">
        <v>0.43273117444131076</v>
      </c>
    </row>
    <row r="169" spans="2:13" x14ac:dyDescent="0.2">
      <c r="B169" s="15" t="s">
        <v>698</v>
      </c>
      <c r="C169" s="21">
        <v>1</v>
      </c>
      <c r="D169" s="24">
        <v>5.0000000000000001E-3</v>
      </c>
      <c r="E169" s="24">
        <v>1.6256741794486732E-2</v>
      </c>
      <c r="F169" s="24">
        <v>-1.1256741794486731E-2</v>
      </c>
      <c r="G169" s="24">
        <v>-4.8776179112682908E-2</v>
      </c>
      <c r="H169" s="24">
        <v>2.6195209942849615E-2</v>
      </c>
      <c r="I169" s="24">
        <v>-3.5424849918161957E-2</v>
      </c>
      <c r="J169" s="24">
        <v>6.7938333507135421E-2</v>
      </c>
      <c r="K169" s="24">
        <v>0.23226548413863723</v>
      </c>
      <c r="L169" s="24">
        <v>-0.44198924846032189</v>
      </c>
      <c r="M169" s="24">
        <v>0.47450273204929533</v>
      </c>
    </row>
    <row r="170" spans="2:13" x14ac:dyDescent="0.2">
      <c r="B170" s="15" t="s">
        <v>699</v>
      </c>
      <c r="C170" s="21">
        <v>1</v>
      </c>
      <c r="D170" s="24">
        <v>0.26300000000000001</v>
      </c>
      <c r="E170" s="24">
        <v>6.6510032071166248E-4</v>
      </c>
      <c r="F170" s="24">
        <v>0.26233489967928836</v>
      </c>
      <c r="G170" s="24">
        <v>1.1367138278441884</v>
      </c>
      <c r="H170" s="24">
        <v>3.2877233710996573E-2</v>
      </c>
      <c r="I170" s="24">
        <v>-6.4199726989323427E-2</v>
      </c>
      <c r="J170" s="24">
        <v>6.5529927630746762E-2</v>
      </c>
      <c r="K170" s="24">
        <v>0.23311366024901473</v>
      </c>
      <c r="L170" s="24">
        <v>-0.45925429096934678</v>
      </c>
      <c r="M170" s="24">
        <v>0.46058449161077009</v>
      </c>
    </row>
    <row r="171" spans="2:13" x14ac:dyDescent="0.2">
      <c r="B171" s="15" t="s">
        <v>700</v>
      </c>
      <c r="C171" s="21">
        <v>1</v>
      </c>
      <c r="D171" s="24">
        <v>0.186</v>
      </c>
      <c r="E171" s="24">
        <v>1.9672822302825247E-2</v>
      </c>
      <c r="F171" s="24">
        <v>0.16632717769717476</v>
      </c>
      <c r="G171" s="24">
        <v>0.72070625397465204</v>
      </c>
      <c r="H171" s="24">
        <v>3.3039047348810267E-2</v>
      </c>
      <c r="I171" s="24">
        <v>-4.5511253693563999E-2</v>
      </c>
      <c r="J171" s="24">
        <v>8.4856898299214487E-2</v>
      </c>
      <c r="K171" s="24">
        <v>0.23313653670740353</v>
      </c>
      <c r="L171" s="24">
        <v>-0.44029170287945474</v>
      </c>
      <c r="M171" s="24">
        <v>0.47963734748510523</v>
      </c>
    </row>
    <row r="172" spans="2:13" x14ac:dyDescent="0.2">
      <c r="B172" s="15" t="s">
        <v>701</v>
      </c>
      <c r="C172" s="21">
        <v>1</v>
      </c>
      <c r="D172" s="24">
        <v>9.5000000000000001E-2</v>
      </c>
      <c r="E172" s="24">
        <v>0.15946740427819892</v>
      </c>
      <c r="F172" s="24">
        <v>-6.4467404278198914E-2</v>
      </c>
      <c r="G172" s="24">
        <v>-0.279341368524883</v>
      </c>
      <c r="H172" s="24">
        <v>3.0716000193463308E-2</v>
      </c>
      <c r="I172" s="24">
        <v>9.8866562196475938E-2</v>
      </c>
      <c r="J172" s="24">
        <v>0.22006824635992189</v>
      </c>
      <c r="K172" s="24">
        <v>0.23281868216724022</v>
      </c>
      <c r="L172" s="24">
        <v>-0.29987001279521042</v>
      </c>
      <c r="M172" s="24">
        <v>0.61880482135160819</v>
      </c>
    </row>
    <row r="173" spans="2:13" x14ac:dyDescent="0.2">
      <c r="B173" s="15" t="s">
        <v>702</v>
      </c>
      <c r="C173" s="21">
        <v>1</v>
      </c>
      <c r="D173" s="24">
        <v>1.6E-2</v>
      </c>
      <c r="E173" s="24">
        <v>6.6926250265214038E-2</v>
      </c>
      <c r="F173" s="24">
        <v>-5.0926250265214038E-2</v>
      </c>
      <c r="G173" s="24">
        <v>-0.22066668578024862</v>
      </c>
      <c r="H173" s="24">
        <v>3.5130354359459631E-2</v>
      </c>
      <c r="I173" s="24">
        <v>-2.3838501190684147E-3</v>
      </c>
      <c r="J173" s="24">
        <v>0.13623635064949649</v>
      </c>
      <c r="K173" s="24">
        <v>0.23344208681303977</v>
      </c>
      <c r="L173" s="24">
        <v>-0.39364110710820704</v>
      </c>
      <c r="M173" s="24">
        <v>0.52749360763863518</v>
      </c>
    </row>
    <row r="174" spans="2:13" x14ac:dyDescent="0.2">
      <c r="B174" s="15" t="s">
        <v>703</v>
      </c>
      <c r="C174" s="21">
        <v>1</v>
      </c>
      <c r="D174" s="24">
        <v>8.8999999999999996E-2</v>
      </c>
      <c r="E174" s="24">
        <v>0.13719520034285113</v>
      </c>
      <c r="F174" s="24">
        <v>-4.819520034285113E-2</v>
      </c>
      <c r="G174" s="24">
        <v>-0.2088328725320763</v>
      </c>
      <c r="H174" s="24">
        <v>2.4009550016390119E-2</v>
      </c>
      <c r="I174" s="24">
        <v>8.9825785710990105E-2</v>
      </c>
      <c r="J174" s="24">
        <v>0.18456461497471216</v>
      </c>
      <c r="K174" s="24">
        <v>0.23202914599290134</v>
      </c>
      <c r="L174" s="24">
        <v>-0.32058450880252198</v>
      </c>
      <c r="M174" s="24">
        <v>0.59497490948822429</v>
      </c>
    </row>
    <row r="175" spans="2:13" x14ac:dyDescent="0.2">
      <c r="B175" s="15" t="s">
        <v>704</v>
      </c>
      <c r="C175" s="21">
        <v>1</v>
      </c>
      <c r="D175" s="24">
        <v>-2.3E-2</v>
      </c>
      <c r="E175" s="24">
        <v>0.35353238366272927</v>
      </c>
      <c r="F175" s="24">
        <v>-0.37653238366272929</v>
      </c>
      <c r="G175" s="24">
        <v>-1.6315387989314845</v>
      </c>
      <c r="H175" s="24">
        <v>7.2284029855816306E-2</v>
      </c>
      <c r="I175" s="24">
        <v>0.21092029059290687</v>
      </c>
      <c r="J175" s="24">
        <v>0.49614447673255169</v>
      </c>
      <c r="K175" s="24">
        <v>0.24183888659684596</v>
      </c>
      <c r="L175" s="24">
        <v>-0.12360136043048919</v>
      </c>
      <c r="M175" s="24">
        <v>0.83066612775594773</v>
      </c>
    </row>
    <row r="176" spans="2:13" x14ac:dyDescent="0.2">
      <c r="B176" s="15" t="s">
        <v>705</v>
      </c>
      <c r="C176" s="21">
        <v>1</v>
      </c>
      <c r="D176" s="24">
        <v>0.186</v>
      </c>
      <c r="E176" s="24">
        <v>0.25661734892427213</v>
      </c>
      <c r="F176" s="24">
        <v>-7.0617348924272128E-2</v>
      </c>
      <c r="G176" s="24">
        <v>-0.30598947035279117</v>
      </c>
      <c r="H176" s="24">
        <v>4.7772909922967552E-2</v>
      </c>
      <c r="I176" s="24">
        <v>0.16236423810933481</v>
      </c>
      <c r="J176" s="24">
        <v>0.35087045973920944</v>
      </c>
      <c r="K176" s="24">
        <v>0.23567629711261495</v>
      </c>
      <c r="L176" s="24">
        <v>-0.20835797252940469</v>
      </c>
      <c r="M176" s="24">
        <v>0.72159267037794894</v>
      </c>
    </row>
    <row r="177" spans="2:13" x14ac:dyDescent="0.2">
      <c r="B177" s="15" t="s">
        <v>706</v>
      </c>
      <c r="C177" s="21">
        <v>1</v>
      </c>
      <c r="D177" s="24">
        <v>3.5999999999999997E-2</v>
      </c>
      <c r="E177" s="24">
        <v>0.29339496717688401</v>
      </c>
      <c r="F177" s="24">
        <v>-0.25739496717688404</v>
      </c>
      <c r="G177" s="24">
        <v>-1.1153087856978146</v>
      </c>
      <c r="H177" s="24">
        <v>4.7809864180204213E-2</v>
      </c>
      <c r="I177" s="24">
        <v>0.19906894780963064</v>
      </c>
      <c r="J177" s="24">
        <v>0.38772098654413739</v>
      </c>
      <c r="K177" s="24">
        <v>0.23568379072633561</v>
      </c>
      <c r="L177" s="24">
        <v>-0.17159513873111132</v>
      </c>
      <c r="M177" s="24">
        <v>0.75838507308487935</v>
      </c>
    </row>
    <row r="178" spans="2:13" x14ac:dyDescent="0.2">
      <c r="B178" s="15" t="s">
        <v>707</v>
      </c>
      <c r="C178" s="21">
        <v>1</v>
      </c>
      <c r="D178" s="24">
        <v>6.4000000000000001E-2</v>
      </c>
      <c r="E178" s="24">
        <v>0.31705906546551282</v>
      </c>
      <c r="F178" s="24">
        <v>-0.25305906546551282</v>
      </c>
      <c r="G178" s="24">
        <v>-1.0965210474383822</v>
      </c>
      <c r="H178" s="24">
        <v>5.2858310658931068E-2</v>
      </c>
      <c r="I178" s="24">
        <v>0.21277276136429646</v>
      </c>
      <c r="J178" s="24">
        <v>0.42134536956672919</v>
      </c>
      <c r="K178" s="24">
        <v>0.23675951322792005</v>
      </c>
      <c r="L178" s="24">
        <v>-0.15005337697821891</v>
      </c>
      <c r="M178" s="24">
        <v>0.78417150790924461</v>
      </c>
    </row>
    <row r="179" spans="2:13" x14ac:dyDescent="0.2">
      <c r="B179" s="15" t="s">
        <v>708</v>
      </c>
      <c r="C179" s="21">
        <v>1</v>
      </c>
      <c r="D179" s="24">
        <v>8.1000000000000003E-2</v>
      </c>
      <c r="E179" s="24">
        <v>0.30088040634517055</v>
      </c>
      <c r="F179" s="24">
        <v>-0.21988040634517053</v>
      </c>
      <c r="G179" s="24">
        <v>-0.95275580439397978</v>
      </c>
      <c r="H179" s="24">
        <v>4.9504355343277101E-2</v>
      </c>
      <c r="I179" s="24">
        <v>0.20321125666357015</v>
      </c>
      <c r="J179" s="24">
        <v>0.39854955602677095</v>
      </c>
      <c r="K179" s="24">
        <v>0.23603336055769539</v>
      </c>
      <c r="L179" s="24">
        <v>-0.1647993800555107</v>
      </c>
      <c r="M179" s="24">
        <v>0.76656019274585185</v>
      </c>
    </row>
    <row r="180" spans="2:13" x14ac:dyDescent="0.2">
      <c r="B180" s="15" t="s">
        <v>709</v>
      </c>
      <c r="C180" s="21">
        <v>1</v>
      </c>
      <c r="D180" s="24">
        <v>8.8999999999999996E-2</v>
      </c>
      <c r="E180" s="24">
        <v>0.30207967202974623</v>
      </c>
      <c r="F180" s="24">
        <v>-0.21307967202974623</v>
      </c>
      <c r="G180" s="24">
        <v>-0.92328778948140811</v>
      </c>
      <c r="H180" s="24">
        <v>4.6897699830901515E-2</v>
      </c>
      <c r="I180" s="24">
        <v>0.20955329868855432</v>
      </c>
      <c r="J180" s="24">
        <v>0.39460604537093813</v>
      </c>
      <c r="K180" s="24">
        <v>0.23550044659752756</v>
      </c>
      <c r="L180" s="24">
        <v>-0.16254870681331463</v>
      </c>
      <c r="M180" s="24">
        <v>0.76670805087280702</v>
      </c>
    </row>
    <row r="181" spans="2:13" x14ac:dyDescent="0.2">
      <c r="B181" s="15" t="s">
        <v>710</v>
      </c>
      <c r="C181" s="21">
        <v>1</v>
      </c>
      <c r="D181" s="24">
        <v>0.13700000000000001</v>
      </c>
      <c r="E181" s="24">
        <v>0.3191295434913069</v>
      </c>
      <c r="F181" s="24">
        <v>-0.18212954349130689</v>
      </c>
      <c r="G181" s="24">
        <v>-0.78917891137861151</v>
      </c>
      <c r="H181" s="24">
        <v>4.6886339388847995E-2</v>
      </c>
      <c r="I181" s="24">
        <v>0.22662558362682184</v>
      </c>
      <c r="J181" s="24">
        <v>0.41163350335579196</v>
      </c>
      <c r="K181" s="24">
        <v>0.2354981845354478</v>
      </c>
      <c r="L181" s="24">
        <v>-0.14549437243776742</v>
      </c>
      <c r="M181" s="24">
        <v>0.78375345942038122</v>
      </c>
    </row>
    <row r="182" spans="2:13" x14ac:dyDescent="0.2">
      <c r="B182" s="15" t="s">
        <v>711</v>
      </c>
      <c r="C182" s="21">
        <v>1</v>
      </c>
      <c r="D182" s="24">
        <v>1.022</v>
      </c>
      <c r="E182" s="24">
        <v>0.31424993319922229</v>
      </c>
      <c r="F182" s="24">
        <v>0.70775006680077768</v>
      </c>
      <c r="G182" s="24">
        <v>3.0667261144957338</v>
      </c>
      <c r="H182" s="24">
        <v>8.3672807872275323E-2</v>
      </c>
      <c r="I182" s="24">
        <v>0.14916845825245528</v>
      </c>
      <c r="J182" s="24">
        <v>0.47933140814598929</v>
      </c>
      <c r="K182" s="24">
        <v>0.24548361427076204</v>
      </c>
      <c r="L182" s="24">
        <v>-0.17007464188783367</v>
      </c>
      <c r="M182" s="24">
        <v>0.7985745082862783</v>
      </c>
    </row>
    <row r="183" spans="2:13" x14ac:dyDescent="0.2">
      <c r="B183" s="15" t="s">
        <v>712</v>
      </c>
      <c r="C183" s="21">
        <v>1</v>
      </c>
      <c r="D183" s="24">
        <v>0.57299999999999995</v>
      </c>
      <c r="E183" s="24">
        <v>0.2173274154079968</v>
      </c>
      <c r="F183" s="24">
        <v>0.35567258459200313</v>
      </c>
      <c r="G183" s="24">
        <v>1.5411519610432207</v>
      </c>
      <c r="H183" s="24">
        <v>5.7571126426298996E-2</v>
      </c>
      <c r="I183" s="24">
        <v>0.10374300601052845</v>
      </c>
      <c r="J183" s="24">
        <v>0.33091182480546516</v>
      </c>
      <c r="K183" s="24">
        <v>0.23785605036702029</v>
      </c>
      <c r="L183" s="24">
        <v>-0.25194842961370145</v>
      </c>
      <c r="M183" s="24">
        <v>0.68660326042969499</v>
      </c>
    </row>
    <row r="184" spans="2:13" x14ac:dyDescent="0.2">
      <c r="B184" s="15" t="s">
        <v>713</v>
      </c>
      <c r="C184" s="21">
        <v>1</v>
      </c>
      <c r="D184" s="24">
        <v>0.46700000000000003</v>
      </c>
      <c r="E184" s="24">
        <v>0.19265173550818818</v>
      </c>
      <c r="F184" s="24">
        <v>0.27434826449181182</v>
      </c>
      <c r="G184" s="24">
        <v>1.1887685026816834</v>
      </c>
      <c r="H184" s="24">
        <v>4.8091818332032507E-2</v>
      </c>
      <c r="I184" s="24">
        <v>9.7769437363697739E-2</v>
      </c>
      <c r="J184" s="24">
        <v>0.2875340336526786</v>
      </c>
      <c r="K184" s="24">
        <v>0.23574114848427885</v>
      </c>
      <c r="L184" s="24">
        <v>-0.27245153384587395</v>
      </c>
      <c r="M184" s="24">
        <v>0.65775500486225025</v>
      </c>
    </row>
    <row r="185" spans="2:13" x14ac:dyDescent="0.2">
      <c r="B185" s="15" t="s">
        <v>714</v>
      </c>
      <c r="C185" s="21">
        <v>1</v>
      </c>
      <c r="D185" s="24">
        <v>0.189</v>
      </c>
      <c r="E185" s="24">
        <v>0.13997628193069916</v>
      </c>
      <c r="F185" s="24">
        <v>4.9023718069300837E-2</v>
      </c>
      <c r="G185" s="24">
        <v>0.21242289260725797</v>
      </c>
      <c r="H185" s="24">
        <v>3.5483461970401406E-2</v>
      </c>
      <c r="I185" s="24">
        <v>6.9969521224963444E-2</v>
      </c>
      <c r="J185" s="24">
        <v>0.20998304263643489</v>
      </c>
      <c r="K185" s="24">
        <v>0.2334954864052205</v>
      </c>
      <c r="L185" s="24">
        <v>-0.32069642966308232</v>
      </c>
      <c r="M185" s="24">
        <v>0.60064899352448065</v>
      </c>
    </row>
    <row r="186" spans="2:13" x14ac:dyDescent="0.2">
      <c r="B186" s="15" t="s">
        <v>715</v>
      </c>
      <c r="C186" s="21">
        <v>1</v>
      </c>
      <c r="D186" s="24">
        <v>0.28399999999999997</v>
      </c>
      <c r="E186" s="24">
        <v>0.23698247458414434</v>
      </c>
      <c r="F186" s="24">
        <v>4.7017525415855632E-2</v>
      </c>
      <c r="G186" s="24">
        <v>0.20372993206987416</v>
      </c>
      <c r="H186" s="24">
        <v>5.3947069186696561E-2</v>
      </c>
      <c r="I186" s="24">
        <v>0.13054811464262728</v>
      </c>
      <c r="J186" s="24">
        <v>0.34341683452566141</v>
      </c>
      <c r="K186" s="24">
        <v>0.23700496275825073</v>
      </c>
      <c r="L186" s="24">
        <v>-0.23061422518908725</v>
      </c>
      <c r="M186" s="24">
        <v>0.70457917435737594</v>
      </c>
    </row>
    <row r="187" spans="2:13" x14ac:dyDescent="0.2">
      <c r="B187" s="15" t="s">
        <v>716</v>
      </c>
      <c r="C187" s="21">
        <v>1</v>
      </c>
      <c r="D187" s="24">
        <v>0.45800000000000002</v>
      </c>
      <c r="E187" s="24">
        <v>0.1961136488920294</v>
      </c>
      <c r="F187" s="24">
        <v>0.26188635110797065</v>
      </c>
      <c r="G187" s="24">
        <v>1.134770238317595</v>
      </c>
      <c r="H187" s="24">
        <v>4.6435938112340563E-2</v>
      </c>
      <c r="I187" s="24">
        <v>0.10449830396630978</v>
      </c>
      <c r="J187" s="24">
        <v>0.28772899381774902</v>
      </c>
      <c r="K187" s="24">
        <v>0.23540892601296728</v>
      </c>
      <c r="L187" s="24">
        <v>-0.26833416527928933</v>
      </c>
      <c r="M187" s="24">
        <v>0.66056146306334806</v>
      </c>
    </row>
    <row r="188" spans="2:13" x14ac:dyDescent="0.2">
      <c r="B188" s="15" t="s">
        <v>717</v>
      </c>
      <c r="C188" s="21">
        <v>1</v>
      </c>
      <c r="D188" s="24">
        <v>6.9000000000000006E-2</v>
      </c>
      <c r="E188" s="24">
        <v>-9.7362821837559538E-2</v>
      </c>
      <c r="F188" s="24">
        <v>0.16636282183755954</v>
      </c>
      <c r="G188" s="24">
        <v>0.72086070230503629</v>
      </c>
      <c r="H188" s="24">
        <v>5.865423024479112E-2</v>
      </c>
      <c r="I188" s="24">
        <v>-0.2130841306701477</v>
      </c>
      <c r="J188" s="24">
        <v>1.8358486995028636E-2</v>
      </c>
      <c r="K188" s="24">
        <v>0.23812052583474308</v>
      </c>
      <c r="L188" s="24">
        <v>-0.56716046123199548</v>
      </c>
      <c r="M188" s="24">
        <v>0.37243481755687635</v>
      </c>
    </row>
    <row r="189" spans="2:13" x14ac:dyDescent="0.2">
      <c r="B189" s="15" t="s">
        <v>718</v>
      </c>
      <c r="C189" s="21">
        <v>1</v>
      </c>
      <c r="D189" s="24">
        <v>-0.14899999999999999</v>
      </c>
      <c r="E189" s="24">
        <v>-3.2185783364449765E-2</v>
      </c>
      <c r="F189" s="24">
        <v>-0.11681421663555022</v>
      </c>
      <c r="G189" s="24">
        <v>-0.50616344032284333</v>
      </c>
      <c r="H189" s="24">
        <v>4.8160542627371156E-2</v>
      </c>
      <c r="I189" s="24">
        <v>-0.12720367045746098</v>
      </c>
      <c r="J189" s="24">
        <v>6.2832103728561434E-2</v>
      </c>
      <c r="K189" s="24">
        <v>0.23575517802238918</v>
      </c>
      <c r="L189" s="24">
        <v>-0.49731673216304073</v>
      </c>
      <c r="M189" s="24">
        <v>0.43294516543414119</v>
      </c>
    </row>
    <row r="190" spans="2:13" x14ac:dyDescent="0.2">
      <c r="B190" s="15" t="s">
        <v>719</v>
      </c>
      <c r="C190" s="21">
        <v>1</v>
      </c>
      <c r="D190" s="24">
        <v>-5.6000000000000001E-2</v>
      </c>
      <c r="E190" s="24">
        <v>5.2035236532788293E-3</v>
      </c>
      <c r="F190" s="24">
        <v>-6.120352365327883E-2</v>
      </c>
      <c r="G190" s="24">
        <v>-0.2651987659077128</v>
      </c>
      <c r="H190" s="24">
        <v>3.930109271745099E-2</v>
      </c>
      <c r="I190" s="24">
        <v>-7.2335195529183174E-2</v>
      </c>
      <c r="J190" s="24">
        <v>8.2742242835740845E-2</v>
      </c>
      <c r="K190" s="24">
        <v>0.23410604859121273</v>
      </c>
      <c r="L190" s="24">
        <v>-0.45667379083089665</v>
      </c>
      <c r="M190" s="24">
        <v>0.46708083813745427</v>
      </c>
    </row>
    <row r="191" spans="2:13" x14ac:dyDescent="0.2">
      <c r="B191" s="15" t="s">
        <v>720</v>
      </c>
      <c r="C191" s="21">
        <v>1</v>
      </c>
      <c r="D191" s="24">
        <v>-0.10100000000000001</v>
      </c>
      <c r="E191" s="24">
        <v>2.3545924699243232E-2</v>
      </c>
      <c r="F191" s="24">
        <v>-0.12454592469924324</v>
      </c>
      <c r="G191" s="24">
        <v>-0.53966542377833759</v>
      </c>
      <c r="H191" s="24">
        <v>3.5863111646536903E-2</v>
      </c>
      <c r="I191" s="24">
        <v>-4.7209862244445205E-2</v>
      </c>
      <c r="J191" s="24">
        <v>9.4301711642931663E-2</v>
      </c>
      <c r="K191" s="24">
        <v>0.23355348183055966</v>
      </c>
      <c r="L191" s="24">
        <v>-0.43724120842046305</v>
      </c>
      <c r="M191" s="24">
        <v>0.48433305781894948</v>
      </c>
    </row>
    <row r="192" spans="2:13" x14ac:dyDescent="0.2">
      <c r="B192" s="15" t="s">
        <v>721</v>
      </c>
      <c r="C192" s="21">
        <v>1</v>
      </c>
      <c r="D192" s="24">
        <v>-2.1000000000000001E-2</v>
      </c>
      <c r="E192" s="24">
        <v>2.631194104948199E-2</v>
      </c>
      <c r="F192" s="24">
        <v>-4.7311941049481991E-2</v>
      </c>
      <c r="G192" s="24">
        <v>-0.20500565376106253</v>
      </c>
      <c r="H192" s="24">
        <v>3.1123367325420308E-2</v>
      </c>
      <c r="I192" s="24">
        <v>-3.5092612162515815E-2</v>
      </c>
      <c r="J192" s="24">
        <v>8.7716494261479802E-2</v>
      </c>
      <c r="K192" s="24">
        <v>0.23287277662251255</v>
      </c>
      <c r="L192" s="24">
        <v>-0.43313220116785256</v>
      </c>
      <c r="M192" s="24">
        <v>0.48575608326681652</v>
      </c>
    </row>
    <row r="193" spans="2:13" x14ac:dyDescent="0.2">
      <c r="B193" s="15" t="s">
        <v>722</v>
      </c>
      <c r="C193" s="21">
        <v>1</v>
      </c>
      <c r="D193" s="24">
        <v>1.2999999999999999E-2</v>
      </c>
      <c r="E193" s="24">
        <v>6.5591809170705132E-2</v>
      </c>
      <c r="F193" s="24">
        <v>-5.2591809170705134E-2</v>
      </c>
      <c r="G193" s="24">
        <v>-0.22788365859353166</v>
      </c>
      <c r="H193" s="24">
        <v>2.5637694583538047E-2</v>
      </c>
      <c r="I193" s="24">
        <v>1.5010162113447002E-2</v>
      </c>
      <c r="J193" s="24">
        <v>0.11617345622796327</v>
      </c>
      <c r="K193" s="24">
        <v>0.23220326759493365</v>
      </c>
      <c r="L193" s="24">
        <v>-0.39253143154262332</v>
      </c>
      <c r="M193" s="24">
        <v>0.52371504988403361</v>
      </c>
    </row>
    <row r="194" spans="2:13" x14ac:dyDescent="0.2">
      <c r="B194" s="15" t="s">
        <v>723</v>
      </c>
      <c r="C194" s="21">
        <v>1</v>
      </c>
      <c r="D194" s="24">
        <v>0.67100000000000004</v>
      </c>
      <c r="E194" s="24">
        <v>5.1333208925824943E-2</v>
      </c>
      <c r="F194" s="24">
        <v>0.61966679107417511</v>
      </c>
      <c r="G194" s="24">
        <v>2.6850556709419111</v>
      </c>
      <c r="H194" s="24">
        <v>2.3282935701569335E-2</v>
      </c>
      <c r="I194" s="24">
        <v>5.3973611343543088E-3</v>
      </c>
      <c r="J194" s="24">
        <v>9.7269056717295577E-2</v>
      </c>
      <c r="K194" s="24">
        <v>0.23195508443034613</v>
      </c>
      <c r="L194" s="24">
        <v>-0.40630038116015027</v>
      </c>
      <c r="M194" s="24">
        <v>0.5089667990118002</v>
      </c>
    </row>
    <row r="195" spans="2:13" x14ac:dyDescent="0.2">
      <c r="B195" s="15" t="s">
        <v>724</v>
      </c>
      <c r="C195" s="21">
        <v>1</v>
      </c>
      <c r="D195" s="24">
        <v>0.77900000000000003</v>
      </c>
      <c r="E195" s="24">
        <v>7.6923184919185844E-2</v>
      </c>
      <c r="F195" s="24">
        <v>0.70207681508081421</v>
      </c>
      <c r="G195" s="24">
        <v>3.0421435534761851</v>
      </c>
      <c r="H195" s="24">
        <v>2.2413988028857478E-2</v>
      </c>
      <c r="I195" s="24">
        <v>3.2701719220423309E-2</v>
      </c>
      <c r="J195" s="24">
        <v>0.12114465061794838</v>
      </c>
      <c r="K195" s="24">
        <v>0.23186947396663354</v>
      </c>
      <c r="L195" s="24">
        <v>-0.38054150081207805</v>
      </c>
      <c r="M195" s="24">
        <v>0.53438787065044979</v>
      </c>
    </row>
    <row r="196" spans="2:13" x14ac:dyDescent="0.2">
      <c r="B196" s="15" t="s">
        <v>725</v>
      </c>
      <c r="C196" s="21">
        <v>1</v>
      </c>
      <c r="D196" s="24">
        <v>-0.189</v>
      </c>
      <c r="E196" s="24">
        <v>-3.7617148673626179E-2</v>
      </c>
      <c r="F196" s="24">
        <v>-0.15138285132637383</v>
      </c>
      <c r="G196" s="24">
        <v>-0.65595153603863376</v>
      </c>
      <c r="H196" s="24">
        <v>3.2673419132757668E-2</v>
      </c>
      <c r="I196" s="24">
        <v>-0.10207986193912374</v>
      </c>
      <c r="J196" s="24">
        <v>2.6845564591871394E-2</v>
      </c>
      <c r="K196" s="24">
        <v>0.23308500255492726</v>
      </c>
      <c r="L196" s="24">
        <v>-0.49748000003716808</v>
      </c>
      <c r="M196" s="24">
        <v>0.42224570268991568</v>
      </c>
    </row>
    <row r="197" spans="2:13" x14ac:dyDescent="0.2">
      <c r="B197" s="15" t="s">
        <v>726</v>
      </c>
      <c r="C197" s="21">
        <v>1</v>
      </c>
      <c r="D197" s="24">
        <v>-0.161</v>
      </c>
      <c r="E197" s="24">
        <v>5.7023425812165296E-2</v>
      </c>
      <c r="F197" s="24">
        <v>-0.2180234258121653</v>
      </c>
      <c r="G197" s="24">
        <v>-0.94470938947745486</v>
      </c>
      <c r="H197" s="24">
        <v>2.7246101583701738E-2</v>
      </c>
      <c r="I197" s="24">
        <v>3.2684873756213817E-3</v>
      </c>
      <c r="J197" s="24">
        <v>0.11077836424870921</v>
      </c>
      <c r="K197" s="24">
        <v>0.23238635104006211</v>
      </c>
      <c r="L197" s="24">
        <v>-0.40146102765269742</v>
      </c>
      <c r="M197" s="24">
        <v>0.51550787927702801</v>
      </c>
    </row>
    <row r="198" spans="2:13" x14ac:dyDescent="0.2">
      <c r="B198" s="15" t="s">
        <v>727</v>
      </c>
      <c r="C198" s="21">
        <v>1</v>
      </c>
      <c r="D198" s="24">
        <v>-0.23100000000000001</v>
      </c>
      <c r="E198" s="24">
        <v>1.8340478023353375E-2</v>
      </c>
      <c r="F198" s="24">
        <v>-0.24934047802335338</v>
      </c>
      <c r="G198" s="24">
        <v>-1.0804081712228348</v>
      </c>
      <c r="H198" s="24">
        <v>2.5135855337200017E-2</v>
      </c>
      <c r="I198" s="24">
        <v>-3.1251070039042338E-2</v>
      </c>
      <c r="J198" s="24">
        <v>6.7932026085749081E-2</v>
      </c>
      <c r="K198" s="24">
        <v>0.23214839504450216</v>
      </c>
      <c r="L198" s="24">
        <v>-0.43967450241056449</v>
      </c>
      <c r="M198" s="24">
        <v>0.47635545845727123</v>
      </c>
    </row>
    <row r="199" spans="2:13" x14ac:dyDescent="0.2">
      <c r="B199" s="15" t="s">
        <v>728</v>
      </c>
      <c r="C199" s="21">
        <v>1</v>
      </c>
      <c r="D199" s="24">
        <v>-1.2E-2</v>
      </c>
      <c r="E199" s="24">
        <v>4.3492717287221573E-2</v>
      </c>
      <c r="F199" s="24">
        <v>-5.5492717287221577E-2</v>
      </c>
      <c r="G199" s="24">
        <v>-0.24045347821486671</v>
      </c>
      <c r="H199" s="24">
        <v>2.3704722666575705E-2</v>
      </c>
      <c r="I199" s="24">
        <v>-3.2752911077614869E-3</v>
      </c>
      <c r="J199" s="24">
        <v>9.026072568220464E-2</v>
      </c>
      <c r="K199" s="24">
        <v>0.23199780165963826</v>
      </c>
      <c r="L199" s="24">
        <v>-0.41422515135228266</v>
      </c>
      <c r="M199" s="24">
        <v>0.50121058592672585</v>
      </c>
    </row>
    <row r="200" spans="2:13" x14ac:dyDescent="0.2">
      <c r="B200" s="15" t="s">
        <v>729</v>
      </c>
      <c r="C200" s="21">
        <v>1</v>
      </c>
      <c r="D200" s="24">
        <v>9.5000000000000001E-2</v>
      </c>
      <c r="E200" s="24">
        <v>1.2129774231068768E-2</v>
      </c>
      <c r="F200" s="24">
        <v>8.287022576893123E-2</v>
      </c>
      <c r="G200" s="24">
        <v>0.35908196607952542</v>
      </c>
      <c r="H200" s="24">
        <v>2.4445401928784381E-2</v>
      </c>
      <c r="I200" s="24">
        <v>-3.6099550309232828E-2</v>
      </c>
      <c r="J200" s="24">
        <v>6.0359098771370356E-2</v>
      </c>
      <c r="K200" s="24">
        <v>0.2320746512949344</v>
      </c>
      <c r="L200" s="24">
        <v>-0.44573971416957908</v>
      </c>
      <c r="M200" s="24">
        <v>0.4699992626317166</v>
      </c>
    </row>
    <row r="201" spans="2:13" x14ac:dyDescent="0.2">
      <c r="B201" s="15" t="s">
        <v>730</v>
      </c>
      <c r="C201" s="21">
        <v>1</v>
      </c>
      <c r="D201" s="24">
        <v>-0.19800000000000001</v>
      </c>
      <c r="E201" s="24">
        <v>4.1559210987273144E-2</v>
      </c>
      <c r="F201" s="24">
        <v>-0.23955921098727315</v>
      </c>
      <c r="G201" s="24">
        <v>-1.0380253182080754</v>
      </c>
      <c r="H201" s="24">
        <v>2.4109829470132134E-2</v>
      </c>
      <c r="I201" s="24">
        <v>-6.0080490444441512E-3</v>
      </c>
      <c r="J201" s="24">
        <v>8.9126471018990433E-2</v>
      </c>
      <c r="K201" s="24">
        <v>0.23203954399042512</v>
      </c>
      <c r="L201" s="24">
        <v>-0.4162410127889743</v>
      </c>
      <c r="M201" s="24">
        <v>0.49935943476352063</v>
      </c>
    </row>
    <row r="202" spans="2:13" x14ac:dyDescent="0.2">
      <c r="B202" s="15" t="s">
        <v>731</v>
      </c>
      <c r="C202" s="21">
        <v>1</v>
      </c>
      <c r="D202" s="24">
        <v>0.17399999999999999</v>
      </c>
      <c r="E202" s="24">
        <v>5.4437924072467545E-2</v>
      </c>
      <c r="F202" s="24">
        <v>0.11956207592753244</v>
      </c>
      <c r="G202" s="24">
        <v>0.51807008964012802</v>
      </c>
      <c r="H202" s="24">
        <v>4.2632224786647376E-2</v>
      </c>
      <c r="I202" s="24">
        <v>-2.967292062136534E-2</v>
      </c>
      <c r="J202" s="24">
        <v>0.13854876876630043</v>
      </c>
      <c r="K202" s="24">
        <v>0.23468824573988536</v>
      </c>
      <c r="L202" s="24">
        <v>-0.40858803076998762</v>
      </c>
      <c r="M202" s="24">
        <v>0.51746387891492274</v>
      </c>
    </row>
    <row r="203" spans="2:13" x14ac:dyDescent="0.2">
      <c r="B203" s="15" t="s">
        <v>732</v>
      </c>
      <c r="C203" s="21">
        <v>1</v>
      </c>
      <c r="D203" s="24">
        <v>0.106</v>
      </c>
      <c r="E203" s="24">
        <v>6.5645191128420211E-2</v>
      </c>
      <c r="F203" s="24">
        <v>4.0354808871579786E-2</v>
      </c>
      <c r="G203" s="24">
        <v>0.17485995694973752</v>
      </c>
      <c r="H203" s="24">
        <v>3.7389396009030434E-2</v>
      </c>
      <c r="I203" s="24">
        <v>-8.1218641132465991E-3</v>
      </c>
      <c r="J203" s="24">
        <v>0.13941224637008703</v>
      </c>
      <c r="K203" s="24">
        <v>0.2337927138131676</v>
      </c>
      <c r="L203" s="24">
        <v>-0.39561393246880944</v>
      </c>
      <c r="M203" s="24">
        <v>0.5269043147256498</v>
      </c>
    </row>
    <row r="204" spans="2:13" x14ac:dyDescent="0.2">
      <c r="B204" s="15" t="s">
        <v>733</v>
      </c>
      <c r="C204" s="21">
        <v>1</v>
      </c>
      <c r="D204" s="24">
        <v>6.9000000000000006E-2</v>
      </c>
      <c r="E204" s="24">
        <v>7.883005449112912E-2</v>
      </c>
      <c r="F204" s="24">
        <v>-9.8300544911291143E-3</v>
      </c>
      <c r="G204" s="24">
        <v>-4.2594252164652145E-2</v>
      </c>
      <c r="H204" s="24">
        <v>3.4154549198710603E-2</v>
      </c>
      <c r="I204" s="24">
        <v>1.144515966996118E-2</v>
      </c>
      <c r="J204" s="24">
        <v>0.14621494931229706</v>
      </c>
      <c r="K204" s="24">
        <v>0.23329723386524054</v>
      </c>
      <c r="L204" s="24">
        <v>-0.38145151662889426</v>
      </c>
      <c r="M204" s="24">
        <v>0.53911162561115256</v>
      </c>
    </row>
    <row r="205" spans="2:13" x14ac:dyDescent="0.2">
      <c r="B205" s="15" t="s">
        <v>734</v>
      </c>
      <c r="C205" s="21">
        <v>1</v>
      </c>
      <c r="D205" s="24">
        <v>0.159</v>
      </c>
      <c r="E205" s="24">
        <v>7.1307042245434632E-2</v>
      </c>
      <c r="F205" s="24">
        <v>8.769295775456537E-2</v>
      </c>
      <c r="G205" s="24">
        <v>0.37997917092249051</v>
      </c>
      <c r="H205" s="24">
        <v>2.6094012415503944E-2</v>
      </c>
      <c r="I205" s="24">
        <v>1.982510723727577E-2</v>
      </c>
      <c r="J205" s="24">
        <v>0.1227889772535935</v>
      </c>
      <c r="K205" s="24">
        <v>0.23225409271344619</v>
      </c>
      <c r="L205" s="24">
        <v>-0.38691647340477897</v>
      </c>
      <c r="M205" s="24">
        <v>0.52953055789564818</v>
      </c>
    </row>
    <row r="206" spans="2:13" x14ac:dyDescent="0.2">
      <c r="B206" s="15" t="s">
        <v>735</v>
      </c>
      <c r="C206" s="21">
        <v>1</v>
      </c>
      <c r="D206" s="24">
        <v>0.17399999999999999</v>
      </c>
      <c r="E206" s="24">
        <v>7.1075995466652872E-2</v>
      </c>
      <c r="F206" s="24">
        <v>0.10292400453334712</v>
      </c>
      <c r="G206" s="24">
        <v>0.445976266646883</v>
      </c>
      <c r="H206" s="24">
        <v>2.538372908978144E-2</v>
      </c>
      <c r="I206" s="24">
        <v>2.0995407228395081E-2</v>
      </c>
      <c r="J206" s="24">
        <v>0.12115658370491067</v>
      </c>
      <c r="K206" s="24">
        <v>0.23217536432771888</v>
      </c>
      <c r="L206" s="24">
        <v>-0.38699219375952243</v>
      </c>
      <c r="M206" s="24">
        <v>0.5291441846928282</v>
      </c>
    </row>
    <row r="207" spans="2:13" x14ac:dyDescent="0.2">
      <c r="B207" s="15" t="s">
        <v>736</v>
      </c>
      <c r="C207" s="21">
        <v>1</v>
      </c>
      <c r="D207" s="24">
        <v>0.182</v>
      </c>
      <c r="E207" s="24">
        <v>0.11963822639864292</v>
      </c>
      <c r="F207" s="24">
        <v>6.2361773601357071E-2</v>
      </c>
      <c r="G207" s="24">
        <v>0.27021753669913218</v>
      </c>
      <c r="H207" s="24">
        <v>4.237778097747244E-2</v>
      </c>
      <c r="I207" s="24">
        <v>3.6029384211691245E-2</v>
      </c>
      <c r="J207" s="24">
        <v>0.2032470685855946</v>
      </c>
      <c r="K207" s="24">
        <v>0.23464215822988888</v>
      </c>
      <c r="L207" s="24">
        <v>-0.34329680052684242</v>
      </c>
      <c r="M207" s="24">
        <v>0.58257325332412824</v>
      </c>
    </row>
    <row r="208" spans="2:13" x14ac:dyDescent="0.2">
      <c r="B208" s="15" t="s">
        <v>737</v>
      </c>
      <c r="C208" s="21">
        <v>1</v>
      </c>
      <c r="D208" s="24">
        <v>0.31</v>
      </c>
      <c r="E208" s="24">
        <v>0.1352522103978781</v>
      </c>
      <c r="F208" s="24">
        <v>0.17474778960212189</v>
      </c>
      <c r="G208" s="24">
        <v>0.75719330164907361</v>
      </c>
      <c r="H208" s="24">
        <v>3.4119888910597619E-2</v>
      </c>
      <c r="I208" s="24">
        <v>6.7935698264339164E-2</v>
      </c>
      <c r="J208" s="24">
        <v>0.20256872253141706</v>
      </c>
      <c r="K208" s="24">
        <v>0.23329216214325998</v>
      </c>
      <c r="L208" s="24">
        <v>-0.3250193545162301</v>
      </c>
      <c r="M208" s="24">
        <v>0.5955237753119863</v>
      </c>
    </row>
    <row r="209" spans="2:13" x14ac:dyDescent="0.2">
      <c r="B209" s="15" t="s">
        <v>738</v>
      </c>
      <c r="C209" s="21">
        <v>1</v>
      </c>
      <c r="D209" s="24">
        <v>2.1000000000000001E-2</v>
      </c>
      <c r="E209" s="24">
        <v>4.4662792869437237E-2</v>
      </c>
      <c r="F209" s="24">
        <v>-2.3662792869437236E-2</v>
      </c>
      <c r="G209" s="24">
        <v>-0.10253238853460024</v>
      </c>
      <c r="H209" s="24">
        <v>2.9154396187721674E-2</v>
      </c>
      <c r="I209" s="24">
        <v>-1.2857097358200446E-2</v>
      </c>
      <c r="J209" s="24">
        <v>0.10218268309707493</v>
      </c>
      <c r="K209" s="24">
        <v>0.23261780868041085</v>
      </c>
      <c r="L209" s="24">
        <v>-0.41427831275791527</v>
      </c>
      <c r="M209" s="24">
        <v>0.50360389849678977</v>
      </c>
    </row>
    <row r="210" spans="2:13" x14ac:dyDescent="0.2">
      <c r="B210" s="15" t="s">
        <v>739</v>
      </c>
      <c r="C210" s="21">
        <v>1</v>
      </c>
      <c r="D210" s="24">
        <v>9.2999999999999999E-2</v>
      </c>
      <c r="E210" s="24">
        <v>0.13386589812289287</v>
      </c>
      <c r="F210" s="24">
        <v>-4.0865898122892874E-2</v>
      </c>
      <c r="G210" s="24">
        <v>-0.1770745392258295</v>
      </c>
      <c r="H210" s="24">
        <v>2.5297790398061855E-2</v>
      </c>
      <c r="I210" s="24">
        <v>8.3954861813688553E-2</v>
      </c>
      <c r="J210" s="24">
        <v>0.18377693443209719</v>
      </c>
      <c r="K210" s="24">
        <v>0.23216598436728378</v>
      </c>
      <c r="L210" s="24">
        <v>-0.32418378499905398</v>
      </c>
      <c r="M210" s="24">
        <v>0.59191558124483978</v>
      </c>
    </row>
    <row r="211" spans="2:13" x14ac:dyDescent="0.2">
      <c r="B211" s="15" t="s">
        <v>740</v>
      </c>
      <c r="C211" s="21">
        <v>1</v>
      </c>
      <c r="D211" s="24">
        <v>6.6000000000000003E-2</v>
      </c>
      <c r="E211" s="24">
        <v>0.11168837951914029</v>
      </c>
      <c r="F211" s="24">
        <v>-4.5688379519140287E-2</v>
      </c>
      <c r="G211" s="24">
        <v>-0.19797065824902244</v>
      </c>
      <c r="H211" s="24">
        <v>2.3870821003724226E-2</v>
      </c>
      <c r="I211" s="24">
        <v>6.4592668980773454E-2</v>
      </c>
      <c r="J211" s="24">
        <v>0.15878409005750713</v>
      </c>
      <c r="K211" s="24">
        <v>0.23201483183968524</v>
      </c>
      <c r="L211" s="24">
        <v>-0.34606308865302282</v>
      </c>
      <c r="M211" s="24">
        <v>0.5694398476913034</v>
      </c>
    </row>
    <row r="212" spans="2:13" x14ac:dyDescent="0.2">
      <c r="B212" s="15" t="s">
        <v>741</v>
      </c>
      <c r="C212" s="21">
        <v>1</v>
      </c>
      <c r="D212" s="24">
        <v>0.13100000000000001</v>
      </c>
      <c r="E212" s="24">
        <v>2.3062961239190542E-2</v>
      </c>
      <c r="F212" s="24">
        <v>0.10793703876080946</v>
      </c>
      <c r="G212" s="24">
        <v>0.46769806322362167</v>
      </c>
      <c r="H212" s="24">
        <v>3.1227413256099235E-2</v>
      </c>
      <c r="I212" s="24">
        <v>-3.8546868407714353E-2</v>
      </c>
      <c r="J212" s="24">
        <v>8.4672790886095445E-2</v>
      </c>
      <c r="K212" s="24">
        <v>0.23288670515268317</v>
      </c>
      <c r="L212" s="24">
        <v>-0.43640866114001348</v>
      </c>
      <c r="M212" s="24">
        <v>0.48253458361839457</v>
      </c>
    </row>
    <row r="213" spans="2:13" x14ac:dyDescent="0.2">
      <c r="B213" s="15" t="s">
        <v>742</v>
      </c>
      <c r="C213" s="21">
        <v>1</v>
      </c>
      <c r="D213" s="24">
        <v>-4.9000000000000002E-2</v>
      </c>
      <c r="E213" s="24">
        <v>-1.6367614802228807E-2</v>
      </c>
      <c r="F213" s="24">
        <v>-3.2632385197771195E-2</v>
      </c>
      <c r="G213" s="24">
        <v>-0.14139820334691489</v>
      </c>
      <c r="H213" s="24">
        <v>5.0547438207173279E-2</v>
      </c>
      <c r="I213" s="24">
        <v>-0.11609470495508156</v>
      </c>
      <c r="J213" s="24">
        <v>8.3359475350623935E-2</v>
      </c>
      <c r="K213" s="24">
        <v>0.23625433246294889</v>
      </c>
      <c r="L213" s="24">
        <v>-0.48248336563351368</v>
      </c>
      <c r="M213" s="24">
        <v>0.44974813602905606</v>
      </c>
    </row>
    <row r="214" spans="2:13" x14ac:dyDescent="0.2">
      <c r="B214" s="15" t="s">
        <v>743</v>
      </c>
      <c r="C214" s="21">
        <v>1</v>
      </c>
      <c r="D214" s="24">
        <v>-0.14000000000000001</v>
      </c>
      <c r="E214" s="24">
        <v>-1.1780373615093724E-2</v>
      </c>
      <c r="F214" s="24">
        <v>-0.12821962638490628</v>
      </c>
      <c r="G214" s="24">
        <v>-0.5555838071523107</v>
      </c>
      <c r="H214" s="24">
        <v>5.9358117553319975E-2</v>
      </c>
      <c r="I214" s="24">
        <v>-0.1288904102559518</v>
      </c>
      <c r="J214" s="24">
        <v>0.10532966302576435</v>
      </c>
      <c r="K214" s="24">
        <v>0.23829488500108292</v>
      </c>
      <c r="L214" s="24">
        <v>-0.4819220132777387</v>
      </c>
      <c r="M214" s="24">
        <v>0.45836126604755129</v>
      </c>
    </row>
    <row r="215" spans="2:13" x14ac:dyDescent="0.2">
      <c r="B215" s="15" t="s">
        <v>744</v>
      </c>
      <c r="C215" s="21">
        <v>1</v>
      </c>
      <c r="D215" s="24">
        <v>-0.254</v>
      </c>
      <c r="E215" s="24">
        <v>2.744959727406563E-2</v>
      </c>
      <c r="F215" s="24">
        <v>-0.28144959727406565</v>
      </c>
      <c r="G215" s="24">
        <v>-1.219539029895484</v>
      </c>
      <c r="H215" s="24">
        <v>2.9857524584065102E-2</v>
      </c>
      <c r="I215" s="24">
        <v>-3.1457523473223212E-2</v>
      </c>
      <c r="J215" s="24">
        <v>8.6356718021354473E-2</v>
      </c>
      <c r="K215" s="24">
        <v>0.23270697856423136</v>
      </c>
      <c r="L215" s="24">
        <v>-0.4316674352322365</v>
      </c>
      <c r="M215" s="24">
        <v>0.4865666297803678</v>
      </c>
    </row>
    <row r="216" spans="2:13" x14ac:dyDescent="0.2">
      <c r="B216" s="15" t="s">
        <v>745</v>
      </c>
      <c r="C216" s="21">
        <v>1</v>
      </c>
      <c r="D216" s="24">
        <v>0.16500000000000001</v>
      </c>
      <c r="E216" s="24">
        <v>0.11081856637644222</v>
      </c>
      <c r="F216" s="24">
        <v>5.418143362355779E-2</v>
      </c>
      <c r="G216" s="24">
        <v>0.23477160258743376</v>
      </c>
      <c r="H216" s="24">
        <v>3.866909704654968E-2</v>
      </c>
      <c r="I216" s="24">
        <v>3.4526737075715963E-2</v>
      </c>
      <c r="J216" s="24">
        <v>0.18711039567716847</v>
      </c>
      <c r="K216" s="24">
        <v>0.2340007802649407</v>
      </c>
      <c r="L216" s="24">
        <v>-0.35085105995900168</v>
      </c>
      <c r="M216" s="24">
        <v>0.57248819271188611</v>
      </c>
    </row>
    <row r="217" spans="2:13" x14ac:dyDescent="0.2">
      <c r="B217" s="15" t="s">
        <v>746</v>
      </c>
      <c r="C217" s="21">
        <v>1</v>
      </c>
      <c r="D217" s="24">
        <v>0.153</v>
      </c>
      <c r="E217" s="24">
        <v>0.11977360529911568</v>
      </c>
      <c r="F217" s="24">
        <v>3.3226394700884315E-2</v>
      </c>
      <c r="G217" s="24">
        <v>0.1439720843550652</v>
      </c>
      <c r="H217" s="24">
        <v>3.3470436381045833E-2</v>
      </c>
      <c r="I217" s="24">
        <v>5.373842439148678E-2</v>
      </c>
      <c r="J217" s="24">
        <v>0.18580878620674457</v>
      </c>
      <c r="K217" s="24">
        <v>0.23319806219122668</v>
      </c>
      <c r="L217" s="24">
        <v>-0.34031230600458917</v>
      </c>
      <c r="M217" s="24">
        <v>0.57985951660282053</v>
      </c>
    </row>
    <row r="218" spans="2:13" x14ac:dyDescent="0.2">
      <c r="B218" s="15" t="s">
        <v>747</v>
      </c>
      <c r="C218" s="21">
        <v>1</v>
      </c>
      <c r="D218" s="24">
        <v>7.1999999999999995E-2</v>
      </c>
      <c r="E218" s="24">
        <v>8.3766444019047342E-2</v>
      </c>
      <c r="F218" s="24">
        <v>-1.1766444019047348E-2</v>
      </c>
      <c r="G218" s="24">
        <v>-5.0984751313519747E-2</v>
      </c>
      <c r="H218" s="24">
        <v>3.0637389596061243E-2</v>
      </c>
      <c r="I218" s="24">
        <v>2.3320695972000358E-2</v>
      </c>
      <c r="J218" s="24">
        <v>0.14421219206609431</v>
      </c>
      <c r="K218" s="24">
        <v>0.23280832403388507</v>
      </c>
      <c r="L218" s="24">
        <v>-0.37555053707312214</v>
      </c>
      <c r="M218" s="24">
        <v>0.54308342511121677</v>
      </c>
    </row>
    <row r="219" spans="2:13" x14ac:dyDescent="0.2">
      <c r="B219" s="15" t="s">
        <v>748</v>
      </c>
      <c r="C219" s="21">
        <v>1</v>
      </c>
      <c r="D219" s="24">
        <v>7.5999999999999998E-2</v>
      </c>
      <c r="E219" s="24">
        <v>8.1797508454834161E-2</v>
      </c>
      <c r="F219" s="24">
        <v>-5.7975084548341632E-3</v>
      </c>
      <c r="G219" s="24">
        <v>-2.5120973365382101E-2</v>
      </c>
      <c r="H219" s="24">
        <v>3.2856425057581837E-2</v>
      </c>
      <c r="I219" s="24">
        <v>1.697373538075353E-2</v>
      </c>
      <c r="J219" s="24">
        <v>0.14662128152891479</v>
      </c>
      <c r="K219" s="24">
        <v>0.23311072640650854</v>
      </c>
      <c r="L219" s="24">
        <v>-0.37811609453839889</v>
      </c>
      <c r="M219" s="24">
        <v>0.54171111144806716</v>
      </c>
    </row>
    <row r="220" spans="2:13" x14ac:dyDescent="0.2">
      <c r="B220" s="15" t="s">
        <v>749</v>
      </c>
      <c r="C220" s="21">
        <v>1</v>
      </c>
      <c r="D220" s="24">
        <v>-0.32700000000000001</v>
      </c>
      <c r="E220" s="24">
        <v>-7.9410643892071489E-2</v>
      </c>
      <c r="F220" s="24">
        <v>-0.24758935610792854</v>
      </c>
      <c r="G220" s="24">
        <v>-1.0728204484381887</v>
      </c>
      <c r="H220" s="24">
        <v>4.0053862833518868E-2</v>
      </c>
      <c r="I220" s="24">
        <v>-0.15843453375562294</v>
      </c>
      <c r="J220" s="24">
        <v>-3.867540285200366E-4</v>
      </c>
      <c r="K220" s="24">
        <v>0.23423359713348538</v>
      </c>
      <c r="L220" s="24">
        <v>-0.54153960406641932</v>
      </c>
      <c r="M220" s="24">
        <v>0.38271831628227632</v>
      </c>
    </row>
    <row r="221" spans="2:13" x14ac:dyDescent="0.2">
      <c r="B221" s="15" t="s">
        <v>750</v>
      </c>
      <c r="C221" s="21">
        <v>1</v>
      </c>
      <c r="D221" s="24">
        <v>-0.83899999999999997</v>
      </c>
      <c r="E221" s="24">
        <v>1.1131653619287016E-2</v>
      </c>
      <c r="F221" s="24">
        <v>-0.850131653619287</v>
      </c>
      <c r="G221" s="24">
        <v>-3.6836745981510153</v>
      </c>
      <c r="H221" s="24">
        <v>3.5816359500383504E-2</v>
      </c>
      <c r="I221" s="24">
        <v>-5.9531894119811662E-2</v>
      </c>
      <c r="J221" s="24">
        <v>8.1795201358385694E-2</v>
      </c>
      <c r="K221" s="24">
        <v>0.23354630741261206</v>
      </c>
      <c r="L221" s="24">
        <v>-0.44964132480038238</v>
      </c>
      <c r="M221" s="24">
        <v>0.47190463203895644</v>
      </c>
    </row>
    <row r="222" spans="2:13" x14ac:dyDescent="0.2">
      <c r="B222" s="15" t="s">
        <v>751</v>
      </c>
      <c r="C222" s="21">
        <v>1</v>
      </c>
      <c r="D222" s="24">
        <v>8.2000000000000003E-2</v>
      </c>
      <c r="E222" s="24">
        <v>3.089114604617316E-2</v>
      </c>
      <c r="F222" s="24">
        <v>5.1108853953826847E-2</v>
      </c>
      <c r="G222" s="24">
        <v>0.22145791919263597</v>
      </c>
      <c r="H222" s="24">
        <v>3.1715452196449022E-2</v>
      </c>
      <c r="I222" s="24">
        <v>-3.1681555412412576E-2</v>
      </c>
      <c r="J222" s="24">
        <v>9.346384750475889E-2</v>
      </c>
      <c r="K222" s="24">
        <v>0.2329526475621834</v>
      </c>
      <c r="L222" s="24">
        <v>-0.42871057678619673</v>
      </c>
      <c r="M222" s="24">
        <v>0.49049286887854304</v>
      </c>
    </row>
    <row r="223" spans="2:13" x14ac:dyDescent="0.2">
      <c r="B223" s="15" t="s">
        <v>752</v>
      </c>
      <c r="C223" s="21">
        <v>1</v>
      </c>
      <c r="D223" s="24">
        <v>0.159</v>
      </c>
      <c r="E223" s="24">
        <v>0.15992995576253474</v>
      </c>
      <c r="F223" s="24">
        <v>-9.2995576253473988E-4</v>
      </c>
      <c r="G223" s="24">
        <v>-4.0295575459039241E-3</v>
      </c>
      <c r="H223" s="24">
        <v>4.1963625882940454E-2</v>
      </c>
      <c r="I223" s="24">
        <v>7.7138216952422317E-2</v>
      </c>
      <c r="J223" s="24">
        <v>0.24272169457264717</v>
      </c>
      <c r="K223" s="24">
        <v>0.23456771302856022</v>
      </c>
      <c r="L223" s="24">
        <v>-0.30285819520706292</v>
      </c>
      <c r="M223" s="24">
        <v>0.62271810673213246</v>
      </c>
    </row>
    <row r="224" spans="2:13" x14ac:dyDescent="0.2">
      <c r="B224" s="15" t="s">
        <v>753</v>
      </c>
      <c r="C224" s="21">
        <v>1</v>
      </c>
      <c r="D224" s="24">
        <v>0.222</v>
      </c>
      <c r="E224" s="24">
        <v>0.1870047460009959</v>
      </c>
      <c r="F224" s="24">
        <v>3.4995253999004106E-2</v>
      </c>
      <c r="G224" s="24">
        <v>0.15163666434858361</v>
      </c>
      <c r="H224" s="24">
        <v>4.3633973172694539E-2</v>
      </c>
      <c r="I224" s="24">
        <v>0.10091751130305746</v>
      </c>
      <c r="J224" s="24">
        <v>0.27309198069893437</v>
      </c>
      <c r="K224" s="24">
        <v>0.2348722838332378</v>
      </c>
      <c r="L224" s="24">
        <v>-0.27638430505717837</v>
      </c>
      <c r="M224" s="24">
        <v>0.65039379705917011</v>
      </c>
    </row>
    <row r="225" spans="2:13" x14ac:dyDescent="0.2">
      <c r="B225" s="15" t="s">
        <v>754</v>
      </c>
      <c r="C225" s="21">
        <v>1</v>
      </c>
      <c r="D225" s="24">
        <v>0.17100000000000001</v>
      </c>
      <c r="E225" s="24">
        <v>0.14829555625279844</v>
      </c>
      <c r="F225" s="24">
        <v>2.2704443747201569E-2</v>
      </c>
      <c r="G225" s="24">
        <v>9.837980075280145E-2</v>
      </c>
      <c r="H225" s="24">
        <v>4.0493334692636863E-2</v>
      </c>
      <c r="I225" s="24">
        <v>6.8404614541153874E-2</v>
      </c>
      <c r="J225" s="24">
        <v>0.22818649796444301</v>
      </c>
      <c r="K225" s="24">
        <v>0.23430914675431577</v>
      </c>
      <c r="L225" s="24">
        <v>-0.31398245883144782</v>
      </c>
      <c r="M225" s="24">
        <v>0.61057357133704471</v>
      </c>
    </row>
    <row r="226" spans="2:13" x14ac:dyDescent="0.2">
      <c r="B226" s="15" t="s">
        <v>755</v>
      </c>
      <c r="C226" s="21">
        <v>1</v>
      </c>
      <c r="D226" s="24">
        <v>0.152</v>
      </c>
      <c r="E226" s="24">
        <v>0.14825496735152849</v>
      </c>
      <c r="F226" s="24">
        <v>3.745032648471508E-3</v>
      </c>
      <c r="G226" s="24">
        <v>1.6227464978734601E-2</v>
      </c>
      <c r="H226" s="24">
        <v>4.0292230120275205E-2</v>
      </c>
      <c r="I226" s="24">
        <v>6.87607930039561E-2</v>
      </c>
      <c r="J226" s="24">
        <v>0.22774914169910088</v>
      </c>
      <c r="K226" s="24">
        <v>0.2342744755757033</v>
      </c>
      <c r="L226" s="24">
        <v>-0.31395464355878078</v>
      </c>
      <c r="M226" s="24">
        <v>0.61046457826183775</v>
      </c>
    </row>
    <row r="227" spans="2:13" x14ac:dyDescent="0.2">
      <c r="B227" s="15" t="s">
        <v>756</v>
      </c>
      <c r="C227" s="21">
        <v>1</v>
      </c>
      <c r="D227" s="24">
        <v>0.121</v>
      </c>
      <c r="E227" s="24">
        <v>0.13941127734452902</v>
      </c>
      <c r="F227" s="24">
        <v>-1.841127734452902E-2</v>
      </c>
      <c r="G227" s="24">
        <v>-7.97772373076783E-2</v>
      </c>
      <c r="H227" s="24">
        <v>3.996434174316494E-2</v>
      </c>
      <c r="I227" s="24">
        <v>6.0564007269535716E-2</v>
      </c>
      <c r="J227" s="24">
        <v>0.21825854741952233</v>
      </c>
      <c r="K227" s="24">
        <v>0.23421830566625243</v>
      </c>
      <c r="L227" s="24">
        <v>-0.32268751367416232</v>
      </c>
      <c r="M227" s="24">
        <v>0.60151006836322041</v>
      </c>
    </row>
    <row r="228" spans="2:13" x14ac:dyDescent="0.2">
      <c r="B228" s="15" t="s">
        <v>757</v>
      </c>
      <c r="C228" s="21">
        <v>1</v>
      </c>
      <c r="D228" s="24">
        <v>-8.9999999999999993E-3</v>
      </c>
      <c r="E228" s="24">
        <v>9.6982951304789858E-2</v>
      </c>
      <c r="F228" s="24">
        <v>-0.10598295130478985</v>
      </c>
      <c r="G228" s="24">
        <v>-0.45923087782514865</v>
      </c>
      <c r="H228" s="24">
        <v>4.2144853702450739E-2</v>
      </c>
      <c r="I228" s="24">
        <v>1.3833660782156768E-2</v>
      </c>
      <c r="J228" s="24">
        <v>0.18013224182742293</v>
      </c>
      <c r="K228" s="24">
        <v>0.23460020202848625</v>
      </c>
      <c r="L228" s="24">
        <v>-0.3658692985299436</v>
      </c>
      <c r="M228" s="24">
        <v>0.55983520113952334</v>
      </c>
    </row>
    <row r="229" spans="2:13" x14ac:dyDescent="0.2">
      <c r="B229" s="15" t="s">
        <v>758</v>
      </c>
      <c r="C229" s="21">
        <v>1</v>
      </c>
      <c r="D229" s="24">
        <v>0.04</v>
      </c>
      <c r="E229" s="24">
        <v>0.16506831688688334</v>
      </c>
      <c r="F229" s="24">
        <v>-0.12506831688688333</v>
      </c>
      <c r="G229" s="24">
        <v>-0.54192898239739373</v>
      </c>
      <c r="H229" s="24">
        <v>4.0872224502635682E-2</v>
      </c>
      <c r="I229" s="24">
        <v>8.4429848107993893E-2</v>
      </c>
      <c r="J229" s="24">
        <v>0.24570678566577278</v>
      </c>
      <c r="K229" s="24">
        <v>0.23437492364585305</v>
      </c>
      <c r="L229" s="24">
        <v>-0.29733947209342915</v>
      </c>
      <c r="M229" s="24">
        <v>0.62747610586719582</v>
      </c>
    </row>
    <row r="230" spans="2:13" x14ac:dyDescent="0.2">
      <c r="B230" s="15" t="s">
        <v>759</v>
      </c>
      <c r="C230" s="21">
        <v>1</v>
      </c>
      <c r="D230" s="24">
        <v>0.19</v>
      </c>
      <c r="E230" s="24">
        <v>0.10575566213735477</v>
      </c>
      <c r="F230" s="24">
        <v>8.4244337862645235E-2</v>
      </c>
      <c r="G230" s="24">
        <v>0.36503608129577075</v>
      </c>
      <c r="H230" s="24">
        <v>8.0035179068817783E-2</v>
      </c>
      <c r="I230" s="24">
        <v>-5.2148987464907565E-2</v>
      </c>
      <c r="J230" s="24">
        <v>0.26366031173961713</v>
      </c>
      <c r="K230" s="24">
        <v>0.24426767282385795</v>
      </c>
      <c r="L230" s="24">
        <v>-0.3761699327719325</v>
      </c>
      <c r="M230" s="24">
        <v>0.58768125704664209</v>
      </c>
    </row>
    <row r="231" spans="2:13" x14ac:dyDescent="0.2">
      <c r="B231" s="15" t="s">
        <v>760</v>
      </c>
      <c r="C231" s="21">
        <v>1</v>
      </c>
      <c r="D231" s="24">
        <v>0.22</v>
      </c>
      <c r="E231" s="24">
        <v>0.12505876710680103</v>
      </c>
      <c r="F231" s="24">
        <v>9.4941232893198974E-2</v>
      </c>
      <c r="G231" s="24">
        <v>0.41138640872492066</v>
      </c>
      <c r="H231" s="24">
        <v>8.1023638727830305E-2</v>
      </c>
      <c r="I231" s="24">
        <v>-3.4796054631243467E-2</v>
      </c>
      <c r="J231" s="24">
        <v>0.28491358884484552</v>
      </c>
      <c r="K231" s="24">
        <v>0.24459332805884862</v>
      </c>
      <c r="L231" s="24">
        <v>-0.35750932621844067</v>
      </c>
      <c r="M231" s="24">
        <v>0.60762686043204273</v>
      </c>
    </row>
    <row r="232" spans="2:13" x14ac:dyDescent="0.2">
      <c r="B232" s="15" t="s">
        <v>761</v>
      </c>
      <c r="C232" s="21">
        <v>1</v>
      </c>
      <c r="D232" s="24">
        <v>0.22800000000000001</v>
      </c>
      <c r="E232" s="24">
        <v>8.3577417309903534E-2</v>
      </c>
      <c r="F232" s="24">
        <v>0.14442258269009647</v>
      </c>
      <c r="G232" s="24">
        <v>0.62579224875341499</v>
      </c>
      <c r="H232" s="24">
        <v>7.8333363203390793E-2</v>
      </c>
      <c r="I232" s="24">
        <v>-7.0969650775776466E-2</v>
      </c>
      <c r="J232" s="24">
        <v>0.23812448539558353</v>
      </c>
      <c r="K232" s="24">
        <v>0.24371537064567741</v>
      </c>
      <c r="L232" s="24">
        <v>-0.39725851824040143</v>
      </c>
      <c r="M232" s="24">
        <v>0.56441335286020844</v>
      </c>
    </row>
    <row r="233" spans="2:13" x14ac:dyDescent="0.2">
      <c r="B233" s="15" t="s">
        <v>762</v>
      </c>
      <c r="C233" s="21">
        <v>1</v>
      </c>
      <c r="D233" s="24">
        <v>0.159</v>
      </c>
      <c r="E233" s="24">
        <v>7.2529903906792786E-2</v>
      </c>
      <c r="F233" s="24">
        <v>8.6470096093207216E-2</v>
      </c>
      <c r="G233" s="24">
        <v>0.37468043346245106</v>
      </c>
      <c r="H233" s="24">
        <v>7.7214909488519168E-2</v>
      </c>
      <c r="I233" s="24">
        <v>-7.9810521500031012E-2</v>
      </c>
      <c r="J233" s="24">
        <v>0.22487032931361658</v>
      </c>
      <c r="K233" s="24">
        <v>0.24335818939482146</v>
      </c>
      <c r="L233" s="24">
        <v>-0.40760133427271716</v>
      </c>
      <c r="M233" s="24">
        <v>0.55266114208630268</v>
      </c>
    </row>
    <row r="234" spans="2:13" x14ac:dyDescent="0.2">
      <c r="B234" s="15" t="s">
        <v>763</v>
      </c>
      <c r="C234" s="21">
        <v>1</v>
      </c>
      <c r="D234" s="24">
        <v>4.2999999999999997E-2</v>
      </c>
      <c r="E234" s="24">
        <v>1.5813245179748497E-2</v>
      </c>
      <c r="F234" s="24">
        <v>2.7186754820251499E-2</v>
      </c>
      <c r="G234" s="24">
        <v>0.1178019401008786</v>
      </c>
      <c r="H234" s="24">
        <v>8.0658304057924277E-2</v>
      </c>
      <c r="I234" s="24">
        <v>-0.14332079297649797</v>
      </c>
      <c r="J234" s="24">
        <v>0.17494728333599496</v>
      </c>
      <c r="K234" s="24">
        <v>0.24447255083486602</v>
      </c>
      <c r="L234" s="24">
        <v>-0.46651656186370072</v>
      </c>
      <c r="M234" s="24">
        <v>0.49814305222319777</v>
      </c>
    </row>
    <row r="235" spans="2:13" x14ac:dyDescent="0.2">
      <c r="B235" s="15" t="s">
        <v>764</v>
      </c>
      <c r="C235" s="21">
        <v>1</v>
      </c>
      <c r="D235" s="24">
        <v>0.108</v>
      </c>
      <c r="E235" s="24">
        <v>8.8410863435154391E-2</v>
      </c>
      <c r="F235" s="24">
        <v>1.9589136564845608E-2</v>
      </c>
      <c r="G235" s="24">
        <v>8.4880976324577959E-2</v>
      </c>
      <c r="H235" s="24">
        <v>7.8498880793492612E-2</v>
      </c>
      <c r="I235" s="24">
        <v>-6.6462761014516092E-2</v>
      </c>
      <c r="J235" s="24">
        <v>0.24328448788482487</v>
      </c>
      <c r="K235" s="24">
        <v>0.24376862058935425</v>
      </c>
      <c r="L235" s="24">
        <v>-0.39253013108791057</v>
      </c>
      <c r="M235" s="24">
        <v>0.5693518579582193</v>
      </c>
    </row>
    <row r="236" spans="2:13" x14ac:dyDescent="0.2">
      <c r="B236" s="15" t="s">
        <v>765</v>
      </c>
      <c r="C236" s="21">
        <v>1</v>
      </c>
      <c r="D236" s="24">
        <v>0.214</v>
      </c>
      <c r="E236" s="24">
        <v>3.2863803758395012E-3</v>
      </c>
      <c r="F236" s="24">
        <v>0.21071361962416049</v>
      </c>
      <c r="G236" s="24">
        <v>0.91303553371932178</v>
      </c>
      <c r="H236" s="24">
        <v>2.9508309890305732E-2</v>
      </c>
      <c r="I236" s="24">
        <v>-5.4931760544133394E-2</v>
      </c>
      <c r="J236" s="24">
        <v>6.1504521295812402E-2</v>
      </c>
      <c r="K236" s="24">
        <v>0.23266243025204542</v>
      </c>
      <c r="L236" s="24">
        <v>-0.45574276095925598</v>
      </c>
      <c r="M236" s="24">
        <v>0.46231552171093498</v>
      </c>
    </row>
    <row r="237" spans="2:13" x14ac:dyDescent="0.2">
      <c r="B237" s="15" t="s">
        <v>766</v>
      </c>
      <c r="C237" s="21">
        <v>1</v>
      </c>
      <c r="D237" s="24">
        <v>0.159</v>
      </c>
      <c r="E237" s="24">
        <v>7.9565986549242046E-2</v>
      </c>
      <c r="F237" s="24">
        <v>7.9434013450757956E-2</v>
      </c>
      <c r="G237" s="24">
        <v>0.34419263926006194</v>
      </c>
      <c r="H237" s="24">
        <v>2.7514106899606938E-2</v>
      </c>
      <c r="I237" s="24">
        <v>2.5282289559372895E-2</v>
      </c>
      <c r="J237" s="24">
        <v>0.1338496835391112</v>
      </c>
      <c r="K237" s="24">
        <v>0.23241792567848243</v>
      </c>
      <c r="L237" s="24">
        <v>-0.37898076179987139</v>
      </c>
      <c r="M237" s="24">
        <v>0.53811273489835554</v>
      </c>
    </row>
    <row r="238" spans="2:13" x14ac:dyDescent="0.2">
      <c r="B238" s="15" t="s">
        <v>767</v>
      </c>
      <c r="C238" s="21">
        <v>1</v>
      </c>
      <c r="D238" s="24">
        <v>0.255</v>
      </c>
      <c r="E238" s="24">
        <v>0.12657781559101153</v>
      </c>
      <c r="F238" s="24">
        <v>0.12842218440898848</v>
      </c>
      <c r="G238" s="24">
        <v>0.5564615039711347</v>
      </c>
      <c r="H238" s="24">
        <v>3.128264432911005E-2</v>
      </c>
      <c r="I238" s="24">
        <v>6.485901832096394E-2</v>
      </c>
      <c r="J238" s="24">
        <v>0.18829661286105911</v>
      </c>
      <c r="K238" s="24">
        <v>0.23289411743199351</v>
      </c>
      <c r="L238" s="24">
        <v>-0.33290843077455534</v>
      </c>
      <c r="M238" s="24">
        <v>0.58606406195657845</v>
      </c>
    </row>
    <row r="239" spans="2:13" x14ac:dyDescent="0.2">
      <c r="B239" s="15" t="s">
        <v>768</v>
      </c>
      <c r="C239" s="21">
        <v>1</v>
      </c>
      <c r="D239" s="24">
        <v>0.215</v>
      </c>
      <c r="E239" s="24">
        <v>0.1045044141851488</v>
      </c>
      <c r="F239" s="24">
        <v>0.11049558581485119</v>
      </c>
      <c r="G239" s="24">
        <v>0.47878441055702936</v>
      </c>
      <c r="H239" s="24">
        <v>2.4854405839204185E-2</v>
      </c>
      <c r="I239" s="24">
        <v>5.5468149247984197E-2</v>
      </c>
      <c r="J239" s="24">
        <v>0.15354067912231339</v>
      </c>
      <c r="K239" s="24">
        <v>0.23211808974706272</v>
      </c>
      <c r="L239" s="24">
        <v>-0.35345077569880157</v>
      </c>
      <c r="M239" s="24">
        <v>0.56245960406909923</v>
      </c>
    </row>
    <row r="240" spans="2:13" x14ac:dyDescent="0.2">
      <c r="B240" s="15" t="s">
        <v>769</v>
      </c>
      <c r="C240" s="21">
        <v>1</v>
      </c>
      <c r="D240" s="24">
        <v>0.124</v>
      </c>
      <c r="E240" s="24">
        <v>8.5113237481730414E-2</v>
      </c>
      <c r="F240" s="24">
        <v>3.8886762518269585E-2</v>
      </c>
      <c r="G240" s="24">
        <v>0.16849881860419513</v>
      </c>
      <c r="H240" s="24">
        <v>2.297583749706365E-2</v>
      </c>
      <c r="I240" s="24">
        <v>3.9783276188424026E-2</v>
      </c>
      <c r="J240" s="24">
        <v>0.13044319877503679</v>
      </c>
      <c r="K240" s="24">
        <v>0.23192446013065776</v>
      </c>
      <c r="L240" s="24">
        <v>-0.37245993268180733</v>
      </c>
      <c r="M240" s="24">
        <v>0.54268640764526821</v>
      </c>
    </row>
    <row r="241" spans="2:13" x14ac:dyDescent="0.2">
      <c r="B241" s="15" t="s">
        <v>770</v>
      </c>
      <c r="C241" s="21">
        <v>1</v>
      </c>
      <c r="D241" s="24">
        <v>0.24199999999999999</v>
      </c>
      <c r="E241" s="24">
        <v>0.10442078324320871</v>
      </c>
      <c r="F241" s="24">
        <v>0.1375792167567913</v>
      </c>
      <c r="G241" s="24">
        <v>0.59613950832545126</v>
      </c>
      <c r="H241" s="24">
        <v>2.2772426772391881E-2</v>
      </c>
      <c r="I241" s="24">
        <v>5.9492139215364045E-2</v>
      </c>
      <c r="J241" s="24">
        <v>0.14934942727105338</v>
      </c>
      <c r="K241" s="24">
        <v>0.23190439736949695</v>
      </c>
      <c r="L241" s="24">
        <v>-0.35311280428544262</v>
      </c>
      <c r="M241" s="24">
        <v>0.56195437077186006</v>
      </c>
    </row>
    <row r="242" spans="2:13" x14ac:dyDescent="0.2">
      <c r="B242" s="15" t="s">
        <v>771</v>
      </c>
      <c r="C242" s="21">
        <v>1</v>
      </c>
      <c r="D242" s="24">
        <v>1.7000000000000001E-2</v>
      </c>
      <c r="E242" s="24">
        <v>4.3887165742063007E-2</v>
      </c>
      <c r="F242" s="24">
        <v>-2.6887165742063006E-2</v>
      </c>
      <c r="G242" s="24">
        <v>-0.11650380154491718</v>
      </c>
      <c r="H242" s="24">
        <v>2.7108133643777042E-2</v>
      </c>
      <c r="I242" s="24">
        <v>-9.5955701522535339E-3</v>
      </c>
      <c r="J242" s="24">
        <v>9.7369901636379541E-2</v>
      </c>
      <c r="K242" s="24">
        <v>0.23237021540605082</v>
      </c>
      <c r="L242" s="24">
        <v>-0.41456545307628168</v>
      </c>
      <c r="M242" s="24">
        <v>0.50233978456040773</v>
      </c>
    </row>
    <row r="243" spans="2:13" x14ac:dyDescent="0.2">
      <c r="B243" s="15" t="s">
        <v>772</v>
      </c>
      <c r="C243" s="21">
        <v>1</v>
      </c>
      <c r="D243" s="24">
        <v>-0.42</v>
      </c>
      <c r="E243" s="24">
        <v>1.5587639248667053E-2</v>
      </c>
      <c r="F243" s="24">
        <v>-0.43558763924866706</v>
      </c>
      <c r="G243" s="24">
        <v>-1.8874289824849315</v>
      </c>
      <c r="H243" s="24">
        <v>2.8381899307939083E-2</v>
      </c>
      <c r="I243" s="24">
        <v>-4.0408160565978284E-2</v>
      </c>
      <c r="J243" s="24">
        <v>7.1583439063312382E-2</v>
      </c>
      <c r="K243" s="24">
        <v>0.23252225335767668</v>
      </c>
      <c r="L243" s="24">
        <v>-0.44316494140842211</v>
      </c>
      <c r="M243" s="24">
        <v>0.47434021990575626</v>
      </c>
    </row>
    <row r="244" spans="2:13" x14ac:dyDescent="0.2">
      <c r="B244" s="15" t="s">
        <v>773</v>
      </c>
      <c r="C244" s="21">
        <v>1</v>
      </c>
      <c r="D244" s="24">
        <v>2.3E-2</v>
      </c>
      <c r="E244" s="24">
        <v>0.1213929475516024</v>
      </c>
      <c r="F244" s="24">
        <v>-9.8392947551602411E-2</v>
      </c>
      <c r="G244" s="24">
        <v>-0.42634290817191151</v>
      </c>
      <c r="H244" s="24">
        <v>2.664380471549219E-2</v>
      </c>
      <c r="I244" s="24">
        <v>6.882630502490325E-2</v>
      </c>
      <c r="J244" s="24">
        <v>0.17395959007830156</v>
      </c>
      <c r="K244" s="24">
        <v>0.23231650485474095</v>
      </c>
      <c r="L244" s="24">
        <v>-0.33695370354250892</v>
      </c>
      <c r="M244" s="24">
        <v>0.57973959864571367</v>
      </c>
    </row>
    <row r="245" spans="2:13" x14ac:dyDescent="0.2">
      <c r="B245" s="15" t="s">
        <v>774</v>
      </c>
      <c r="C245" s="21">
        <v>1</v>
      </c>
      <c r="D245" s="24">
        <v>2.1999999999999999E-2</v>
      </c>
      <c r="E245" s="24">
        <v>0.10865682434306342</v>
      </c>
      <c r="F245" s="24">
        <v>-8.6656824343063432E-2</v>
      </c>
      <c r="G245" s="24">
        <v>-0.37548953886139036</v>
      </c>
      <c r="H245" s="24">
        <v>2.3239115940080973E-2</v>
      </c>
      <c r="I245" s="24">
        <v>6.2807430335591011E-2</v>
      </c>
      <c r="J245" s="24">
        <v>0.15450621835053585</v>
      </c>
      <c r="K245" s="24">
        <v>0.23195069003536531</v>
      </c>
      <c r="L245" s="24">
        <v>-0.3489680958628949</v>
      </c>
      <c r="M245" s="24">
        <v>0.56628174454902169</v>
      </c>
    </row>
    <row r="246" spans="2:13" x14ac:dyDescent="0.2">
      <c r="B246" s="15" t="s">
        <v>775</v>
      </c>
      <c r="C246" s="21">
        <v>1</v>
      </c>
      <c r="D246" s="24">
        <v>0.161</v>
      </c>
      <c r="E246" s="24">
        <v>4.1764532652096016E-2</v>
      </c>
      <c r="F246" s="24">
        <v>0.119235467347904</v>
      </c>
      <c r="G246" s="24">
        <v>0.51665487386361453</v>
      </c>
      <c r="H246" s="24">
        <v>3.1363294979234006E-2</v>
      </c>
      <c r="I246" s="24">
        <v>-2.0113383555351194E-2</v>
      </c>
      <c r="J246" s="24">
        <v>0.10364244885954323</v>
      </c>
      <c r="K246" s="24">
        <v>0.23290496424541926</v>
      </c>
      <c r="L246" s="24">
        <v>-0.41774311383143431</v>
      </c>
      <c r="M246" s="24">
        <v>0.50127217913562638</v>
      </c>
    </row>
    <row r="247" spans="2:13" x14ac:dyDescent="0.2">
      <c r="B247" s="15" t="s">
        <v>776</v>
      </c>
      <c r="C247" s="21">
        <v>1</v>
      </c>
      <c r="D247" s="24">
        <v>8.8999999999999996E-2</v>
      </c>
      <c r="E247" s="24">
        <v>-4.1785401721867198E-2</v>
      </c>
      <c r="F247" s="24">
        <v>0.1307854017218672</v>
      </c>
      <c r="G247" s="24">
        <v>0.56670147509596069</v>
      </c>
      <c r="H247" s="24">
        <v>4.0849089810653473E-2</v>
      </c>
      <c r="I247" s="24">
        <v>-0.12237822712900925</v>
      </c>
      <c r="J247" s="24">
        <v>3.8807423685274851E-2</v>
      </c>
      <c r="K247" s="24">
        <v>0.23437089033530684</v>
      </c>
      <c r="L247" s="24">
        <v>-0.50418523322028297</v>
      </c>
      <c r="M247" s="24">
        <v>0.42061442977654862</v>
      </c>
    </row>
    <row r="248" spans="2:13" x14ac:dyDescent="0.2">
      <c r="B248" s="15" t="s">
        <v>777</v>
      </c>
      <c r="C248" s="21">
        <v>1</v>
      </c>
      <c r="D248" s="24">
        <v>-6.3E-2</v>
      </c>
      <c r="E248" s="24">
        <v>-3.7457544877535283E-2</v>
      </c>
      <c r="F248" s="24">
        <v>-2.5542455122464718E-2</v>
      </c>
      <c r="G248" s="24">
        <v>-0.11067708478853061</v>
      </c>
      <c r="H248" s="24">
        <v>3.69648870651186E-2</v>
      </c>
      <c r="I248" s="24">
        <v>-0.11038706921315156</v>
      </c>
      <c r="J248" s="24">
        <v>3.5471979458080984E-2</v>
      </c>
      <c r="K248" s="24">
        <v>0.23372519969815525</v>
      </c>
      <c r="L248" s="24">
        <v>-0.49858346714007351</v>
      </c>
      <c r="M248" s="24">
        <v>0.42366837738500296</v>
      </c>
    </row>
    <row r="249" spans="2:13" x14ac:dyDescent="0.2">
      <c r="B249" s="15" t="s">
        <v>778</v>
      </c>
      <c r="C249" s="21">
        <v>1</v>
      </c>
      <c r="D249" s="24">
        <v>6.4000000000000001E-2</v>
      </c>
      <c r="E249" s="24">
        <v>7.0041530195994656E-2</v>
      </c>
      <c r="F249" s="24">
        <v>-6.0415301959946544E-3</v>
      </c>
      <c r="G249" s="24">
        <v>-2.617833511103948E-2</v>
      </c>
      <c r="H249" s="24">
        <v>3.5802734204672629E-2</v>
      </c>
      <c r="I249" s="24">
        <v>-5.9513564479399261E-4</v>
      </c>
      <c r="J249" s="24">
        <v>0.1406781960367833</v>
      </c>
      <c r="K249" s="24">
        <v>0.23354421824300428</v>
      </c>
      <c r="L249" s="24">
        <v>-0.39072732641625563</v>
      </c>
      <c r="M249" s="24">
        <v>0.53081038680824488</v>
      </c>
    </row>
    <row r="250" spans="2:13" x14ac:dyDescent="0.2">
      <c r="B250" s="15" t="s">
        <v>779</v>
      </c>
      <c r="C250" s="21">
        <v>1</v>
      </c>
      <c r="D250" s="24">
        <v>3.6999999999999998E-2</v>
      </c>
      <c r="E250" s="24">
        <v>6.1021425813663266E-2</v>
      </c>
      <c r="F250" s="24">
        <v>-2.4021425813663268E-2</v>
      </c>
      <c r="G250" s="24">
        <v>-0.10408636792247651</v>
      </c>
      <c r="H250" s="24">
        <v>3.1073278584952652E-2</v>
      </c>
      <c r="I250" s="24">
        <v>-2.8430529154867962E-4</v>
      </c>
      <c r="J250" s="24">
        <v>0.12232715691887522</v>
      </c>
      <c r="K250" s="24">
        <v>0.23286608757013902</v>
      </c>
      <c r="L250" s="24">
        <v>-0.39840951930105334</v>
      </c>
      <c r="M250" s="24">
        <v>0.52045237092837993</v>
      </c>
    </row>
    <row r="251" spans="2:13" x14ac:dyDescent="0.2">
      <c r="B251" s="15" t="s">
        <v>780</v>
      </c>
      <c r="C251" s="21">
        <v>1</v>
      </c>
      <c r="D251" s="24">
        <v>6.3E-2</v>
      </c>
      <c r="E251" s="24">
        <v>0.21624370284723674</v>
      </c>
      <c r="F251" s="24">
        <v>-0.15324370284723673</v>
      </c>
      <c r="G251" s="24">
        <v>-0.66401472419208074</v>
      </c>
      <c r="H251" s="24">
        <v>3.7336219929437295E-2</v>
      </c>
      <c r="I251" s="24">
        <v>0.14258156084888457</v>
      </c>
      <c r="J251" s="24">
        <v>0.2899058448455889</v>
      </c>
      <c r="K251" s="24">
        <v>0.2337842154997315</v>
      </c>
      <c r="L251" s="24">
        <v>-0.24499865408287289</v>
      </c>
      <c r="M251" s="24">
        <v>0.67748605977734633</v>
      </c>
    </row>
    <row r="252" spans="2:13" x14ac:dyDescent="0.2">
      <c r="B252" s="15" t="s">
        <v>781</v>
      </c>
      <c r="C252" s="21">
        <v>1</v>
      </c>
      <c r="D252" s="24">
        <v>6.2E-2</v>
      </c>
      <c r="E252" s="24">
        <v>-5.9765280404054197E-2</v>
      </c>
      <c r="F252" s="24">
        <v>0.1217652804040542</v>
      </c>
      <c r="G252" s="24">
        <v>0.52761671495415297</v>
      </c>
      <c r="H252" s="24">
        <v>4.9555426008232289E-2</v>
      </c>
      <c r="I252" s="24">
        <v>-0.15753518947107145</v>
      </c>
      <c r="J252" s="24">
        <v>3.8004628662963058E-2</v>
      </c>
      <c r="K252" s="24">
        <v>0.23604407712345374</v>
      </c>
      <c r="L252" s="24">
        <v>-0.52546620995179527</v>
      </c>
      <c r="M252" s="24">
        <v>0.40593564914368685</v>
      </c>
    </row>
    <row r="253" spans="2:13" x14ac:dyDescent="0.2">
      <c r="B253" s="15" t="s">
        <v>782</v>
      </c>
      <c r="C253" s="21">
        <v>1</v>
      </c>
      <c r="D253" s="24">
        <v>9.2999999999999999E-2</v>
      </c>
      <c r="E253" s="24">
        <v>6.8584236259124243E-2</v>
      </c>
      <c r="F253" s="24">
        <v>2.4415763740875757E-2</v>
      </c>
      <c r="G253" s="24">
        <v>0.10579505927560508</v>
      </c>
      <c r="H253" s="24">
        <v>1.9379208885223848E-2</v>
      </c>
      <c r="I253" s="24">
        <v>3.0350209370034138E-2</v>
      </c>
      <c r="J253" s="24">
        <v>0.10681826314821435</v>
      </c>
      <c r="K253" s="24">
        <v>0.23159581135077276</v>
      </c>
      <c r="L253" s="24">
        <v>-0.38834052940237163</v>
      </c>
      <c r="M253" s="24">
        <v>0.52550900192062011</v>
      </c>
    </row>
    <row r="254" spans="2:13" x14ac:dyDescent="0.2">
      <c r="B254" s="15" t="s">
        <v>783</v>
      </c>
      <c r="C254" s="21">
        <v>1</v>
      </c>
      <c r="D254" s="24">
        <v>5.2999999999999999E-2</v>
      </c>
      <c r="E254" s="24">
        <v>4.6503294795195313E-2</v>
      </c>
      <c r="F254" s="24">
        <v>6.4967052048046856E-3</v>
      </c>
      <c r="G254" s="24">
        <v>2.8150637413310368E-2</v>
      </c>
      <c r="H254" s="24">
        <v>2.0185653420739788E-2</v>
      </c>
      <c r="I254" s="24">
        <v>6.6782007867974558E-3</v>
      </c>
      <c r="J254" s="24">
        <v>8.632838880359317E-2</v>
      </c>
      <c r="K254" s="24">
        <v>0.23166468591960193</v>
      </c>
      <c r="L254" s="24">
        <v>-0.41055735629548318</v>
      </c>
      <c r="M254" s="24">
        <v>0.50356394588587383</v>
      </c>
    </row>
    <row r="255" spans="2:13" x14ac:dyDescent="0.2">
      <c r="B255" s="15" t="s">
        <v>784</v>
      </c>
      <c r="C255" s="21">
        <v>1</v>
      </c>
      <c r="D255" s="24">
        <v>-6.5000000000000002E-2</v>
      </c>
      <c r="E255" s="24">
        <v>-3.1244416536467041E-2</v>
      </c>
      <c r="F255" s="24">
        <v>-3.3755583463532961E-2</v>
      </c>
      <c r="G255" s="24">
        <v>-0.14626509296649229</v>
      </c>
      <c r="H255" s="24">
        <v>6.1091350085506702E-2</v>
      </c>
      <c r="I255" s="24">
        <v>-0.15177401790946449</v>
      </c>
      <c r="J255" s="24">
        <v>8.928518483653039E-2</v>
      </c>
      <c r="K255" s="24">
        <v>0.23873252638355655</v>
      </c>
      <c r="L255" s="24">
        <v>-0.50224949662562157</v>
      </c>
      <c r="M255" s="24">
        <v>0.4397606635526875</v>
      </c>
    </row>
    <row r="256" spans="2:13" x14ac:dyDescent="0.2">
      <c r="B256" s="15" t="s">
        <v>785</v>
      </c>
      <c r="C256" s="21">
        <v>1</v>
      </c>
      <c r="D256" s="24">
        <v>-7.0000000000000007E-2</v>
      </c>
      <c r="E256" s="24">
        <v>1.3983174910732216E-2</v>
      </c>
      <c r="F256" s="24">
        <v>-8.398317491073222E-2</v>
      </c>
      <c r="G256" s="24">
        <v>-0.36390444559223656</v>
      </c>
      <c r="H256" s="24">
        <v>8.3725399581498994E-2</v>
      </c>
      <c r="I256" s="24">
        <v>-0.15120206035135569</v>
      </c>
      <c r="J256" s="24">
        <v>0.17916841017282015</v>
      </c>
      <c r="K256" s="24">
        <v>0.24550154507311611</v>
      </c>
      <c r="L256" s="24">
        <v>-0.47037677658324567</v>
      </c>
      <c r="M256" s="24">
        <v>0.49834312640471007</v>
      </c>
    </row>
    <row r="257" spans="2:13" x14ac:dyDescent="0.2">
      <c r="B257" s="15" t="s">
        <v>786</v>
      </c>
      <c r="C257" s="21">
        <v>1</v>
      </c>
      <c r="D257" s="24">
        <v>5.3999999999999999E-2</v>
      </c>
      <c r="E257" s="24">
        <v>4.8277558894523967E-2</v>
      </c>
      <c r="F257" s="24">
        <v>5.7224411054760324E-3</v>
      </c>
      <c r="G257" s="24">
        <v>2.479570175973864E-2</v>
      </c>
      <c r="H257" s="24">
        <v>3.7349837831293531E-2</v>
      </c>
      <c r="I257" s="24">
        <v>-2.541145041450267E-2</v>
      </c>
      <c r="J257" s="24">
        <v>0.1219665682035506</v>
      </c>
      <c r="K257" s="24">
        <v>0.23378639071646046</v>
      </c>
      <c r="L257" s="24">
        <v>-0.4129690896088587</v>
      </c>
      <c r="M257" s="24">
        <v>0.5095242073979066</v>
      </c>
    </row>
    <row r="258" spans="2:13" x14ac:dyDescent="0.2">
      <c r="B258" s="15" t="s">
        <v>787</v>
      </c>
      <c r="C258" s="21">
        <v>1</v>
      </c>
      <c r="D258" s="24">
        <v>0.13200000000000001</v>
      </c>
      <c r="E258" s="24">
        <v>9.0848895354981835E-2</v>
      </c>
      <c r="F258" s="24">
        <v>4.1151104645018172E-2</v>
      </c>
      <c r="G258" s="24">
        <v>0.17831035725037567</v>
      </c>
      <c r="H258" s="24">
        <v>2.6010772971970665E-2</v>
      </c>
      <c r="I258" s="24">
        <v>3.953118681969571E-2</v>
      </c>
      <c r="J258" s="24">
        <v>0.14216660389026797</v>
      </c>
      <c r="K258" s="24">
        <v>0.23224475539569239</v>
      </c>
      <c r="L258" s="24">
        <v>-0.36735619832247812</v>
      </c>
      <c r="M258" s="24">
        <v>0.54905398903244174</v>
      </c>
    </row>
    <row r="259" spans="2:13" x14ac:dyDescent="0.2">
      <c r="B259" s="15" t="s">
        <v>788</v>
      </c>
      <c r="C259" s="21">
        <v>1</v>
      </c>
      <c r="D259" s="24">
        <v>0.16800000000000001</v>
      </c>
      <c r="E259" s="24">
        <v>0.10752721887747002</v>
      </c>
      <c r="F259" s="24">
        <v>6.0472781122529989E-2</v>
      </c>
      <c r="G259" s="24">
        <v>0.26203241198259053</v>
      </c>
      <c r="H259" s="24">
        <v>2.5488886991030489E-2</v>
      </c>
      <c r="I259" s="24">
        <v>5.7239160352485406E-2</v>
      </c>
      <c r="J259" s="24">
        <v>0.15781527740245463</v>
      </c>
      <c r="K259" s="24">
        <v>0.2321868847679539</v>
      </c>
      <c r="L259" s="24">
        <v>-0.35056369949231114</v>
      </c>
      <c r="M259" s="24">
        <v>0.56561813724725118</v>
      </c>
    </row>
    <row r="260" spans="2:13" x14ac:dyDescent="0.2">
      <c r="B260" s="15" t="s">
        <v>789</v>
      </c>
      <c r="C260" s="21">
        <v>1</v>
      </c>
      <c r="D260" s="24">
        <v>0.13700000000000001</v>
      </c>
      <c r="E260" s="24">
        <v>8.4070944745568615E-2</v>
      </c>
      <c r="F260" s="24">
        <v>5.2929055254431395E-2</v>
      </c>
      <c r="G260" s="24">
        <v>0.22934496735278023</v>
      </c>
      <c r="H260" s="24">
        <v>2.1913178780528141E-2</v>
      </c>
      <c r="I260" s="24">
        <v>4.0837545916838566E-2</v>
      </c>
      <c r="J260" s="24">
        <v>0.12730434357429865</v>
      </c>
      <c r="K260" s="24">
        <v>0.23182159843826669</v>
      </c>
      <c r="L260" s="24">
        <v>-0.37329928541479207</v>
      </c>
      <c r="M260" s="24">
        <v>0.54144117490592925</v>
      </c>
    </row>
    <row r="261" spans="2:13" x14ac:dyDescent="0.2">
      <c r="B261" s="15" t="s">
        <v>790</v>
      </c>
      <c r="C261" s="21">
        <v>1</v>
      </c>
      <c r="D261" s="24">
        <v>9.8000000000000004E-2</v>
      </c>
      <c r="E261" s="24">
        <v>3.7285106283699937E-2</v>
      </c>
      <c r="F261" s="24">
        <v>6.0714893716300067E-2</v>
      </c>
      <c r="G261" s="24">
        <v>0.26308150127101582</v>
      </c>
      <c r="H261" s="24">
        <v>2.5554139277352249E-2</v>
      </c>
      <c r="I261" s="24">
        <v>-1.3131691122452473E-2</v>
      </c>
      <c r="J261" s="24">
        <v>8.770190368985234E-2</v>
      </c>
      <c r="K261" s="24">
        <v>0.23219405705661786</v>
      </c>
      <c r="L261" s="24">
        <v>-0.42081996258516807</v>
      </c>
      <c r="M261" s="24">
        <v>0.49539017515256789</v>
      </c>
    </row>
    <row r="262" spans="2:13" x14ac:dyDescent="0.2">
      <c r="B262" s="15" t="s">
        <v>791</v>
      </c>
      <c r="C262" s="21">
        <v>1</v>
      </c>
      <c r="D262" s="24">
        <v>-0.14899999999999999</v>
      </c>
      <c r="E262" s="24">
        <v>-7.1835848445508735E-3</v>
      </c>
      <c r="F262" s="24">
        <v>-0.14181641515544913</v>
      </c>
      <c r="G262" s="24">
        <v>-0.61449955884469931</v>
      </c>
      <c r="H262" s="24">
        <v>3.3302640585231406E-2</v>
      </c>
      <c r="I262" s="24">
        <v>-7.2887714623774996E-2</v>
      </c>
      <c r="J262" s="24">
        <v>5.8520544934673256E-2</v>
      </c>
      <c r="K262" s="24">
        <v>0.23317403793766298</v>
      </c>
      <c r="L262" s="24">
        <v>-0.46722209772439921</v>
      </c>
      <c r="M262" s="24">
        <v>0.45285492803529742</v>
      </c>
    </row>
    <row r="263" spans="2:13" x14ac:dyDescent="0.2">
      <c r="B263" s="15" t="s">
        <v>792</v>
      </c>
      <c r="C263" s="21">
        <v>1</v>
      </c>
      <c r="D263" s="24">
        <v>-0.23</v>
      </c>
      <c r="E263" s="24">
        <v>1.2921544298541449E-2</v>
      </c>
      <c r="F263" s="24">
        <v>-0.24292154429854146</v>
      </c>
      <c r="G263" s="24">
        <v>-1.0525945225854278</v>
      </c>
      <c r="H263" s="24">
        <v>3.7681597416959381E-2</v>
      </c>
      <c r="I263" s="24">
        <v>-6.1422006947371627E-2</v>
      </c>
      <c r="J263" s="24">
        <v>8.7265095544454524E-2</v>
      </c>
      <c r="K263" s="24">
        <v>0.23383962213897666</v>
      </c>
      <c r="L263" s="24">
        <v>-0.44843012663645254</v>
      </c>
      <c r="M263" s="24">
        <v>0.47427321523353538</v>
      </c>
    </row>
    <row r="264" spans="2:13" x14ac:dyDescent="0.2">
      <c r="B264" s="15" t="s">
        <v>793</v>
      </c>
      <c r="C264" s="21">
        <v>1</v>
      </c>
      <c r="D264" s="24">
        <v>2.4E-2</v>
      </c>
      <c r="E264" s="24">
        <v>7.8807841118233107E-2</v>
      </c>
      <c r="F264" s="24">
        <v>-5.4807841118233107E-2</v>
      </c>
      <c r="G264" s="24">
        <v>-0.23748586615638004</v>
      </c>
      <c r="H264" s="24">
        <v>3.0510592143475249E-2</v>
      </c>
      <c r="I264" s="24">
        <v>1.8612256906064724E-2</v>
      </c>
      <c r="J264" s="24">
        <v>0.1390034253304015</v>
      </c>
      <c r="K264" s="24">
        <v>0.23279167152445784</v>
      </c>
      <c r="L264" s="24">
        <v>-0.38047628556295487</v>
      </c>
      <c r="M264" s="24">
        <v>0.53809196779942103</v>
      </c>
    </row>
    <row r="265" spans="2:13" x14ac:dyDescent="0.2">
      <c r="B265" s="15" t="s">
        <v>794</v>
      </c>
      <c r="C265" s="21">
        <v>1</v>
      </c>
      <c r="D265" s="24">
        <v>0.105</v>
      </c>
      <c r="E265" s="24">
        <v>8.1338950977544608E-2</v>
      </c>
      <c r="F265" s="24">
        <v>2.3661049022455388E-2</v>
      </c>
      <c r="G265" s="24">
        <v>0.10252483233456611</v>
      </c>
      <c r="H265" s="24">
        <v>2.8712852134481638E-2</v>
      </c>
      <c r="I265" s="24">
        <v>2.4690200913795118E-2</v>
      </c>
      <c r="J265" s="24">
        <v>0.1379877010412941</v>
      </c>
      <c r="K265" s="24">
        <v>0.23256288176728071</v>
      </c>
      <c r="L265" s="24">
        <v>-0.37749378711602516</v>
      </c>
      <c r="M265" s="24">
        <v>0.54017168907111435</v>
      </c>
    </row>
    <row r="266" spans="2:13" x14ac:dyDescent="0.2">
      <c r="B266" s="15" t="s">
        <v>795</v>
      </c>
      <c r="C266" s="21">
        <v>1</v>
      </c>
      <c r="D266" s="24">
        <v>9.6000000000000002E-2</v>
      </c>
      <c r="E266" s="24">
        <v>5.0947192594394633E-2</v>
      </c>
      <c r="F266" s="24">
        <v>4.5052807405605369E-2</v>
      </c>
      <c r="G266" s="24">
        <v>0.19521668380288304</v>
      </c>
      <c r="H266" s="24">
        <v>2.712049561605755E-2</v>
      </c>
      <c r="I266" s="24">
        <v>-2.559932736218018E-3</v>
      </c>
      <c r="J266" s="24">
        <v>0.10445431792500728</v>
      </c>
      <c r="K266" s="24">
        <v>0.23237165786873876</v>
      </c>
      <c r="L266" s="24">
        <v>-0.40750827211706797</v>
      </c>
      <c r="M266" s="24">
        <v>0.50940265730585721</v>
      </c>
    </row>
    <row r="267" spans="2:13" x14ac:dyDescent="0.2">
      <c r="B267" s="15" t="s">
        <v>796</v>
      </c>
      <c r="C267" s="21">
        <v>1</v>
      </c>
      <c r="D267" s="24">
        <v>8.5000000000000006E-2</v>
      </c>
      <c r="E267" s="24">
        <v>0.11706435605347139</v>
      </c>
      <c r="F267" s="24">
        <v>-3.2064356053471382E-2</v>
      </c>
      <c r="G267" s="24">
        <v>-0.13893689688813463</v>
      </c>
      <c r="H267" s="24">
        <v>2.5107990809540761E-2</v>
      </c>
      <c r="I267" s="24">
        <v>6.7527783047389156E-2</v>
      </c>
      <c r="J267" s="24">
        <v>0.16660092905955362</v>
      </c>
      <c r="K267" s="24">
        <v>0.23214537966691814</v>
      </c>
      <c r="L267" s="24">
        <v>-0.34094467521976035</v>
      </c>
      <c r="M267" s="24">
        <v>0.5750733873267031</v>
      </c>
    </row>
    <row r="268" spans="2:13" x14ac:dyDescent="0.2">
      <c r="B268" s="15" t="s">
        <v>797</v>
      </c>
      <c r="C268" s="21">
        <v>1</v>
      </c>
      <c r="D268" s="24">
        <v>0.16200000000000001</v>
      </c>
      <c r="E268" s="24">
        <v>0.21032605798390569</v>
      </c>
      <c r="F268" s="24">
        <v>-4.8326057983905685E-2</v>
      </c>
      <c r="G268" s="24">
        <v>-0.20939988702480156</v>
      </c>
      <c r="H268" s="24">
        <v>6.7789902630844376E-2</v>
      </c>
      <c r="I268" s="24">
        <v>7.6580610718886166E-2</v>
      </c>
      <c r="J268" s="24">
        <v>0.34407150524892521</v>
      </c>
      <c r="K268" s="24">
        <v>0.24053385831708796</v>
      </c>
      <c r="L268" s="24">
        <v>-0.26423294290721361</v>
      </c>
      <c r="M268" s="24">
        <v>0.68488505887502504</v>
      </c>
    </row>
    <row r="269" spans="2:13" x14ac:dyDescent="0.2">
      <c r="B269" s="15" t="s">
        <v>798</v>
      </c>
      <c r="C269" s="21">
        <v>1</v>
      </c>
      <c r="D269" s="24">
        <v>0.16300000000000001</v>
      </c>
      <c r="E269" s="24">
        <v>0.57198196782633215</v>
      </c>
      <c r="F269" s="24">
        <v>-0.40898196782633212</v>
      </c>
      <c r="G269" s="24">
        <v>-1.7721449137551513</v>
      </c>
      <c r="H269" s="24">
        <v>0.13152358311652299</v>
      </c>
      <c r="I269" s="24">
        <v>0.31249375841542815</v>
      </c>
      <c r="J269" s="24">
        <v>0.83147017723723615</v>
      </c>
      <c r="K269" s="24">
        <v>0.26563041808876958</v>
      </c>
      <c r="L269" s="24">
        <v>4.79089466871645E-2</v>
      </c>
      <c r="M269" s="24">
        <v>1.0960549889654998</v>
      </c>
    </row>
    <row r="270" spans="2:13" x14ac:dyDescent="0.2">
      <c r="B270" s="15" t="s">
        <v>799</v>
      </c>
      <c r="C270" s="21">
        <v>1</v>
      </c>
      <c r="D270" s="24">
        <v>0.151</v>
      </c>
      <c r="E270" s="24">
        <v>3.4830193398112594E-2</v>
      </c>
      <c r="F270" s="24">
        <v>0.1161698066018874</v>
      </c>
      <c r="G270" s="24">
        <v>0.50337117060592207</v>
      </c>
      <c r="H270" s="24">
        <v>2.3987404778920755E-2</v>
      </c>
      <c r="I270" s="24">
        <v>-1.2495529996924278E-2</v>
      </c>
      <c r="J270" s="24">
        <v>8.2155916793149458E-2</v>
      </c>
      <c r="K270" s="24">
        <v>0.23202685552804739</v>
      </c>
      <c r="L270" s="24">
        <v>-0.42294499679628922</v>
      </c>
      <c r="M270" s="24">
        <v>0.49260538359251443</v>
      </c>
    </row>
    <row r="271" spans="2:13" x14ac:dyDescent="0.2">
      <c r="B271" s="15" t="s">
        <v>800</v>
      </c>
      <c r="C271" s="21">
        <v>1</v>
      </c>
      <c r="D271" s="24">
        <v>-0.34</v>
      </c>
      <c r="E271" s="24">
        <v>5.5106466234327078E-2</v>
      </c>
      <c r="F271" s="24">
        <v>-0.3951064662343271</v>
      </c>
      <c r="G271" s="24">
        <v>-1.7120214816567594</v>
      </c>
      <c r="H271" s="24">
        <v>4.7543044227585277E-2</v>
      </c>
      <c r="I271" s="24">
        <v>-3.8693133230886009E-2</v>
      </c>
      <c r="J271" s="24">
        <v>0.14890606569954018</v>
      </c>
      <c r="K271" s="24">
        <v>0.2356298095586204</v>
      </c>
      <c r="L271" s="24">
        <v>-0.40977713803935739</v>
      </c>
      <c r="M271" s="24">
        <v>0.5199900705080116</v>
      </c>
    </row>
    <row r="272" spans="2:13" x14ac:dyDescent="0.2">
      <c r="B272" s="15" t="s">
        <v>801</v>
      </c>
      <c r="C272" s="21">
        <v>1</v>
      </c>
      <c r="D272" s="24">
        <v>0.13100000000000001</v>
      </c>
      <c r="E272" s="24">
        <v>0.24899711016202569</v>
      </c>
      <c r="F272" s="24">
        <v>-0.11799711016202569</v>
      </c>
      <c r="G272" s="24">
        <v>-0.51128899330895328</v>
      </c>
      <c r="H272" s="24">
        <v>3.9610917598000159E-2</v>
      </c>
      <c r="I272" s="24">
        <v>0.1708471249116873</v>
      </c>
      <c r="J272" s="24">
        <v>0.32714709541236409</v>
      </c>
      <c r="K272" s="24">
        <v>0.2341582603521839</v>
      </c>
      <c r="L272" s="24">
        <v>-0.21298321502215933</v>
      </c>
      <c r="M272" s="24">
        <v>0.71097743534621072</v>
      </c>
    </row>
    <row r="273" spans="2:13" x14ac:dyDescent="0.2">
      <c r="B273" s="15" t="s">
        <v>802</v>
      </c>
      <c r="C273" s="21">
        <v>1</v>
      </c>
      <c r="D273" s="24">
        <v>9.2999999999999999E-2</v>
      </c>
      <c r="E273" s="24">
        <v>0.27343243897715114</v>
      </c>
      <c r="F273" s="24">
        <v>-0.18043243897715114</v>
      </c>
      <c r="G273" s="24">
        <v>-0.78182524943391396</v>
      </c>
      <c r="H273" s="24">
        <v>4.4392115149194653E-2</v>
      </c>
      <c r="I273" s="24">
        <v>0.18584943523688843</v>
      </c>
      <c r="J273" s="24">
        <v>0.36101544271741381</v>
      </c>
      <c r="K273" s="24">
        <v>0.23501431017200836</v>
      </c>
      <c r="L273" s="24">
        <v>-0.19023682160287064</v>
      </c>
      <c r="M273" s="24">
        <v>0.73710169955717286</v>
      </c>
    </row>
    <row r="274" spans="2:13" x14ac:dyDescent="0.2">
      <c r="B274" s="15" t="s">
        <v>803</v>
      </c>
      <c r="C274" s="21">
        <v>1</v>
      </c>
      <c r="D274" s="24">
        <v>8.5000000000000006E-2</v>
      </c>
      <c r="E274" s="24">
        <v>2.7561684272882893E-2</v>
      </c>
      <c r="F274" s="24">
        <v>5.7438315727117113E-2</v>
      </c>
      <c r="G274" s="24">
        <v>0.24888388016582735</v>
      </c>
      <c r="H274" s="24">
        <v>5.0107693296354956E-2</v>
      </c>
      <c r="I274" s="24">
        <v>-7.1297815317106994E-2</v>
      </c>
      <c r="J274" s="24">
        <v>0.12642118386287279</v>
      </c>
      <c r="K274" s="24">
        <v>0.23616063818021657</v>
      </c>
      <c r="L274" s="24">
        <v>-0.43836921330940931</v>
      </c>
      <c r="M274" s="24">
        <v>0.49349258185517514</v>
      </c>
    </row>
    <row r="275" spans="2:13" x14ac:dyDescent="0.2">
      <c r="B275" s="15" t="s">
        <v>804</v>
      </c>
      <c r="C275" s="21">
        <v>1</v>
      </c>
      <c r="D275" s="24">
        <v>0.13400000000000001</v>
      </c>
      <c r="E275" s="24">
        <v>0.12127950237848523</v>
      </c>
      <c r="F275" s="24">
        <v>1.2720497621514781E-2</v>
      </c>
      <c r="G275" s="24">
        <v>5.511872633459055E-2</v>
      </c>
      <c r="H275" s="24">
        <v>2.5063563494915904E-2</v>
      </c>
      <c r="I275" s="24">
        <v>7.1830581822615855E-2</v>
      </c>
      <c r="J275" s="24">
        <v>0.17072842293435458</v>
      </c>
      <c r="K275" s="24">
        <v>0.23214057877344338</v>
      </c>
      <c r="L275" s="24">
        <v>-0.33672005701737046</v>
      </c>
      <c r="M275" s="24">
        <v>0.57927906177434085</v>
      </c>
    </row>
    <row r="276" spans="2:13" x14ac:dyDescent="0.2">
      <c r="B276" s="15" t="s">
        <v>805</v>
      </c>
      <c r="C276" s="21">
        <v>1</v>
      </c>
      <c r="D276" s="24">
        <v>-1.4999999999999999E-2</v>
      </c>
      <c r="E276" s="24">
        <v>3.7775467416140802E-2</v>
      </c>
      <c r="F276" s="24">
        <v>-5.2775467416140802E-2</v>
      </c>
      <c r="G276" s="24">
        <v>-0.22867946146779486</v>
      </c>
      <c r="H276" s="24">
        <v>3.8531647576901085E-2</v>
      </c>
      <c r="I276" s="24">
        <v>-3.8245182253385822E-2</v>
      </c>
      <c r="J276" s="24">
        <v>0.11379611708566742</v>
      </c>
      <c r="K276" s="24">
        <v>0.23397810573469496</v>
      </c>
      <c r="L276" s="24">
        <v>-0.42384942341930165</v>
      </c>
      <c r="M276" s="24">
        <v>0.49940035825158324</v>
      </c>
    </row>
    <row r="277" spans="2:13" x14ac:dyDescent="0.2">
      <c r="B277" s="15" t="s">
        <v>806</v>
      </c>
      <c r="C277" s="21">
        <v>1</v>
      </c>
      <c r="D277" s="24">
        <v>-0.13700000000000001</v>
      </c>
      <c r="E277" s="24">
        <v>6.4997487210042074E-2</v>
      </c>
      <c r="F277" s="24">
        <v>-0.20199748721004207</v>
      </c>
      <c r="G277" s="24">
        <v>-0.8752679768576086</v>
      </c>
      <c r="H277" s="24">
        <v>3.6454925827781773E-2</v>
      </c>
      <c r="I277" s="24">
        <v>-6.9259139253853297E-3</v>
      </c>
      <c r="J277" s="24">
        <v>0.13692088834546948</v>
      </c>
      <c r="K277" s="24">
        <v>0.23364508921720278</v>
      </c>
      <c r="L277" s="24">
        <v>-0.39597038183675476</v>
      </c>
      <c r="M277" s="24">
        <v>0.52596535625683893</v>
      </c>
    </row>
    <row r="278" spans="2:13" x14ac:dyDescent="0.2">
      <c r="B278" s="15" t="s">
        <v>807</v>
      </c>
      <c r="C278" s="21">
        <v>1</v>
      </c>
      <c r="D278" s="24">
        <v>0.16400000000000001</v>
      </c>
      <c r="E278" s="24">
        <v>0.1380918470010053</v>
      </c>
      <c r="F278" s="24">
        <v>2.590815299899471E-2</v>
      </c>
      <c r="G278" s="24">
        <v>0.11226167697802997</v>
      </c>
      <c r="H278" s="24">
        <v>2.3676141838843683E-2</v>
      </c>
      <c r="I278" s="24">
        <v>9.1380226879789792E-2</v>
      </c>
      <c r="J278" s="24">
        <v>0.18480346712222079</v>
      </c>
      <c r="K278" s="24">
        <v>0.23199488311292263</v>
      </c>
      <c r="L278" s="24">
        <v>-0.31962026351935879</v>
      </c>
      <c r="M278" s="24">
        <v>0.59580395752136939</v>
      </c>
    </row>
    <row r="279" spans="2:13" x14ac:dyDescent="0.2">
      <c r="B279" s="15" t="s">
        <v>808</v>
      </c>
      <c r="C279" s="21">
        <v>1</v>
      </c>
      <c r="D279" s="24">
        <v>0.04</v>
      </c>
      <c r="E279" s="24">
        <v>6.1042080598330994E-2</v>
      </c>
      <c r="F279" s="24">
        <v>-2.1042080598330994E-2</v>
      </c>
      <c r="G279" s="24">
        <v>-9.117667535648584E-2</v>
      </c>
      <c r="H279" s="24">
        <v>2.3928740374600351E-2</v>
      </c>
      <c r="I279" s="24">
        <v>1.3832098584972967E-2</v>
      </c>
      <c r="J279" s="24">
        <v>0.10825206261168902</v>
      </c>
      <c r="K279" s="24">
        <v>0.23202079802060982</v>
      </c>
      <c r="L279" s="24">
        <v>-0.39672115849406142</v>
      </c>
      <c r="M279" s="24">
        <v>0.51880531969072341</v>
      </c>
    </row>
    <row r="280" spans="2:13" x14ac:dyDescent="0.2">
      <c r="B280" s="15" t="s">
        <v>809</v>
      </c>
      <c r="C280" s="21">
        <v>1</v>
      </c>
      <c r="D280" s="24">
        <v>7.3999999999999996E-2</v>
      </c>
      <c r="E280" s="24">
        <v>0.19559662460562691</v>
      </c>
      <c r="F280" s="24">
        <v>-0.12159662460562691</v>
      </c>
      <c r="G280" s="24">
        <v>-0.52688591863824996</v>
      </c>
      <c r="H280" s="24">
        <v>3.4833797393733879E-2</v>
      </c>
      <c r="I280" s="24">
        <v>0.12687161348215276</v>
      </c>
      <c r="J280" s="24">
        <v>0.26432163572910106</v>
      </c>
      <c r="K280" s="24">
        <v>0.23339764253109604</v>
      </c>
      <c r="L280" s="24">
        <v>-0.26488304684206998</v>
      </c>
      <c r="M280" s="24">
        <v>0.65607629605332385</v>
      </c>
    </row>
    <row r="281" spans="2:13" x14ac:dyDescent="0.2">
      <c r="B281" s="15" t="s">
        <v>810</v>
      </c>
      <c r="C281" s="21">
        <v>1</v>
      </c>
      <c r="D281" s="24">
        <v>0.13100000000000001</v>
      </c>
      <c r="E281" s="24">
        <v>0.14630062593208534</v>
      </c>
      <c r="F281" s="24">
        <v>-1.5300625932085338E-2</v>
      </c>
      <c r="G281" s="24">
        <v>-6.6298586627000472E-2</v>
      </c>
      <c r="H281" s="24">
        <v>2.6304715846726921E-2</v>
      </c>
      <c r="I281" s="24">
        <v>9.4402985582046128E-2</v>
      </c>
      <c r="J281" s="24">
        <v>0.19819826628212456</v>
      </c>
      <c r="K281" s="24">
        <v>0.23227785984458921</v>
      </c>
      <c r="L281" s="24">
        <v>-0.31196978085473659</v>
      </c>
      <c r="M281" s="24">
        <v>0.60457103271890722</v>
      </c>
    </row>
    <row r="282" spans="2:13" x14ac:dyDescent="0.2">
      <c r="B282" s="15" t="s">
        <v>811</v>
      </c>
      <c r="C282" s="21">
        <v>1</v>
      </c>
      <c r="D282" s="24">
        <v>4.3999999999999997E-2</v>
      </c>
      <c r="E282" s="24">
        <v>0.15281804312490899</v>
      </c>
      <c r="F282" s="24">
        <v>-0.10881804312490899</v>
      </c>
      <c r="G282" s="24">
        <v>-0.47151551124249874</v>
      </c>
      <c r="H282" s="24">
        <v>2.7915313029312137E-2</v>
      </c>
      <c r="I282" s="24">
        <v>9.7742790295889337E-2</v>
      </c>
      <c r="J282" s="24">
        <v>0.20789329595392864</v>
      </c>
      <c r="K282" s="24">
        <v>0.23246576263985644</v>
      </c>
      <c r="L282" s="24">
        <v>-0.30582308470472397</v>
      </c>
      <c r="M282" s="24">
        <v>0.61145917095454194</v>
      </c>
    </row>
    <row r="283" spans="2:13" x14ac:dyDescent="0.2">
      <c r="B283" s="15" t="s">
        <v>812</v>
      </c>
      <c r="C283" s="21">
        <v>1</v>
      </c>
      <c r="D283" s="24">
        <v>2.3E-2</v>
      </c>
      <c r="E283" s="24">
        <v>0.15459948835086593</v>
      </c>
      <c r="F283" s="24">
        <v>-0.13159948835086593</v>
      </c>
      <c r="G283" s="24">
        <v>-0.57022896430680237</v>
      </c>
      <c r="H283" s="24">
        <v>2.8398417171056366E-2</v>
      </c>
      <c r="I283" s="24">
        <v>9.8571099774402871E-2</v>
      </c>
      <c r="J283" s="24">
        <v>0.21062787692732898</v>
      </c>
      <c r="K283" s="24">
        <v>0.23252427012255503</v>
      </c>
      <c r="L283" s="24">
        <v>-0.30415707126341618</v>
      </c>
      <c r="M283" s="24">
        <v>0.61335604796514809</v>
      </c>
    </row>
    <row r="284" spans="2:13" x14ac:dyDescent="0.2">
      <c r="B284" s="15" t="s">
        <v>813</v>
      </c>
      <c r="C284" s="21">
        <v>1</v>
      </c>
      <c r="D284" s="24">
        <v>2.1000000000000001E-2</v>
      </c>
      <c r="E284" s="24">
        <v>8.7488465034098642E-2</v>
      </c>
      <c r="F284" s="24">
        <v>-6.6488465034098637E-2</v>
      </c>
      <c r="G284" s="24">
        <v>-0.288098753497119</v>
      </c>
      <c r="H284" s="24">
        <v>3.0900713380639405E-2</v>
      </c>
      <c r="I284" s="24">
        <v>2.6523194816682E-2</v>
      </c>
      <c r="J284" s="24">
        <v>0.14845373525151528</v>
      </c>
      <c r="K284" s="24">
        <v>0.23284312355239958</v>
      </c>
      <c r="L284" s="24">
        <v>-0.37189717343900369</v>
      </c>
      <c r="M284" s="24">
        <v>0.546874103507201</v>
      </c>
    </row>
    <row r="285" spans="2:13" x14ac:dyDescent="0.2">
      <c r="B285" s="15" t="s">
        <v>814</v>
      </c>
      <c r="C285" s="21">
        <v>1</v>
      </c>
      <c r="D285" s="24">
        <v>4.2999999999999997E-2</v>
      </c>
      <c r="E285" s="24">
        <v>9.0450868067301349E-2</v>
      </c>
      <c r="F285" s="24">
        <v>-4.7450868067301352E-2</v>
      </c>
      <c r="G285" s="24">
        <v>-0.20560763337723059</v>
      </c>
      <c r="H285" s="24">
        <v>3.2299229284876683E-2</v>
      </c>
      <c r="I285" s="24">
        <v>2.6726409123238676E-2</v>
      </c>
      <c r="J285" s="24">
        <v>0.15417532701136402</v>
      </c>
      <c r="K285" s="24">
        <v>0.23303284384524561</v>
      </c>
      <c r="L285" s="24">
        <v>-0.36930907726327089</v>
      </c>
      <c r="M285" s="24">
        <v>0.55021081339787359</v>
      </c>
    </row>
    <row r="286" spans="2:13" x14ac:dyDescent="0.2">
      <c r="B286" s="15" t="s">
        <v>815</v>
      </c>
      <c r="C286" s="21">
        <v>1</v>
      </c>
      <c r="D286" s="24">
        <v>2.1999999999999999E-2</v>
      </c>
      <c r="E286" s="24">
        <v>0.13402512205927716</v>
      </c>
      <c r="F286" s="24">
        <v>-0.11202512205927717</v>
      </c>
      <c r="G286" s="24">
        <v>-0.48541198851693262</v>
      </c>
      <c r="H286" s="24">
        <v>2.756641876629877E-2</v>
      </c>
      <c r="I286" s="24">
        <v>7.9638216866763631E-2</v>
      </c>
      <c r="J286" s="24">
        <v>0.18841202725179068</v>
      </c>
      <c r="K286" s="24">
        <v>0.23242412426812439</v>
      </c>
      <c r="L286" s="24">
        <v>-0.32453385573864657</v>
      </c>
      <c r="M286" s="24">
        <v>0.59258409985720084</v>
      </c>
    </row>
    <row r="287" spans="2:13" x14ac:dyDescent="0.2">
      <c r="B287" s="15" t="s">
        <v>816</v>
      </c>
      <c r="C287" s="21">
        <v>1</v>
      </c>
      <c r="D287" s="24">
        <v>-2E-3</v>
      </c>
      <c r="E287" s="24">
        <v>0.13396630126688777</v>
      </c>
      <c r="F287" s="24">
        <v>-0.13596630126688777</v>
      </c>
      <c r="G287" s="24">
        <v>-0.58915064278465279</v>
      </c>
      <c r="H287" s="24">
        <v>2.6707025596162746E-2</v>
      </c>
      <c r="I287" s="24">
        <v>8.1274927701588118E-2</v>
      </c>
      <c r="J287" s="24">
        <v>0.18665767483218743</v>
      </c>
      <c r="K287" s="24">
        <v>0.23232376398982452</v>
      </c>
      <c r="L287" s="24">
        <v>-0.32439467166913261</v>
      </c>
      <c r="M287" s="24">
        <v>0.5923272742029082</v>
      </c>
    </row>
    <row r="288" spans="2:13" x14ac:dyDescent="0.2">
      <c r="B288" s="15" t="s">
        <v>817</v>
      </c>
      <c r="C288" s="21">
        <v>1</v>
      </c>
      <c r="D288" s="24">
        <v>3.3000000000000002E-2</v>
      </c>
      <c r="E288" s="24">
        <v>-3.9544475851417703E-2</v>
      </c>
      <c r="F288" s="24">
        <v>7.2544475851417711E-2</v>
      </c>
      <c r="G288" s="24">
        <v>0.31433983406259619</v>
      </c>
      <c r="H288" s="24">
        <v>3.2836606448888243E-2</v>
      </c>
      <c r="I288" s="24">
        <v>-0.10432914798891299</v>
      </c>
      <c r="J288" s="24">
        <v>2.5240196286077592E-2</v>
      </c>
      <c r="K288" s="24">
        <v>0.23310793384457071</v>
      </c>
      <c r="L288" s="24">
        <v>-0.49945256928598641</v>
      </c>
      <c r="M288" s="24">
        <v>0.42036361758315105</v>
      </c>
    </row>
    <row r="289" spans="2:13" x14ac:dyDescent="0.2">
      <c r="B289" s="15" t="s">
        <v>818</v>
      </c>
      <c r="C289" s="21">
        <v>1</v>
      </c>
      <c r="D289" s="24">
        <v>0.16400000000000001</v>
      </c>
      <c r="E289" s="24">
        <v>9.0281876809171296E-2</v>
      </c>
      <c r="F289" s="24">
        <v>7.371812319082871E-2</v>
      </c>
      <c r="G289" s="24">
        <v>0.31942532273128649</v>
      </c>
      <c r="H289" s="24">
        <v>5.0381454920631119E-2</v>
      </c>
      <c r="I289" s="24">
        <v>-9.1177381883034009E-3</v>
      </c>
      <c r="J289" s="24">
        <v>0.18968149180664601</v>
      </c>
      <c r="K289" s="24">
        <v>0.23621887540610545</v>
      </c>
      <c r="L289" s="24">
        <v>-0.37576391935715336</v>
      </c>
      <c r="M289" s="24">
        <v>0.55632767297549601</v>
      </c>
    </row>
    <row r="290" spans="2:13" x14ac:dyDescent="0.2">
      <c r="B290" s="15" t="s">
        <v>819</v>
      </c>
      <c r="C290" s="21">
        <v>1</v>
      </c>
      <c r="D290" s="24">
        <v>9.1999999999999998E-2</v>
      </c>
      <c r="E290" s="24">
        <v>7.3110165984594383E-2</v>
      </c>
      <c r="F290" s="24">
        <v>1.8889834015405615E-2</v>
      </c>
      <c r="G290" s="24">
        <v>8.1850853840810339E-2</v>
      </c>
      <c r="H290" s="24">
        <v>3.0504061182889706E-2</v>
      </c>
      <c r="I290" s="24">
        <v>1.2927466969345963E-2</v>
      </c>
      <c r="J290" s="24">
        <v>0.1332928649998428</v>
      </c>
      <c r="K290" s="24">
        <v>0.23279081564111387</v>
      </c>
      <c r="L290" s="24">
        <v>-0.38617227208964466</v>
      </c>
      <c r="M290" s="24">
        <v>0.53239260405883349</v>
      </c>
    </row>
    <row r="291" spans="2:13" x14ac:dyDescent="0.2">
      <c r="B291" s="15" t="s">
        <v>820</v>
      </c>
      <c r="C291" s="21">
        <v>1</v>
      </c>
      <c r="D291" s="24">
        <v>-2.3E-2</v>
      </c>
      <c r="E291" s="24">
        <v>7.1736198267890086E-2</v>
      </c>
      <c r="F291" s="24">
        <v>-9.4736198267890093E-2</v>
      </c>
      <c r="G291" s="24">
        <v>-0.41049798063525211</v>
      </c>
      <c r="H291" s="24">
        <v>3.5883536928795881E-2</v>
      </c>
      <c r="I291" s="24">
        <v>9.4011345674316349E-4</v>
      </c>
      <c r="J291" s="24">
        <v>0.14253228307903701</v>
      </c>
      <c r="K291" s="24">
        <v>0.23355661908994538</v>
      </c>
      <c r="L291" s="24">
        <v>-0.38905712447805024</v>
      </c>
      <c r="M291" s="24">
        <v>0.53252952101383044</v>
      </c>
    </row>
    <row r="292" spans="2:13" x14ac:dyDescent="0.2">
      <c r="B292" s="15" t="s">
        <v>821</v>
      </c>
      <c r="C292" s="21">
        <v>1</v>
      </c>
      <c r="D292" s="24">
        <v>8.5999999999999993E-2</v>
      </c>
      <c r="E292" s="24">
        <v>0.21302104903121191</v>
      </c>
      <c r="F292" s="24">
        <v>-0.12702104903121192</v>
      </c>
      <c r="G292" s="24">
        <v>-0.55039029514399274</v>
      </c>
      <c r="H292" s="24">
        <v>5.5274141049400961E-2</v>
      </c>
      <c r="I292" s="24">
        <v>0.10396845520910118</v>
      </c>
      <c r="J292" s="24">
        <v>0.32207364285332263</v>
      </c>
      <c r="K292" s="24">
        <v>0.23731054921127012</v>
      </c>
      <c r="L292" s="24">
        <v>-0.25517855464438655</v>
      </c>
      <c r="M292" s="24">
        <v>0.68122065270681043</v>
      </c>
    </row>
    <row r="293" spans="2:13" x14ac:dyDescent="0.2">
      <c r="B293" s="15" t="s">
        <v>822</v>
      </c>
      <c r="C293" s="21">
        <v>1</v>
      </c>
      <c r="D293" s="24">
        <v>-0.43</v>
      </c>
      <c r="E293" s="24">
        <v>-5.6150828128318734E-3</v>
      </c>
      <c r="F293" s="24">
        <v>-0.42438491718716814</v>
      </c>
      <c r="G293" s="24">
        <v>-1.838886874315683</v>
      </c>
      <c r="H293" s="24">
        <v>2.7240796519073258E-2</v>
      </c>
      <c r="I293" s="24">
        <v>-5.935955467229026E-2</v>
      </c>
      <c r="J293" s="24">
        <v>4.8129389046626517E-2</v>
      </c>
      <c r="K293" s="24">
        <v>0.23238572910830635</v>
      </c>
      <c r="L293" s="24">
        <v>-0.46409830924331902</v>
      </c>
      <c r="M293" s="24">
        <v>0.45286814361765532</v>
      </c>
    </row>
    <row r="294" spans="2:13" x14ac:dyDescent="0.2">
      <c r="B294" s="15" t="s">
        <v>823</v>
      </c>
      <c r="C294" s="21">
        <v>1</v>
      </c>
      <c r="D294" s="24">
        <v>-0.97899999999999998</v>
      </c>
      <c r="E294" s="24">
        <v>1.95746934279293E-2</v>
      </c>
      <c r="F294" s="24">
        <v>-0.99857469342792926</v>
      </c>
      <c r="G294" s="24">
        <v>-4.3268877436531765</v>
      </c>
      <c r="H294" s="24">
        <v>2.3765724252656009E-2</v>
      </c>
      <c r="I294" s="24">
        <v>-2.7313667469381644E-2</v>
      </c>
      <c r="J294" s="24">
        <v>6.6463054325240245E-2</v>
      </c>
      <c r="K294" s="24">
        <v>0.23200404252395876</v>
      </c>
      <c r="L294" s="24">
        <v>-0.43815548806581239</v>
      </c>
      <c r="M294" s="24">
        <v>0.47730487492167095</v>
      </c>
    </row>
    <row r="295" spans="2:13" x14ac:dyDescent="0.2">
      <c r="B295" s="15" t="s">
        <v>824</v>
      </c>
      <c r="C295" s="21">
        <v>1</v>
      </c>
      <c r="D295" s="24">
        <v>0.14199999999999999</v>
      </c>
      <c r="E295" s="24">
        <v>0.11351768940339463</v>
      </c>
      <c r="F295" s="24">
        <v>2.8482310596605359E-2</v>
      </c>
      <c r="G295" s="24">
        <v>0.12341566579092302</v>
      </c>
      <c r="H295" s="24">
        <v>2.681025266175311E-2</v>
      </c>
      <c r="I295" s="24">
        <v>6.0622654975319858E-2</v>
      </c>
      <c r="J295" s="24">
        <v>0.16641272383146941</v>
      </c>
      <c r="K295" s="24">
        <v>0.23233565319595834</v>
      </c>
      <c r="L295" s="24">
        <v>-0.34486674022942398</v>
      </c>
      <c r="M295" s="24">
        <v>0.57190211903621324</v>
      </c>
    </row>
    <row r="296" spans="2:13" x14ac:dyDescent="0.2">
      <c r="B296" s="15" t="s">
        <v>825</v>
      </c>
      <c r="C296" s="21">
        <v>1</v>
      </c>
      <c r="D296" s="24">
        <v>5.1999999999999998E-2</v>
      </c>
      <c r="E296" s="24">
        <v>0.19545635398847955</v>
      </c>
      <c r="F296" s="24">
        <v>-0.14345635398847956</v>
      </c>
      <c r="G296" s="24">
        <v>-0.62160551825232413</v>
      </c>
      <c r="H296" s="24">
        <v>3.3758885100006235E-2</v>
      </c>
      <c r="I296" s="24">
        <v>0.12885208090881339</v>
      </c>
      <c r="J296" s="24">
        <v>0.2620606270681457</v>
      </c>
      <c r="K296" s="24">
        <v>0.23323963732908051</v>
      </c>
      <c r="L296" s="24">
        <v>-0.26471158259025251</v>
      </c>
      <c r="M296" s="24">
        <v>0.65562429056721161</v>
      </c>
    </row>
    <row r="297" spans="2:13" x14ac:dyDescent="0.2">
      <c r="B297" s="15" t="s">
        <v>826</v>
      </c>
      <c r="C297" s="21">
        <v>1</v>
      </c>
      <c r="D297" s="24">
        <v>7.4999999999999997E-2</v>
      </c>
      <c r="E297" s="24">
        <v>0.17952888796778041</v>
      </c>
      <c r="F297" s="24">
        <v>-0.10452888796778041</v>
      </c>
      <c r="G297" s="24">
        <v>-0.45293032877978506</v>
      </c>
      <c r="H297" s="24">
        <v>3.0495528569410246E-2</v>
      </c>
      <c r="I297" s="24">
        <v>0.11936302329159815</v>
      </c>
      <c r="J297" s="24">
        <v>0.23969475264396267</v>
      </c>
      <c r="K297" s="24">
        <v>0.23278969771219107</v>
      </c>
      <c r="L297" s="24">
        <v>-0.27975134449916339</v>
      </c>
      <c r="M297" s="24">
        <v>0.63880912043472415</v>
      </c>
    </row>
    <row r="298" spans="2:13" x14ac:dyDescent="0.2">
      <c r="B298" s="15" t="s">
        <v>827</v>
      </c>
      <c r="C298" s="21">
        <v>1</v>
      </c>
      <c r="D298" s="24">
        <v>5.0999999999999997E-2</v>
      </c>
      <c r="E298" s="24">
        <v>-6.494644915500504E-2</v>
      </c>
      <c r="F298" s="24">
        <v>0.11594644915500504</v>
      </c>
      <c r="G298" s="24">
        <v>0.50240334856343538</v>
      </c>
      <c r="H298" s="24">
        <v>4.1845966400023853E-2</v>
      </c>
      <c r="I298" s="24">
        <v>-0.14750605280107473</v>
      </c>
      <c r="J298" s="24">
        <v>1.7613154491064653E-2</v>
      </c>
      <c r="K298" s="24">
        <v>0.23454669258413668</v>
      </c>
      <c r="L298" s="24">
        <v>-0.52769312803758051</v>
      </c>
      <c r="M298" s="24">
        <v>0.3978002297275704</v>
      </c>
    </row>
    <row r="299" spans="2:13" x14ac:dyDescent="0.2">
      <c r="B299" s="15" t="s">
        <v>828</v>
      </c>
      <c r="C299" s="21">
        <v>1</v>
      </c>
      <c r="D299" s="24">
        <v>7.0999999999999994E-2</v>
      </c>
      <c r="E299" s="24">
        <v>6.2354669520135131E-2</v>
      </c>
      <c r="F299" s="24">
        <v>8.6453304798648628E-3</v>
      </c>
      <c r="G299" s="24">
        <v>3.7460767571372802E-2</v>
      </c>
      <c r="H299" s="24">
        <v>2.2998398197961952E-2</v>
      </c>
      <c r="I299" s="24">
        <v>1.6980197305361759E-2</v>
      </c>
      <c r="J299" s="24">
        <v>0.1077291417349085</v>
      </c>
      <c r="K299" s="24">
        <v>0.23192669621645026</v>
      </c>
      <c r="L299" s="24">
        <v>-0.39522291230771894</v>
      </c>
      <c r="M299" s="24">
        <v>0.51993225134798915</v>
      </c>
    </row>
    <row r="300" spans="2:13" x14ac:dyDescent="0.2">
      <c r="B300" s="15" t="s">
        <v>829</v>
      </c>
      <c r="C300" s="21">
        <v>1</v>
      </c>
      <c r="D300" s="24">
        <v>0.14199999999999999</v>
      </c>
      <c r="E300" s="24">
        <v>9.7254007656592131E-2</v>
      </c>
      <c r="F300" s="24">
        <v>4.4745992343407856E-2</v>
      </c>
      <c r="G300" s="24">
        <v>0.1938872345980035</v>
      </c>
      <c r="H300" s="24">
        <v>2.2395057678629551E-2</v>
      </c>
      <c r="I300" s="24">
        <v>5.3069890413275901E-2</v>
      </c>
      <c r="J300" s="24">
        <v>0.14143812489990837</v>
      </c>
      <c r="K300" s="24">
        <v>0.23186764480331171</v>
      </c>
      <c r="L300" s="24">
        <v>-0.36020706924419549</v>
      </c>
      <c r="M300" s="24">
        <v>0.55471508455737972</v>
      </c>
    </row>
    <row r="301" spans="2:13" x14ac:dyDescent="0.2">
      <c r="B301" s="15" t="s">
        <v>830</v>
      </c>
      <c r="C301" s="21">
        <v>1</v>
      </c>
      <c r="D301" s="24">
        <v>-0.156</v>
      </c>
      <c r="E301" s="24">
        <v>-4.5312683583894044E-2</v>
      </c>
      <c r="F301" s="24">
        <v>-0.11068731641610596</v>
      </c>
      <c r="G301" s="24">
        <v>-0.47961519146316739</v>
      </c>
      <c r="H301" s="24">
        <v>3.6946206772870097E-2</v>
      </c>
      <c r="I301" s="24">
        <v>-0.11820535281358954</v>
      </c>
      <c r="J301" s="24">
        <v>2.7579985645801462E-2</v>
      </c>
      <c r="K301" s="24">
        <v>0.23372224603813233</v>
      </c>
      <c r="L301" s="24">
        <v>-0.50643277845082457</v>
      </c>
      <c r="M301" s="24">
        <v>0.4158074112830365</v>
      </c>
    </row>
    <row r="302" spans="2:13" x14ac:dyDescent="0.2">
      <c r="B302" s="15" t="s">
        <v>831</v>
      </c>
      <c r="C302" s="21">
        <v>1</v>
      </c>
      <c r="D302" s="24">
        <v>-7.1999999999999995E-2</v>
      </c>
      <c r="E302" s="24">
        <v>1.1153618509937761E-2</v>
      </c>
      <c r="F302" s="24">
        <v>-8.3153618509937757E-2</v>
      </c>
      <c r="G302" s="24">
        <v>-0.36030992487496821</v>
      </c>
      <c r="H302" s="24">
        <v>3.3299036859657807E-2</v>
      </c>
      <c r="I302" s="24">
        <v>-5.4543401332998565E-2</v>
      </c>
      <c r="J302" s="24">
        <v>7.685063835287409E-2</v>
      </c>
      <c r="K302" s="24">
        <v>0.23317352326965948</v>
      </c>
      <c r="L302" s="24">
        <v>-0.44888387896054066</v>
      </c>
      <c r="M302" s="24">
        <v>0.47119111598041613</v>
      </c>
    </row>
    <row r="303" spans="2:13" x14ac:dyDescent="0.2">
      <c r="B303" s="15" t="s">
        <v>832</v>
      </c>
      <c r="C303" s="21">
        <v>1</v>
      </c>
      <c r="D303" s="24">
        <v>1E-3</v>
      </c>
      <c r="E303" s="24">
        <v>0.11835814800175928</v>
      </c>
      <c r="F303" s="24">
        <v>-0.11735814800175928</v>
      </c>
      <c r="G303" s="24">
        <v>-0.50852032957442184</v>
      </c>
      <c r="H303" s="24">
        <v>3.6951620035384207E-2</v>
      </c>
      <c r="I303" s="24">
        <v>4.5454798726983089E-2</v>
      </c>
      <c r="J303" s="24">
        <v>0.19126149727653546</v>
      </c>
      <c r="K303" s="24">
        <v>0.23372310181375952</v>
      </c>
      <c r="L303" s="24">
        <v>-0.34276363525960141</v>
      </c>
      <c r="M303" s="24">
        <v>0.57947993126311992</v>
      </c>
    </row>
    <row r="304" spans="2:13" x14ac:dyDescent="0.2">
      <c r="B304" s="15" t="s">
        <v>833</v>
      </c>
      <c r="C304" s="21">
        <v>1</v>
      </c>
      <c r="D304" s="24">
        <v>8.9999999999999993E-3</v>
      </c>
      <c r="E304" s="24">
        <v>6.7212514566442798E-3</v>
      </c>
      <c r="F304" s="24">
        <v>2.2787485433557195E-3</v>
      </c>
      <c r="G304" s="24">
        <v>9.8739625668523064E-3</v>
      </c>
      <c r="H304" s="24">
        <v>2.4258570010261934E-2</v>
      </c>
      <c r="I304" s="24">
        <v>-4.1139464816991989E-2</v>
      </c>
      <c r="J304" s="24">
        <v>5.4581967730280553E-2</v>
      </c>
      <c r="K304" s="24">
        <v>0.23205504587737014</v>
      </c>
      <c r="L304" s="24">
        <v>-0.45110955662084057</v>
      </c>
      <c r="M304" s="24">
        <v>0.46455205953412909</v>
      </c>
    </row>
    <row r="305" spans="2:13" x14ac:dyDescent="0.2">
      <c r="B305" s="15" t="s">
        <v>834</v>
      </c>
      <c r="C305" s="21">
        <v>1</v>
      </c>
      <c r="D305" s="24">
        <v>0.111</v>
      </c>
      <c r="E305" s="24">
        <v>2.3236774742431333E-2</v>
      </c>
      <c r="F305" s="24">
        <v>8.7763225257568661E-2</v>
      </c>
      <c r="G305" s="24">
        <v>0.38028364448818675</v>
      </c>
      <c r="H305" s="24">
        <v>2.2878277337804693E-2</v>
      </c>
      <c r="I305" s="24">
        <v>-2.1900706157351096E-2</v>
      </c>
      <c r="J305" s="24">
        <v>6.8374255642213763E-2</v>
      </c>
      <c r="K305" s="24">
        <v>0.23191481555120858</v>
      </c>
      <c r="L305" s="24">
        <v>-0.43431736723929681</v>
      </c>
      <c r="M305" s="24">
        <v>0.48079091672415952</v>
      </c>
    </row>
    <row r="306" spans="2:13" x14ac:dyDescent="0.2">
      <c r="B306" s="15" t="s">
        <v>835</v>
      </c>
      <c r="C306" s="21">
        <v>1</v>
      </c>
      <c r="D306" s="24">
        <v>9.8000000000000004E-2</v>
      </c>
      <c r="E306" s="24">
        <v>2.2500740314013605E-2</v>
      </c>
      <c r="F306" s="24">
        <v>7.5499259685986392E-2</v>
      </c>
      <c r="G306" s="24">
        <v>0.32714310060147778</v>
      </c>
      <c r="H306" s="24">
        <v>2.2029646823690251E-2</v>
      </c>
      <c r="I306" s="24">
        <v>-2.0962443038963725E-2</v>
      </c>
      <c r="J306" s="24">
        <v>6.5963923666990942E-2</v>
      </c>
      <c r="K306" s="24">
        <v>0.2318326366959193</v>
      </c>
      <c r="L306" s="24">
        <v>-0.43489126767238723</v>
      </c>
      <c r="M306" s="24">
        <v>0.47989274830041445</v>
      </c>
    </row>
    <row r="307" spans="2:13" x14ac:dyDescent="0.2">
      <c r="B307" s="15" t="s">
        <v>836</v>
      </c>
      <c r="C307" s="21">
        <v>1</v>
      </c>
      <c r="D307" s="24">
        <v>0.104</v>
      </c>
      <c r="E307" s="24">
        <v>7.2165736975436046E-2</v>
      </c>
      <c r="F307" s="24">
        <v>3.183426302456395E-2</v>
      </c>
      <c r="G307" s="24">
        <v>0.13793988913975885</v>
      </c>
      <c r="H307" s="24">
        <v>2.3815661083568047E-2</v>
      </c>
      <c r="I307" s="24">
        <v>2.5178853679860301E-2</v>
      </c>
      <c r="J307" s="24">
        <v>0.11915262027101178</v>
      </c>
      <c r="K307" s="24">
        <v>0.23200916320493239</v>
      </c>
      <c r="L307" s="24">
        <v>-0.38557454731740315</v>
      </c>
      <c r="M307" s="24">
        <v>0.52990602126827524</v>
      </c>
    </row>
    <row r="308" spans="2:13" x14ac:dyDescent="0.2">
      <c r="B308" s="15" t="s">
        <v>837</v>
      </c>
      <c r="C308" s="21">
        <v>1</v>
      </c>
      <c r="D308" s="24">
        <v>0.121</v>
      </c>
      <c r="E308" s="24">
        <v>0.11876499026028886</v>
      </c>
      <c r="F308" s="24">
        <v>2.2350097397111357E-3</v>
      </c>
      <c r="G308" s="24">
        <v>9.6844395450319445E-3</v>
      </c>
      <c r="H308" s="24">
        <v>2.884064445720114E-2</v>
      </c>
      <c r="I308" s="24">
        <v>6.186411354203996E-2</v>
      </c>
      <c r="J308" s="24">
        <v>0.17566586697853775</v>
      </c>
      <c r="K308" s="24">
        <v>0.23257869393156433</v>
      </c>
      <c r="L308" s="24">
        <v>-0.34009894429325899</v>
      </c>
      <c r="M308" s="24">
        <v>0.57762892481383665</v>
      </c>
    </row>
    <row r="309" spans="2:13" x14ac:dyDescent="0.2">
      <c r="B309" s="15" t="s">
        <v>838</v>
      </c>
      <c r="C309" s="21">
        <v>1</v>
      </c>
      <c r="D309" s="24">
        <v>0.10299999999999999</v>
      </c>
      <c r="E309" s="24">
        <v>6.8042368786523102E-2</v>
      </c>
      <c r="F309" s="24">
        <v>3.4957631213476892E-2</v>
      </c>
      <c r="G309" s="24">
        <v>0.15147364242278158</v>
      </c>
      <c r="H309" s="24">
        <v>2.2205036832828085E-2</v>
      </c>
      <c r="I309" s="24">
        <v>2.4233151373787704E-2</v>
      </c>
      <c r="J309" s="24">
        <v>0.1118515861992585</v>
      </c>
      <c r="K309" s="24">
        <v>0.23184936868353306</v>
      </c>
      <c r="L309" s="24">
        <v>-0.3893826504165957</v>
      </c>
      <c r="M309" s="24">
        <v>0.52546738798964188</v>
      </c>
    </row>
    <row r="310" spans="2:13" x14ac:dyDescent="0.2">
      <c r="B310" s="15" t="s">
        <v>839</v>
      </c>
      <c r="C310" s="21">
        <v>1</v>
      </c>
      <c r="D310" s="24">
        <v>0.159</v>
      </c>
      <c r="E310" s="24">
        <v>-9.8105628650597021E-2</v>
      </c>
      <c r="F310" s="24">
        <v>0.25710562865059705</v>
      </c>
      <c r="G310" s="24">
        <v>1.1140550634360775</v>
      </c>
      <c r="H310" s="24">
        <v>4.7124255842976852E-2</v>
      </c>
      <c r="I310" s="24">
        <v>-0.19107898353313441</v>
      </c>
      <c r="J310" s="24">
        <v>-5.1322737680596364E-3</v>
      </c>
      <c r="K310" s="24">
        <v>0.23554566773124894</v>
      </c>
      <c r="L310" s="24">
        <v>-0.56282322610174962</v>
      </c>
      <c r="M310" s="24">
        <v>0.36661196880055558</v>
      </c>
    </row>
    <row r="311" spans="2:13" x14ac:dyDescent="0.2">
      <c r="B311" s="15" t="s">
        <v>840</v>
      </c>
      <c r="C311" s="21">
        <v>1</v>
      </c>
      <c r="D311" s="24">
        <v>8.8999999999999996E-2</v>
      </c>
      <c r="E311" s="24">
        <v>-0.11548553632316108</v>
      </c>
      <c r="F311" s="24">
        <v>0.20448553632316108</v>
      </c>
      <c r="G311" s="24">
        <v>0.886048852123139</v>
      </c>
      <c r="H311" s="24">
        <v>4.6059075345728367E-2</v>
      </c>
      <c r="I311" s="24">
        <v>-0.2063573534177145</v>
      </c>
      <c r="J311" s="24">
        <v>-2.4613719228607681E-2</v>
      </c>
      <c r="K311" s="24">
        <v>0.23533487739795192</v>
      </c>
      <c r="L311" s="24">
        <v>-0.57978725697980826</v>
      </c>
      <c r="M311" s="24">
        <v>0.34881618433348605</v>
      </c>
    </row>
    <row r="312" spans="2:13" x14ac:dyDescent="0.2">
      <c r="B312" s="15" t="s">
        <v>841</v>
      </c>
      <c r="C312" s="21">
        <v>1</v>
      </c>
      <c r="D312" s="24">
        <v>-0.307</v>
      </c>
      <c r="E312" s="24">
        <v>-0.17594816778916661</v>
      </c>
      <c r="F312" s="24">
        <v>-0.13105183221083339</v>
      </c>
      <c r="G312" s="24">
        <v>-0.56785593537302415</v>
      </c>
      <c r="H312" s="24">
        <v>5.3308664355346654E-2</v>
      </c>
      <c r="I312" s="24">
        <v>-0.28112299295645621</v>
      </c>
      <c r="J312" s="24">
        <v>-7.0773342621877025E-2</v>
      </c>
      <c r="K312" s="24">
        <v>0.23686046481748826</v>
      </c>
      <c r="L312" s="24">
        <v>-0.64325978171677622</v>
      </c>
      <c r="M312" s="24">
        <v>0.29136344613844295</v>
      </c>
    </row>
    <row r="313" spans="2:13" x14ac:dyDescent="0.2">
      <c r="B313" s="15" t="s">
        <v>842</v>
      </c>
      <c r="C313" s="21">
        <v>1</v>
      </c>
      <c r="D313" s="24">
        <v>0.16300000000000001</v>
      </c>
      <c r="E313" s="24">
        <v>-5.7402598944170352E-2</v>
      </c>
      <c r="F313" s="24">
        <v>0.22040259894417036</v>
      </c>
      <c r="G313" s="24">
        <v>0.95501849818274631</v>
      </c>
      <c r="H313" s="24">
        <v>5.3217051124713428E-2</v>
      </c>
      <c r="I313" s="24">
        <v>-0.1623966766545244</v>
      </c>
      <c r="J313" s="24">
        <v>4.7591478766183679E-2</v>
      </c>
      <c r="K313" s="24">
        <v>0.23683986283693029</v>
      </c>
      <c r="L313" s="24">
        <v>-0.52467356638908358</v>
      </c>
      <c r="M313" s="24">
        <v>0.40986836850074282</v>
      </c>
    </row>
    <row r="314" spans="2:13" x14ac:dyDescent="0.2">
      <c r="B314" s="15" t="s">
        <v>843</v>
      </c>
      <c r="C314" s="21">
        <v>1</v>
      </c>
      <c r="D314" s="24">
        <v>0.23300000000000001</v>
      </c>
      <c r="E314" s="24">
        <v>-6.6435018579585309E-2</v>
      </c>
      <c r="F314" s="24">
        <v>0.29943501857958532</v>
      </c>
      <c r="G314" s="24">
        <v>1.2974710058642986</v>
      </c>
      <c r="H314" s="24">
        <v>4.6243771577561793E-2</v>
      </c>
      <c r="I314" s="24">
        <v>-0.15767123035794942</v>
      </c>
      <c r="J314" s="24">
        <v>2.4801193198778798E-2</v>
      </c>
      <c r="K314" s="24">
        <v>0.23537109531104983</v>
      </c>
      <c r="L314" s="24">
        <v>-0.53080819502534404</v>
      </c>
      <c r="M314" s="24">
        <v>0.39793815786617337</v>
      </c>
    </row>
    <row r="315" spans="2:13" x14ac:dyDescent="0.2">
      <c r="B315" s="15" t="s">
        <v>844</v>
      </c>
      <c r="C315" s="21">
        <v>1</v>
      </c>
      <c r="D315" s="24">
        <v>0.13400000000000001</v>
      </c>
      <c r="E315" s="24">
        <v>0.17765239701650301</v>
      </c>
      <c r="F315" s="24">
        <v>-4.3652397016503003E-2</v>
      </c>
      <c r="G315" s="24">
        <v>-0.18914861639783925</v>
      </c>
      <c r="H315" s="24">
        <v>3.5459183952374365E-2</v>
      </c>
      <c r="I315" s="24">
        <v>0.10769353539682169</v>
      </c>
      <c r="J315" s="24">
        <v>0.24761125863618433</v>
      </c>
      <c r="K315" s="24">
        <v>0.23349179819594074</v>
      </c>
      <c r="L315" s="24">
        <v>-0.2830130379596616</v>
      </c>
      <c r="M315" s="24">
        <v>0.63831783199266767</v>
      </c>
    </row>
    <row r="316" spans="2:13" x14ac:dyDescent="0.2">
      <c r="B316" s="15" t="s">
        <v>845</v>
      </c>
      <c r="C316" s="21">
        <v>1</v>
      </c>
      <c r="D316" s="24">
        <v>0.13600000000000001</v>
      </c>
      <c r="E316" s="24">
        <v>0.15511097032400914</v>
      </c>
      <c r="F316" s="24">
        <v>-1.911097032400913E-2</v>
      </c>
      <c r="G316" s="24">
        <v>-8.2809051549675383E-2</v>
      </c>
      <c r="H316" s="24">
        <v>3.3786509356570557E-2</v>
      </c>
      <c r="I316" s="24">
        <v>8.8452196228613875E-2</v>
      </c>
      <c r="J316" s="24">
        <v>0.22176974441940439</v>
      </c>
      <c r="K316" s="24">
        <v>0.23324363723949088</v>
      </c>
      <c r="L316" s="24">
        <v>-0.30506485784013748</v>
      </c>
      <c r="M316" s="24">
        <v>0.61528679848815571</v>
      </c>
    </row>
    <row r="317" spans="2:13" x14ac:dyDescent="0.2">
      <c r="B317" s="15" t="s">
        <v>846</v>
      </c>
      <c r="C317" s="21">
        <v>1</v>
      </c>
      <c r="D317" s="24">
        <v>7.0999999999999994E-2</v>
      </c>
      <c r="E317" s="24">
        <v>8.0286976540121305E-2</v>
      </c>
      <c r="F317" s="24">
        <v>-9.2869765401213111E-3</v>
      </c>
      <c r="G317" s="24">
        <v>-4.0241060815492904E-2</v>
      </c>
      <c r="H317" s="24">
        <v>2.9450649793246825E-2</v>
      </c>
      <c r="I317" s="24">
        <v>2.2182595563314034E-2</v>
      </c>
      <c r="J317" s="24">
        <v>0.13839135751692858</v>
      </c>
      <c r="K317" s="24">
        <v>0.23265512431805591</v>
      </c>
      <c r="L317" s="24">
        <v>-0.37872775062160624</v>
      </c>
      <c r="M317" s="24">
        <v>0.53930170370184882</v>
      </c>
    </row>
    <row r="318" spans="2:13" x14ac:dyDescent="0.2">
      <c r="B318" s="15" t="s">
        <v>847</v>
      </c>
      <c r="C318" s="21">
        <v>1</v>
      </c>
      <c r="D318" s="24">
        <v>7.0000000000000007E-2</v>
      </c>
      <c r="E318" s="24">
        <v>0.16211924668509417</v>
      </c>
      <c r="F318" s="24">
        <v>-9.2119246685094164E-2</v>
      </c>
      <c r="G318" s="24">
        <v>-0.39915856275909628</v>
      </c>
      <c r="H318" s="24">
        <v>3.0654664536712891E-2</v>
      </c>
      <c r="I318" s="24">
        <v>0.10163941620726819</v>
      </c>
      <c r="J318" s="24">
        <v>0.22259907716292016</v>
      </c>
      <c r="K318" s="24">
        <v>0.23281059803209989</v>
      </c>
      <c r="L318" s="24">
        <v>-0.29720222087034665</v>
      </c>
      <c r="M318" s="24">
        <v>0.62144071424053493</v>
      </c>
    </row>
    <row r="319" spans="2:13" x14ac:dyDescent="0.2">
      <c r="B319" s="15" t="s">
        <v>848</v>
      </c>
      <c r="C319" s="21">
        <v>1</v>
      </c>
      <c r="D319" s="24">
        <v>0.26600000000000001</v>
      </c>
      <c r="E319" s="24">
        <v>0.18841580911714018</v>
      </c>
      <c r="F319" s="24">
        <v>7.7584190882859838E-2</v>
      </c>
      <c r="G319" s="24">
        <v>0.33617724026222112</v>
      </c>
      <c r="H319" s="24">
        <v>3.2516797583301296E-2</v>
      </c>
      <c r="I319" s="24">
        <v>0.12426210085637691</v>
      </c>
      <c r="J319" s="24">
        <v>0.25256951737790345</v>
      </c>
      <c r="K319" s="24">
        <v>0.23306309923125748</v>
      </c>
      <c r="L319" s="24">
        <v>-0.27140382829112053</v>
      </c>
      <c r="M319" s="24">
        <v>0.64823544652540088</v>
      </c>
    </row>
    <row r="320" spans="2:13" x14ac:dyDescent="0.2">
      <c r="B320" s="15" t="s">
        <v>849</v>
      </c>
      <c r="C320" s="21">
        <v>1</v>
      </c>
      <c r="D320" s="24">
        <v>0.22600000000000001</v>
      </c>
      <c r="E320" s="24">
        <v>0.15512569777329688</v>
      </c>
      <c r="F320" s="24">
        <v>7.0874302226703129E-2</v>
      </c>
      <c r="G320" s="24">
        <v>0.30710286537701642</v>
      </c>
      <c r="H320" s="24">
        <v>3.0171185365717203E-2</v>
      </c>
      <c r="I320" s="24">
        <v>9.559974295332907E-2</v>
      </c>
      <c r="J320" s="24">
        <v>0.21465165259326469</v>
      </c>
      <c r="K320" s="24">
        <v>0.23274743075827509</v>
      </c>
      <c r="L320" s="24">
        <v>-0.30407114450666273</v>
      </c>
      <c r="M320" s="24">
        <v>0.61432254005325648</v>
      </c>
    </row>
    <row r="321" spans="2:13" x14ac:dyDescent="0.2">
      <c r="B321" s="15" t="s">
        <v>850</v>
      </c>
      <c r="C321" s="21">
        <v>1</v>
      </c>
      <c r="D321" s="24">
        <v>0.182</v>
      </c>
      <c r="E321" s="24">
        <v>0.10916487136945401</v>
      </c>
      <c r="F321" s="24">
        <v>7.2835128630545989E-2</v>
      </c>
      <c r="G321" s="24">
        <v>0.31559925106559644</v>
      </c>
      <c r="H321" s="24">
        <v>3.2035480581949015E-2</v>
      </c>
      <c r="I321" s="24">
        <v>4.5960772934399929E-2</v>
      </c>
      <c r="J321" s="24">
        <v>0.17236896980450808</v>
      </c>
      <c r="K321" s="24">
        <v>0.23299643369442807</v>
      </c>
      <c r="L321" s="24">
        <v>-0.3505232388984158</v>
      </c>
      <c r="M321" s="24">
        <v>0.56885298163732378</v>
      </c>
    </row>
    <row r="322" spans="2:13" x14ac:dyDescent="0.2">
      <c r="B322" s="15" t="s">
        <v>851</v>
      </c>
      <c r="C322" s="21">
        <v>1</v>
      </c>
      <c r="D322" s="24">
        <v>0.26200000000000001</v>
      </c>
      <c r="E322" s="24">
        <v>4.1770766610817231E-2</v>
      </c>
      <c r="F322" s="24">
        <v>0.22022923338918277</v>
      </c>
      <c r="G322" s="24">
        <v>0.95426729419171341</v>
      </c>
      <c r="H322" s="24">
        <v>3.6369424395044793E-2</v>
      </c>
      <c r="I322" s="24">
        <v>-2.9983945281531005E-2</v>
      </c>
      <c r="J322" s="24">
        <v>0.11352547850316547</v>
      </c>
      <c r="K322" s="24">
        <v>0.23363176395565835</v>
      </c>
      <c r="L322" s="24">
        <v>-0.41917081248724058</v>
      </c>
      <c r="M322" s="24">
        <v>0.50271234570887502</v>
      </c>
    </row>
    <row r="323" spans="2:13" x14ac:dyDescent="0.2">
      <c r="B323" s="15" t="s">
        <v>852</v>
      </c>
      <c r="C323" s="21">
        <v>1</v>
      </c>
      <c r="D323" s="24">
        <v>7.0999999999999994E-2</v>
      </c>
      <c r="E323" s="24">
        <v>5.4181409772965497E-2</v>
      </c>
      <c r="F323" s="24">
        <v>1.6818590227034497E-2</v>
      </c>
      <c r="G323" s="24">
        <v>7.287602259282859E-2</v>
      </c>
      <c r="H323" s="24">
        <v>3.2804119245935251E-2</v>
      </c>
      <c r="I323" s="24">
        <v>-1.0539167044715012E-2</v>
      </c>
      <c r="J323" s="24">
        <v>0.11890198659064601</v>
      </c>
      <c r="K323" s="24">
        <v>0.23310335977352864</v>
      </c>
      <c r="L323" s="24">
        <v>-0.40571765929140058</v>
      </c>
      <c r="M323" s="24">
        <v>0.51408047883733154</v>
      </c>
    </row>
    <row r="324" spans="2:13" ht="16" thickBot="1" x14ac:dyDescent="0.25">
      <c r="B324" s="19" t="s">
        <v>853</v>
      </c>
      <c r="C324" s="22">
        <v>1</v>
      </c>
      <c r="D324" s="25">
        <v>9.7000000000000003E-2</v>
      </c>
      <c r="E324" s="25">
        <v>0.12101096887997055</v>
      </c>
      <c r="F324" s="25">
        <v>-2.4010968879970548E-2</v>
      </c>
      <c r="G324" s="25">
        <v>-0.1040410573628068</v>
      </c>
      <c r="H324" s="25">
        <v>3.1533940382366649E-2</v>
      </c>
      <c r="I324" s="25">
        <v>5.8796379438310578E-2</v>
      </c>
      <c r="J324" s="25">
        <v>0.18322555832163051</v>
      </c>
      <c r="K324" s="25">
        <v>0.23292800495913804</v>
      </c>
      <c r="L324" s="25">
        <v>-0.33854213556178114</v>
      </c>
      <c r="M324" s="25">
        <v>0.58056407332172222</v>
      </c>
    </row>
    <row r="343" spans="6:6" x14ac:dyDescent="0.2">
      <c r="F343" t="s">
        <v>662</v>
      </c>
    </row>
    <row r="362" spans="2:6" x14ac:dyDescent="0.2">
      <c r="F362" t="s">
        <v>662</v>
      </c>
    </row>
    <row r="365" spans="2:6" x14ac:dyDescent="0.2">
      <c r="B365" s="12" t="s">
        <v>890</v>
      </c>
    </row>
    <row r="367" spans="2:6" x14ac:dyDescent="0.2">
      <c r="B367" s="14" t="s">
        <v>902</v>
      </c>
    </row>
    <row r="368" spans="2:6" ht="16" thickBot="1" x14ac:dyDescent="0.25"/>
    <row r="369" spans="2:3" x14ac:dyDescent="0.2">
      <c r="B369" s="42" t="s">
        <v>854</v>
      </c>
      <c r="C369" s="44">
        <v>0.90456906790979441</v>
      </c>
    </row>
    <row r="370" spans="2:3" x14ac:dyDescent="0.2">
      <c r="B370" s="11" t="s">
        <v>891</v>
      </c>
      <c r="C370" s="45" t="s">
        <v>856</v>
      </c>
    </row>
    <row r="371" spans="2:3" ht="16" thickBot="1" x14ac:dyDescent="0.25">
      <c r="B371" s="43" t="s">
        <v>855</v>
      </c>
      <c r="C371" s="46">
        <v>0.05</v>
      </c>
    </row>
    <row r="376" spans="2:3" ht="15" customHeight="1" x14ac:dyDescent="0.2"/>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3794" r:id="rId3" name="DD781148">
              <controlPr defaultSize="0" autoFill="0" autoPict="0" macro="[0]!GoToResultsNew2020060315123865">
                <anchor moveWithCells="1">
                  <from>
                    <xdr:col>1</xdr:col>
                    <xdr:colOff>0</xdr:colOff>
                    <xdr:row>3</xdr:row>
                    <xdr:rowOff>0</xdr:rowOff>
                  </from>
                  <to>
                    <xdr:col>5</xdr:col>
                    <xdr:colOff>0</xdr:colOff>
                    <xdr:row>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24</vt:i4>
      </vt:variant>
    </vt:vector>
  </HeadingPairs>
  <TitlesOfParts>
    <vt:vector size="24" baseType="lpstr">
      <vt:lpstr>Data Reg 1</vt:lpstr>
      <vt:lpstr>Data Reg 2</vt:lpstr>
      <vt:lpstr>Reg Hyp 2</vt:lpstr>
      <vt:lpstr>XLSTAT_20200603_175758_1_HID</vt:lpstr>
      <vt:lpstr>Feuil1_HID14</vt:lpstr>
      <vt:lpstr>Feuil1_HID15</vt:lpstr>
      <vt:lpstr>XLSTAT_20200603_173935_1_HID</vt:lpstr>
      <vt:lpstr>XLSTAT_20200603_171734_1_HID</vt:lpstr>
      <vt:lpstr>Reg Hyp 1</vt:lpstr>
      <vt:lpstr>XLSTAT_20200603_151232_1_HID</vt:lpstr>
      <vt:lpstr>Feuil1_HID13</vt:lpstr>
      <vt:lpstr>Feuil1_HID12</vt:lpstr>
      <vt:lpstr>Feuil1_HID11</vt:lpstr>
      <vt:lpstr>Feuil1_HID10</vt:lpstr>
      <vt:lpstr>Feuil1_HID9</vt:lpstr>
      <vt:lpstr>Feuil1_HID8</vt:lpstr>
      <vt:lpstr>Feuil1_HID7</vt:lpstr>
      <vt:lpstr>Feuil1_HID6</vt:lpstr>
      <vt:lpstr>Feuil1_HID5</vt:lpstr>
      <vt:lpstr>Feuil1_HID4</vt:lpstr>
      <vt:lpstr>Feuil1_HID3</vt:lpstr>
      <vt:lpstr>Feuil1_HID2</vt:lpstr>
      <vt:lpstr>Feuil1_HID1</vt:lpstr>
      <vt:lpstr>Feuil1_HID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2020-05-27T04:52:49Z</dcterms:created>
  <dcterms:modified xsi:type="dcterms:W3CDTF">2020-06-29T16:28:09Z</dcterms:modified>
</cp:coreProperties>
</file>